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51196F13-6AD0-C1B8-E2B4-A1F9AE17003E}"/>
  <workbookPr codeName="ThisWorkbook" defaultThemeVersion="124226"/>
  <bookViews>
    <workbookView xWindow="120" yWindow="30" windowWidth="19440" windowHeight="1176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calcPr calcId="144525"/>
</workbook>
</file>

<file path=xl/calcChain.xml><?xml version="1.0" encoding="utf-8"?>
<calcChain xmlns="http://schemas.openxmlformats.org/spreadsheetml/2006/main">
  <c r="Q101" i="2" l="1"/>
  <c r="R101" i="2"/>
  <c r="S101" i="2"/>
  <c r="Q100" i="2"/>
  <c r="R100" i="2"/>
  <c r="S100" i="2"/>
  <c r="Q99" i="2"/>
  <c r="R99" i="2"/>
  <c r="S99" i="2"/>
  <c r="Q98" i="2"/>
  <c r="R98" i="2"/>
  <c r="S98" i="2"/>
  <c r="Q97" i="2"/>
  <c r="R97" i="2"/>
  <c r="S97" i="2"/>
  <c r="Q96" i="2"/>
  <c r="R96" i="2"/>
  <c r="S96" i="2"/>
  <c r="Q95" i="2"/>
  <c r="R95" i="2"/>
  <c r="S95" i="2"/>
  <c r="Q94" i="2"/>
  <c r="R94" i="2"/>
  <c r="S94" i="2"/>
  <c r="Q93" i="2"/>
  <c r="R93" i="2"/>
  <c r="S93" i="2"/>
  <c r="Q92" i="2"/>
  <c r="R92" i="2"/>
  <c r="S92" i="2"/>
  <c r="Q91" i="2"/>
  <c r="R91" i="2"/>
  <c r="S91" i="2"/>
  <c r="Q90" i="2"/>
  <c r="R90" i="2"/>
  <c r="S90" i="2"/>
  <c r="Q89" i="2" l="1"/>
  <c r="R89" i="2"/>
  <c r="S89" i="2"/>
  <c r="Q88" i="2"/>
  <c r="R88" i="2"/>
  <c r="S88" i="2"/>
  <c r="Q87" i="2"/>
  <c r="R87" i="2"/>
  <c r="S87" i="2"/>
  <c r="Q86" i="2"/>
  <c r="R86" i="2"/>
  <c r="S86" i="2"/>
  <c r="Q84" i="2"/>
  <c r="R84" i="2"/>
  <c r="S84" i="2"/>
  <c r="Q83" i="2"/>
  <c r="R83" i="2"/>
  <c r="S83" i="2"/>
  <c r="Q82" i="2" l="1"/>
  <c r="R82" i="2"/>
  <c r="S82" i="2"/>
  <c r="Q81" i="2"/>
  <c r="R81" i="2"/>
  <c r="S81" i="2"/>
  <c r="D26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H10" i="11" s="1"/>
  <c r="A11" i="11"/>
  <c r="B11" i="11"/>
  <c r="C11" i="11"/>
  <c r="D11" i="11"/>
  <c r="F11" i="11" s="1"/>
  <c r="A12" i="11"/>
  <c r="B12" i="11"/>
  <c r="C12" i="11"/>
  <c r="D12" i="11"/>
  <c r="E12" i="11" s="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H20" i="11" s="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F37" i="11" s="1"/>
  <c r="A38" i="11"/>
  <c r="B38" i="11"/>
  <c r="C38" i="11"/>
  <c r="D38" i="11"/>
  <c r="A39" i="11"/>
  <c r="B39" i="11"/>
  <c r="C39" i="11"/>
  <c r="D39" i="11"/>
  <c r="A40" i="11"/>
  <c r="B40" i="11"/>
  <c r="C40" i="11"/>
  <c r="D40" i="11"/>
  <c r="A41" i="11"/>
  <c r="B41" i="11"/>
  <c r="C41" i="11"/>
  <c r="D41" i="11"/>
  <c r="A42" i="11"/>
  <c r="B42" i="11"/>
  <c r="C42" i="11"/>
  <c r="D42" i="1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/>
  <c r="A123" i="11"/>
  <c r="B123" i="11"/>
  <c r="C123" i="11"/>
  <c r="D123" i="11"/>
  <c r="H123" i="11" s="1"/>
  <c r="A124" i="11"/>
  <c r="B124" i="11"/>
  <c r="C124" i="11"/>
  <c r="D124" i="11"/>
  <c r="A125" i="11"/>
  <c r="B125" i="11"/>
  <c r="C125" i="11"/>
  <c r="D125" i="11"/>
  <c r="E125" i="11" s="1"/>
  <c r="A126" i="11"/>
  <c r="B126" i="11"/>
  <c r="C126" i="11"/>
  <c r="D126" i="11"/>
  <c r="A127" i="11"/>
  <c r="B127" i="11"/>
  <c r="C127" i="11"/>
  <c r="D127" i="11"/>
  <c r="H127" i="11" s="1"/>
  <c r="A128" i="11"/>
  <c r="B128" i="11"/>
  <c r="C128" i="11"/>
  <c r="D128" i="11"/>
  <c r="A129" i="11"/>
  <c r="B129" i="11"/>
  <c r="C129" i="11"/>
  <c r="D129" i="11"/>
  <c r="E129" i="11" s="1"/>
  <c r="A130" i="11"/>
  <c r="B130" i="11"/>
  <c r="C130" i="11"/>
  <c r="D130" i="11"/>
  <c r="F130" i="11" s="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E133" i="11" s="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F138" i="11" s="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E141" i="11" s="1"/>
  <c r="A142" i="11"/>
  <c r="B142" i="11"/>
  <c r="C142" i="11"/>
  <c r="D142" i="11"/>
  <c r="A143" i="11"/>
  <c r="B143" i="11"/>
  <c r="C143" i="11"/>
  <c r="D143" i="11"/>
  <c r="H143" i="11" s="1"/>
  <c r="A144" i="11"/>
  <c r="B144" i="11"/>
  <c r="C144" i="11"/>
  <c r="D144" i="11"/>
  <c r="A145" i="11"/>
  <c r="B145" i="11"/>
  <c r="C145" i="11"/>
  <c r="D145" i="11"/>
  <c r="E145" i="11" s="1"/>
  <c r="A146" i="11"/>
  <c r="B146" i="11"/>
  <c r="C146" i="11"/>
  <c r="D146" i="11"/>
  <c r="F146" i="11" s="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F150" i="11" s="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F154" i="11" s="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H157" i="11" s="1"/>
  <c r="A158" i="11"/>
  <c r="B158" i="11"/>
  <c r="C158" i="11"/>
  <c r="D158" i="11"/>
  <c r="A159" i="11"/>
  <c r="B159" i="11"/>
  <c r="C159" i="11"/>
  <c r="D159" i="11"/>
  <c r="E159" i="11" s="1"/>
  <c r="A160" i="11"/>
  <c r="B160" i="11"/>
  <c r="C160" i="11"/>
  <c r="D160" i="11"/>
  <c r="F160" i="11" s="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E163" i="11" s="1"/>
  <c r="A164" i="11"/>
  <c r="B164" i="11"/>
  <c r="C164" i="11"/>
  <c r="D164" i="11"/>
  <c r="F164" i="11" s="1"/>
  <c r="A165" i="11"/>
  <c r="B165" i="11"/>
  <c r="C165" i="11"/>
  <c r="D165" i="11"/>
  <c r="H165" i="11" s="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F168" i="11" s="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E171" i="11" s="1"/>
  <c r="A172" i="11"/>
  <c r="B172" i="11"/>
  <c r="C172" i="11"/>
  <c r="D172" i="11"/>
  <c r="A173" i="11"/>
  <c r="B173" i="11"/>
  <c r="C173" i="11"/>
  <c r="D173" i="11"/>
  <c r="H173" i="11" s="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F184" i="11" s="1"/>
  <c r="A185" i="11"/>
  <c r="B185" i="11"/>
  <c r="C185" i="11"/>
  <c r="D185" i="11"/>
  <c r="H185" i="11" s="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H189" i="11" s="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F192" i="11" s="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E195" i="11" s="1"/>
  <c r="A196" i="11"/>
  <c r="B196" i="11"/>
  <c r="C196" i="11"/>
  <c r="D196" i="11"/>
  <c r="F196" i="11" s="1"/>
  <c r="A197" i="11"/>
  <c r="B197" i="11"/>
  <c r="C197" i="11"/>
  <c r="D197" i="11"/>
  <c r="H197" i="11" s="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F200" i="11" s="1"/>
  <c r="A201" i="11"/>
  <c r="B201" i="11"/>
  <c r="C201" i="11"/>
  <c r="D201" i="11"/>
  <c r="H201" i="11" s="1"/>
  <c r="A202" i="11"/>
  <c r="B202" i="11"/>
  <c r="C202" i="11"/>
  <c r="D202" i="11"/>
  <c r="A203" i="11"/>
  <c r="B203" i="11"/>
  <c r="C203" i="11"/>
  <c r="D203" i="11"/>
  <c r="E203" i="11" s="1"/>
  <c r="A204" i="11"/>
  <c r="B204" i="11"/>
  <c r="C204" i="11"/>
  <c r="D204" i="11"/>
  <c r="A205" i="11"/>
  <c r="B205" i="11"/>
  <c r="C205" i="11"/>
  <c r="D205" i="11"/>
  <c r="H205" i="11" s="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F216" i="11" s="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F228" i="11" s="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H253" i="11" s="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A258" i="11"/>
  <c r="B258" i="11"/>
  <c r="C258" i="11"/>
  <c r="D258" i="11"/>
  <c r="A259" i="11"/>
  <c r="B259" i="11"/>
  <c r="C259" i="11"/>
  <c r="D259" i="1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F295" i="11"/>
  <c r="A296" i="11"/>
  <c r="B296" i="11"/>
  <c r="C296" i="11"/>
  <c r="D296" i="11"/>
  <c r="H296" i="11" s="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F327" i="11" s="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E386" i="11" s="1"/>
  <c r="A387" i="11"/>
  <c r="B387" i="11"/>
  <c r="C387" i="11"/>
  <c r="D387" i="11"/>
  <c r="A388" i="11"/>
  <c r="B388" i="11"/>
  <c r="C388" i="11"/>
  <c r="D388" i="1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A404" i="11"/>
  <c r="B404" i="11"/>
  <c r="C404" i="11"/>
  <c r="D404" i="1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A408" i="11"/>
  <c r="B408" i="11"/>
  <c r="C408" i="11"/>
  <c r="D408" i="11"/>
  <c r="A409" i="11"/>
  <c r="B409" i="11"/>
  <c r="C409" i="11"/>
  <c r="D409" i="11"/>
  <c r="A410" i="11"/>
  <c r="B410" i="11"/>
  <c r="C410" i="11"/>
  <c r="D410" i="11"/>
  <c r="A411" i="11"/>
  <c r="B411" i="11"/>
  <c r="C411" i="11"/>
  <c r="D411" i="11"/>
  <c r="A412" i="11"/>
  <c r="B412" i="11"/>
  <c r="C412" i="11"/>
  <c r="D412" i="11"/>
  <c r="A413" i="11"/>
  <c r="B413" i="11"/>
  <c r="C413" i="11"/>
  <c r="D413" i="11"/>
  <c r="A414" i="11"/>
  <c r="B414" i="11"/>
  <c r="C414" i="11"/>
  <c r="D414" i="11"/>
  <c r="A415" i="11"/>
  <c r="B415" i="11"/>
  <c r="C415" i="11"/>
  <c r="D415" i="1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A423" i="11"/>
  <c r="B423" i="11"/>
  <c r="C423" i="11"/>
  <c r="D423" i="1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A431" i="11"/>
  <c r="B431" i="11"/>
  <c r="C431" i="11"/>
  <c r="D431" i="1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A436" i="11"/>
  <c r="B436" i="11"/>
  <c r="C436" i="11"/>
  <c r="D436" i="11"/>
  <c r="A437" i="11"/>
  <c r="B437" i="11"/>
  <c r="C437" i="11"/>
  <c r="D437" i="11"/>
  <c r="A438" i="11"/>
  <c r="B438" i="11"/>
  <c r="C438" i="11"/>
  <c r="D438" i="11"/>
  <c r="A439" i="11"/>
  <c r="B439" i="11"/>
  <c r="C439" i="11"/>
  <c r="D439" i="11"/>
  <c r="A440" i="11"/>
  <c r="B440" i="11"/>
  <c r="C440" i="11"/>
  <c r="D440" i="1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/>
  <c r="A559" i="11"/>
  <c r="B559" i="11"/>
  <c r="C559" i="11"/>
  <c r="D559" i="11"/>
  <c r="A560" i="11"/>
  <c r="B560" i="11"/>
  <c r="C560" i="11"/>
  <c r="D560" i="11"/>
  <c r="E560" i="11" s="1"/>
  <c r="A561" i="11"/>
  <c r="B561" i="11"/>
  <c r="C561" i="11"/>
  <c r="D561" i="11"/>
  <c r="F561" i="11" s="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E564" i="11" s="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F569" i="11" s="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H574" i="11" s="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F601" i="11" s="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F661" i="11" s="1"/>
  <c r="A662" i="11"/>
  <c r="B662" i="11"/>
  <c r="C662" i="11"/>
  <c r="D662" i="11"/>
  <c r="A663" i="11"/>
  <c r="B663" i="11"/>
  <c r="C663" i="11"/>
  <c r="D663" i="11"/>
  <c r="A664" i="11"/>
  <c r="B664" i="11"/>
  <c r="C664" i="11"/>
  <c r="D664" i="11"/>
  <c r="A665" i="11"/>
  <c r="B665" i="11"/>
  <c r="C665" i="11"/>
  <c r="D665" i="11"/>
  <c r="A666" i="11"/>
  <c r="B666" i="11"/>
  <c r="C666" i="11"/>
  <c r="D666" i="1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A673" i="11"/>
  <c r="B673" i="11"/>
  <c r="C673" i="11"/>
  <c r="D673" i="11"/>
  <c r="A674" i="11"/>
  <c r="B674" i="11"/>
  <c r="C674" i="11"/>
  <c r="D674" i="1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A678" i="11"/>
  <c r="B678" i="11"/>
  <c r="C678" i="11"/>
  <c r="D678" i="11"/>
  <c r="A679" i="11"/>
  <c r="B679" i="11"/>
  <c r="C679" i="11"/>
  <c r="D679" i="11"/>
  <c r="A680" i="11"/>
  <c r="B680" i="11"/>
  <c r="C680" i="11"/>
  <c r="D680" i="11"/>
  <c r="A681" i="11"/>
  <c r="B681" i="11"/>
  <c r="C681" i="11"/>
  <c r="D681" i="11"/>
  <c r="A682" i="11"/>
  <c r="B682" i="11"/>
  <c r="C682" i="11"/>
  <c r="D682" i="1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A697" i="11"/>
  <c r="B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C713" i="11"/>
  <c r="D713" i="11"/>
  <c r="A714" i="11"/>
  <c r="B714" i="11"/>
  <c r="C714" i="11"/>
  <c r="D714" i="11"/>
  <c r="A715" i="11"/>
  <c r="B715" i="11"/>
  <c r="C715" i="11"/>
  <c r="D715" i="11"/>
  <c r="A716" i="11"/>
  <c r="B716" i="11"/>
  <c r="C716" i="11"/>
  <c r="D716" i="1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/>
  <c r="A761" i="11"/>
  <c r="B761" i="11"/>
  <c r="C761" i="11"/>
  <c r="D761" i="11"/>
  <c r="A762" i="11"/>
  <c r="B762" i="11"/>
  <c r="C762" i="11"/>
  <c r="D762" i="11"/>
  <c r="H762" i="11" s="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H770" i="11" s="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H778" i="11" s="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E794" i="11" s="1"/>
  <c r="A795" i="11"/>
  <c r="B795" i="11"/>
  <c r="C795" i="11"/>
  <c r="D795" i="11"/>
  <c r="A796" i="11"/>
  <c r="B796" i="11"/>
  <c r="C796" i="11"/>
  <c r="D796" i="1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H836" i="11" s="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H840" i="11" s="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H852" i="11" s="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H894" i="11" s="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F945" i="1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H950" i="11" s="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F953" i="11" s="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F961" i="11" s="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F913" i="11" l="1"/>
  <c r="H902" i="11"/>
  <c r="F897" i="11"/>
  <c r="H812" i="11"/>
  <c r="H804" i="11"/>
  <c r="F799" i="11"/>
  <c r="H796" i="11"/>
  <c r="F737" i="11"/>
  <c r="H726" i="11"/>
  <c r="E716" i="11"/>
  <c r="H714" i="11"/>
  <c r="E712" i="11"/>
  <c r="F709" i="11"/>
  <c r="H706" i="11"/>
  <c r="F701" i="11"/>
  <c r="H698" i="11"/>
  <c r="E696" i="11"/>
  <c r="F693" i="11"/>
  <c r="H682" i="11"/>
  <c r="E680" i="11"/>
  <c r="H678" i="11"/>
  <c r="F677" i="11"/>
  <c r="H674" i="11"/>
  <c r="F673" i="11"/>
  <c r="E672" i="11"/>
  <c r="H666" i="11"/>
  <c r="E664" i="11"/>
  <c r="H662" i="11"/>
  <c r="F499" i="11"/>
  <c r="F451" i="11"/>
  <c r="H440" i="11"/>
  <c r="E438" i="11"/>
  <c r="H436" i="11"/>
  <c r="F435" i="11"/>
  <c r="F431" i="11"/>
  <c r="E430" i="11"/>
  <c r="F427" i="11"/>
  <c r="F423" i="11"/>
  <c r="E422" i="11"/>
  <c r="F419" i="11"/>
  <c r="F415" i="11"/>
  <c r="E414" i="11"/>
  <c r="H412" i="11"/>
  <c r="E410" i="11"/>
  <c r="H408" i="11"/>
  <c r="F407" i="11"/>
  <c r="H404" i="11"/>
  <c r="F403" i="11"/>
  <c r="H396" i="11"/>
  <c r="F391" i="11"/>
  <c r="H388" i="11"/>
  <c r="F387" i="11"/>
  <c r="F263" i="11"/>
  <c r="H259" i="11"/>
  <c r="E257" i="11"/>
  <c r="E69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E1000" i="11" s="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J304" i="11" s="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M14" i="11"/>
  <c r="K14" i="11"/>
  <c r="M13" i="11"/>
  <c r="K13" i="11"/>
  <c r="M12" i="11"/>
  <c r="K12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N14" i="11"/>
  <c r="L14" i="11"/>
  <c r="N13" i="11"/>
  <c r="L13" i="11"/>
  <c r="N12" i="11"/>
  <c r="L12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I976" i="11" s="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I912" i="11" s="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I880" i="11" s="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J414" i="11" s="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J382" i="11" s="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J350" i="11" s="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J318" i="11" s="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J286" i="11" s="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I199" i="11" s="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J137" i="11" s="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J105" i="11" s="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J48" i="11" s="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I12" i="11" s="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J394" i="11" s="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J362" i="11" s="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J330" i="11" s="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J298" i="11" s="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J266" i="11" s="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J125" i="11" s="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J93" i="11" s="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J28" i="11" s="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J22" i="11" s="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I572" i="11" s="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J478" i="11" s="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J344" i="11" s="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J280" i="11" s="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F182" i="11"/>
  <c r="F181" i="11"/>
  <c r="I181" i="11" s="1"/>
  <c r="E180" i="11"/>
  <c r="H179" i="11"/>
  <c r="F178" i="11"/>
  <c r="F177" i="11"/>
  <c r="E176" i="11"/>
  <c r="H175" i="11"/>
  <c r="F174" i="11"/>
  <c r="F173" i="11"/>
  <c r="J173" i="11" s="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I127" i="11" s="1"/>
  <c r="E126" i="11"/>
  <c r="H125" i="1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J42" i="11" s="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H992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H963" i="11"/>
  <c r="H961" i="11"/>
  <c r="I961" i="11" s="1"/>
  <c r="H959" i="11"/>
  <c r="H957" i="11"/>
  <c r="H955" i="11"/>
  <c r="H953" i="11"/>
  <c r="I953" i="11" s="1"/>
  <c r="H951" i="11"/>
  <c r="H949" i="11"/>
  <c r="H947" i="11"/>
  <c r="H945" i="11"/>
  <c r="I945" i="11" s="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I913" i="11" s="1"/>
  <c r="H911" i="11"/>
  <c r="H909" i="11"/>
  <c r="H907" i="11"/>
  <c r="H905" i="11"/>
  <c r="I905" i="11" s="1"/>
  <c r="H903" i="11"/>
  <c r="H901" i="11"/>
  <c r="H899" i="11"/>
  <c r="H897" i="11"/>
  <c r="I897" i="11" s="1"/>
  <c r="H895" i="11"/>
  <c r="H893" i="11"/>
  <c r="H891" i="11"/>
  <c r="H889" i="11"/>
  <c r="H887" i="11"/>
  <c r="H885" i="11"/>
  <c r="H883" i="11"/>
  <c r="H881" i="11"/>
  <c r="I881" i="11" s="1"/>
  <c r="H879" i="11"/>
  <c r="H877" i="11"/>
  <c r="H875" i="11"/>
  <c r="H873" i="11"/>
  <c r="H871" i="11"/>
  <c r="H869" i="11"/>
  <c r="H867" i="11"/>
  <c r="H865" i="11"/>
  <c r="I865" i="11" s="1"/>
  <c r="H863" i="11"/>
  <c r="H861" i="11"/>
  <c r="H859" i="11"/>
  <c r="H857" i="11"/>
  <c r="H855" i="11"/>
  <c r="H853" i="11"/>
  <c r="E851" i="11"/>
  <c r="H851" i="11"/>
  <c r="F850" i="11"/>
  <c r="E847" i="11"/>
  <c r="H847" i="11"/>
  <c r="J847" i="11" s="1"/>
  <c r="F846" i="11"/>
  <c r="E843" i="11"/>
  <c r="H843" i="11"/>
  <c r="F842" i="11"/>
  <c r="E839" i="11"/>
  <c r="H839" i="11"/>
  <c r="J839" i="11" s="1"/>
  <c r="F838" i="11"/>
  <c r="E835" i="11"/>
  <c r="H835" i="11"/>
  <c r="F834" i="11"/>
  <c r="E831" i="11"/>
  <c r="H831" i="11"/>
  <c r="J831" i="11" s="1"/>
  <c r="F830" i="11"/>
  <c r="I826" i="11"/>
  <c r="I794" i="11"/>
  <c r="I778" i="11"/>
  <c r="J770" i="11"/>
  <c r="J762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F628" i="11"/>
  <c r="H827" i="11"/>
  <c r="H825" i="11"/>
  <c r="H823" i="11"/>
  <c r="I823" i="11" s="1"/>
  <c r="H821" i="11"/>
  <c r="H819" i="11"/>
  <c r="H817" i="11"/>
  <c r="H815" i="11"/>
  <c r="H813" i="11"/>
  <c r="H811" i="11"/>
  <c r="H809" i="11"/>
  <c r="H807" i="11"/>
  <c r="I807" i="11" s="1"/>
  <c r="H805" i="11"/>
  <c r="H803" i="11"/>
  <c r="H801" i="11"/>
  <c r="H799" i="11"/>
  <c r="I799" i="11" s="1"/>
  <c r="H797" i="11"/>
  <c r="H795" i="11"/>
  <c r="H793" i="11"/>
  <c r="H791" i="11"/>
  <c r="I791" i="11" s="1"/>
  <c r="H789" i="11"/>
  <c r="H787" i="11"/>
  <c r="H785" i="11"/>
  <c r="H783" i="11"/>
  <c r="H781" i="1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H731" i="11"/>
  <c r="H729" i="11"/>
  <c r="I729" i="11" s="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J312" i="11"/>
  <c r="I296" i="11"/>
  <c r="I280" i="11"/>
  <c r="H625" i="11"/>
  <c r="I625" i="11" s="1"/>
  <c r="H623" i="11"/>
  <c r="H621" i="11"/>
  <c r="I621" i="11" s="1"/>
  <c r="H619" i="11"/>
  <c r="H617" i="11"/>
  <c r="H615" i="11"/>
  <c r="H613" i="1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E67" i="11"/>
  <c r="H67" i="11"/>
  <c r="F66" i="11"/>
  <c r="J40" i="11"/>
  <c r="J20" i="11"/>
  <c r="J12" i="1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H88" i="11"/>
  <c r="H86" i="11"/>
  <c r="H84" i="11"/>
  <c r="H82" i="11"/>
  <c r="I82" i="11" s="1"/>
  <c r="H80" i="11"/>
  <c r="H78" i="11"/>
  <c r="H76" i="11"/>
  <c r="H74" i="11"/>
  <c r="H72" i="11"/>
  <c r="H70" i="11"/>
  <c r="H68" i="11"/>
  <c r="E65" i="11"/>
  <c r="H65" i="1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3" i="8"/>
  <c r="E13" i="8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3" i="8"/>
  <c r="G13" i="8"/>
  <c r="F14" i="8"/>
  <c r="G14" i="8"/>
  <c r="F15" i="8"/>
  <c r="G15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D12" i="9" s="1"/>
  <c r="B12" i="9"/>
  <c r="E12" i="9" s="1"/>
  <c r="A13" i="9"/>
  <c r="D13" i="9" s="1"/>
  <c r="B13" i="9"/>
  <c r="E13" i="9" s="1"/>
  <c r="A14" i="9"/>
  <c r="D14" i="9" s="1"/>
  <c r="B14" i="9"/>
  <c r="E14" i="9" s="1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E302" i="9" s="1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B2" i="9"/>
  <c r="A2" i="9"/>
  <c r="D18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4" i="9"/>
  <c r="E282" i="9"/>
  <c r="E290" i="9"/>
  <c r="E298" i="9"/>
  <c r="E306" i="9"/>
  <c r="E314" i="9"/>
  <c r="E322" i="9"/>
  <c r="E330" i="9"/>
  <c r="E338" i="9"/>
  <c r="E343" i="9"/>
  <c r="E347" i="9"/>
  <c r="E351" i="9"/>
  <c r="E355" i="9"/>
  <c r="E359" i="9"/>
  <c r="E363" i="9"/>
  <c r="E367" i="9"/>
  <c r="E371" i="9"/>
  <c r="E375" i="9"/>
  <c r="E379" i="9"/>
  <c r="E383" i="9"/>
  <c r="E387" i="9"/>
  <c r="E391" i="9"/>
  <c r="E395" i="9"/>
  <c r="E399" i="9"/>
  <c r="E403" i="9"/>
  <c r="E407" i="9"/>
  <c r="E411" i="9"/>
  <c r="E415" i="9"/>
  <c r="E419" i="9"/>
  <c r="E423" i="9"/>
  <c r="E427" i="9"/>
  <c r="E431" i="9"/>
  <c r="E435" i="9"/>
  <c r="E439" i="9"/>
  <c r="E443" i="9"/>
  <c r="E447" i="9"/>
  <c r="E451" i="9"/>
  <c r="E455" i="9"/>
  <c r="E459" i="9"/>
  <c r="E463" i="9"/>
  <c r="E467" i="9"/>
  <c r="E471" i="9"/>
  <c r="E475" i="9"/>
  <c r="E479" i="9"/>
  <c r="E483" i="9"/>
  <c r="E487" i="9"/>
  <c r="E491" i="9"/>
  <c r="E495" i="9"/>
  <c r="E499" i="9"/>
  <c r="E503" i="9"/>
  <c r="E507" i="9"/>
  <c r="E511" i="9"/>
  <c r="E515" i="9"/>
  <c r="E519" i="9"/>
  <c r="E523" i="9"/>
  <c r="E527" i="9"/>
  <c r="E531" i="9"/>
  <c r="E535" i="9"/>
  <c r="E539" i="9"/>
  <c r="E543" i="9"/>
  <c r="E547" i="9"/>
  <c r="E551" i="9"/>
  <c r="E555" i="9"/>
  <c r="E559" i="9"/>
  <c r="E563" i="9"/>
  <c r="E567" i="9"/>
  <c r="E571" i="9"/>
  <c r="E575" i="9"/>
  <c r="E579" i="9"/>
  <c r="E583" i="9"/>
  <c r="E587" i="9"/>
  <c r="E591" i="9"/>
  <c r="E595" i="9"/>
  <c r="E599" i="9"/>
  <c r="E603" i="9"/>
  <c r="E607" i="9"/>
  <c r="E611" i="9"/>
  <c r="E615" i="9"/>
  <c r="E619" i="9"/>
  <c r="E623" i="9"/>
  <c r="E627" i="9"/>
  <c r="E631" i="9"/>
  <c r="E635" i="9"/>
  <c r="E639" i="9"/>
  <c r="E643" i="9"/>
  <c r="E647" i="9"/>
  <c r="E651" i="9"/>
  <c r="E655" i="9"/>
  <c r="E659" i="9"/>
  <c r="E663" i="9"/>
  <c r="E667" i="9"/>
  <c r="E671" i="9"/>
  <c r="E675" i="9"/>
  <c r="E679" i="9"/>
  <c r="E683" i="9"/>
  <c r="E687" i="9"/>
  <c r="E691" i="9"/>
  <c r="E695" i="9"/>
  <c r="E699" i="9"/>
  <c r="E703" i="9"/>
  <c r="E707" i="9"/>
  <c r="E711" i="9"/>
  <c r="E715" i="9"/>
  <c r="E719" i="9"/>
  <c r="E723" i="9"/>
  <c r="E727" i="9"/>
  <c r="E731" i="9"/>
  <c r="E735" i="9"/>
  <c r="E739" i="9"/>
  <c r="E743" i="9"/>
  <c r="E747" i="9"/>
  <c r="E751" i="9"/>
  <c r="E755" i="9"/>
  <c r="E759" i="9"/>
  <c r="E763" i="9"/>
  <c r="E767" i="9"/>
  <c r="E771" i="9"/>
  <c r="E775" i="9"/>
  <c r="E779" i="9"/>
  <c r="E783" i="9"/>
  <c r="E787" i="9"/>
  <c r="E791" i="9"/>
  <c r="E795" i="9"/>
  <c r="E799" i="9"/>
  <c r="E803" i="9"/>
  <c r="E807" i="9"/>
  <c r="E811" i="9"/>
  <c r="E815" i="9"/>
  <c r="E819" i="9"/>
  <c r="E823" i="9"/>
  <c r="E827" i="9"/>
  <c r="E831" i="9"/>
  <c r="E835" i="9"/>
  <c r="E839" i="9"/>
  <c r="E843" i="9"/>
  <c r="E847" i="9"/>
  <c r="E851" i="9"/>
  <c r="E855" i="9"/>
  <c r="E859" i="9"/>
  <c r="E863" i="9"/>
  <c r="E867" i="9"/>
  <c r="E871" i="9"/>
  <c r="E875" i="9"/>
  <c r="E879" i="9"/>
  <c r="E883" i="9"/>
  <c r="E887" i="9"/>
  <c r="E891" i="9"/>
  <c r="E895" i="9"/>
  <c r="E903" i="9"/>
  <c r="E911" i="9"/>
  <c r="E917" i="9"/>
  <c r="E921" i="9"/>
  <c r="E925" i="9"/>
  <c r="E929" i="9"/>
  <c r="E933" i="9"/>
  <c r="E937" i="9"/>
  <c r="E941" i="9"/>
  <c r="E945" i="9"/>
  <c r="E949" i="9"/>
  <c r="E953" i="9"/>
  <c r="E957" i="9"/>
  <c r="E961" i="9"/>
  <c r="E965" i="9"/>
  <c r="E969" i="9"/>
  <c r="E973" i="9"/>
  <c r="E977" i="9"/>
  <c r="E981" i="9"/>
  <c r="E985" i="9"/>
  <c r="E989" i="9"/>
  <c r="E993" i="9"/>
  <c r="E997" i="9"/>
  <c r="E1001" i="9"/>
  <c r="C624" i="9"/>
  <c r="C348" i="9"/>
  <c r="C332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C7" i="4"/>
  <c r="L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C19" i="4"/>
  <c r="M19" i="4" s="1"/>
  <c r="L19" i="4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C26" i="4"/>
  <c r="M26" i="4" s="1"/>
  <c r="L26" i="4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C107" i="4"/>
  <c r="M107" i="4" s="1"/>
  <c r="L107" i="4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C165" i="4"/>
  <c r="M165" i="4" s="1"/>
  <c r="L165" i="4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C189" i="4"/>
  <c r="M189" i="4" s="1"/>
  <c r="L189" i="4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C193" i="4"/>
  <c r="M193" i="4" s="1"/>
  <c r="L193" i="4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C213" i="4"/>
  <c r="M213" i="4" s="1"/>
  <c r="L213" i="4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C231" i="4"/>
  <c r="M231" i="4" s="1"/>
  <c r="L231" i="4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C245" i="4"/>
  <c r="M245" i="4" s="1"/>
  <c r="L245" i="4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C257" i="4"/>
  <c r="M257" i="4" s="1"/>
  <c r="L257" i="4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C283" i="4"/>
  <c r="M283" i="4" s="1"/>
  <c r="L283" i="4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C430" i="4"/>
  <c r="M430" i="4" s="1"/>
  <c r="L430" i="4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C446" i="4"/>
  <c r="M446" i="4" s="1"/>
  <c r="L446" i="4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C468" i="4"/>
  <c r="M468" i="4" s="1"/>
  <c r="L468" i="4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C683" i="4"/>
  <c r="L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C877" i="4"/>
  <c r="L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J440" i="11" l="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J918" i="11" s="1"/>
  <c r="E916" i="11"/>
  <c r="H870" i="11"/>
  <c r="J870" i="11" s="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F613" i="11"/>
  <c r="I613" i="11" s="1"/>
  <c r="E612" i="11"/>
  <c r="H610" i="11"/>
  <c r="I610" i="11" s="1"/>
  <c r="H606" i="11"/>
  <c r="E604" i="11"/>
  <c r="H602" i="11"/>
  <c r="I602" i="11" s="1"/>
  <c r="H536" i="11"/>
  <c r="J536" i="11" s="1"/>
  <c r="E526" i="11"/>
  <c r="F523" i="11"/>
  <c r="I523" i="11" s="1"/>
  <c r="E522" i="11"/>
  <c r="H520" i="11"/>
  <c r="J520" i="11" s="1"/>
  <c r="E518" i="11"/>
  <c r="H516" i="11"/>
  <c r="I516" i="11" s="1"/>
  <c r="F515" i="11"/>
  <c r="I515" i="11" s="1"/>
  <c r="H512" i="11"/>
  <c r="J512" i="11" s="1"/>
  <c r="F511" i="11"/>
  <c r="I511" i="11" s="1"/>
  <c r="E510" i="11"/>
  <c r="F507" i="11"/>
  <c r="I507" i="11" s="1"/>
  <c r="H504" i="11"/>
  <c r="J504" i="11" s="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I504" i="11"/>
  <c r="I512" i="11"/>
  <c r="I520" i="11"/>
  <c r="J528" i="11"/>
  <c r="I528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I981" i="11" s="1"/>
  <c r="F2" i="11"/>
  <c r="E2" i="11"/>
  <c r="I148" i="11"/>
  <c r="J229" i="11"/>
  <c r="I248" i="11"/>
  <c r="I256" i="11"/>
  <c r="J574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J986" i="11" s="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I989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6" i="9"/>
  <c r="F7" i="8" s="1"/>
  <c r="D4" i="9"/>
  <c r="F5" i="8" s="1"/>
  <c r="G13" i="9"/>
  <c r="C13" i="9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G12" i="9"/>
  <c r="C12" i="9"/>
  <c r="G14" i="9"/>
  <c r="C14" i="9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D176" i="5"/>
  <c r="E176" i="5" s="1"/>
  <c r="H177" i="2" s="1"/>
  <c r="D174" i="5"/>
  <c r="D172" i="5"/>
  <c r="E172" i="5" s="1"/>
  <c r="H173" i="2" s="1"/>
  <c r="D170" i="5"/>
  <c r="D168" i="5"/>
  <c r="E168" i="5" s="1"/>
  <c r="H169" i="2" s="1"/>
  <c r="D166" i="5"/>
  <c r="D164" i="5"/>
  <c r="E164" i="5" s="1"/>
  <c r="H165" i="2" s="1"/>
  <c r="D162" i="5"/>
  <c r="D160" i="5"/>
  <c r="E160" i="5" s="1"/>
  <c r="H161" i="2" s="1"/>
  <c r="D158" i="5"/>
  <c r="D156" i="5"/>
  <c r="E156" i="5" s="1"/>
  <c r="H157" i="2" s="1"/>
  <c r="D154" i="5"/>
  <c r="D152" i="5"/>
  <c r="E152" i="5" s="1"/>
  <c r="H153" i="2" s="1"/>
  <c r="D150" i="5"/>
  <c r="D148" i="5"/>
  <c r="E148" i="5" s="1"/>
  <c r="H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I156" i="5"/>
  <c r="I152" i="5"/>
  <c r="I148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I178" i="5"/>
  <c r="E174" i="5"/>
  <c r="H175" i="2" s="1"/>
  <c r="I174" i="5"/>
  <c r="E170" i="5"/>
  <c r="H171" i="2" s="1"/>
  <c r="I170" i="5"/>
  <c r="E166" i="5"/>
  <c r="H167" i="2" s="1"/>
  <c r="I166" i="5"/>
  <c r="E162" i="5"/>
  <c r="H163" i="2" s="1"/>
  <c r="I162" i="5"/>
  <c r="E158" i="5"/>
  <c r="H159" i="2" s="1"/>
  <c r="I158" i="5"/>
  <c r="E154" i="5"/>
  <c r="H155" i="2" s="1"/>
  <c r="I154" i="5"/>
  <c r="E150" i="5"/>
  <c r="H151" i="2" s="1"/>
  <c r="I150" i="5"/>
  <c r="E146" i="5"/>
  <c r="H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D12" i="5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70" i="5"/>
  <c r="I171" i="2" s="1"/>
  <c r="F168" i="5"/>
  <c r="I169" i="2" s="1"/>
  <c r="I167" i="5"/>
  <c r="F166" i="5"/>
  <c r="I167" i="2" s="1"/>
  <c r="F164" i="5"/>
  <c r="I165" i="2" s="1"/>
  <c r="I163" i="5"/>
  <c r="F162" i="5"/>
  <c r="I163" i="2" s="1"/>
  <c r="F160" i="5"/>
  <c r="I161" i="2" s="1"/>
  <c r="I159" i="5"/>
  <c r="F158" i="5"/>
  <c r="I159" i="2" s="1"/>
  <c r="F156" i="5"/>
  <c r="I157" i="2" s="1"/>
  <c r="I155" i="5"/>
  <c r="F154" i="5"/>
  <c r="I155" i="2" s="1"/>
  <c r="F152" i="5"/>
  <c r="I153" i="2" s="1"/>
  <c r="I151" i="5"/>
  <c r="F150" i="5"/>
  <c r="I151" i="2" s="1"/>
  <c r="F148" i="5"/>
  <c r="I149" i="2" s="1"/>
  <c r="I147" i="5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3" i="5"/>
  <c r="J164" i="2" s="1"/>
  <c r="G162" i="5"/>
  <c r="J163" i="2" s="1"/>
  <c r="G161" i="5"/>
  <c r="J162" i="2" s="1"/>
  <c r="G160" i="5"/>
  <c r="J161" i="2" s="1"/>
  <c r="G159" i="5"/>
  <c r="J160" i="2" s="1"/>
  <c r="G158" i="5"/>
  <c r="J159" i="2" s="1"/>
  <c r="G157" i="5"/>
  <c r="J158" i="2" s="1"/>
  <c r="G156" i="5"/>
  <c r="J157" i="2" s="1"/>
  <c r="G155" i="5"/>
  <c r="J156" i="2" s="1"/>
  <c r="G154" i="5"/>
  <c r="J155" i="2" s="1"/>
  <c r="G153" i="5"/>
  <c r="J154" i="2" s="1"/>
  <c r="G152" i="5"/>
  <c r="J153" i="2" s="1"/>
  <c r="G151" i="5"/>
  <c r="J152" i="2" s="1"/>
  <c r="G150" i="5"/>
  <c r="J151" i="2" s="1"/>
  <c r="G149" i="5"/>
  <c r="J150" i="2" s="1"/>
  <c r="G148" i="5"/>
  <c r="J149" i="2" s="1"/>
  <c r="G147" i="5"/>
  <c r="J148" i="2" s="1"/>
  <c r="G146" i="5"/>
  <c r="J147" i="2" s="1"/>
  <c r="G145" i="5"/>
  <c r="J146" i="2" s="1"/>
  <c r="D20" i="5"/>
  <c r="E20" i="5" s="1"/>
  <c r="H21" i="2" s="1"/>
  <c r="Q21" i="2" s="1"/>
  <c r="D19" i="5"/>
  <c r="D18" i="5"/>
  <c r="I15" i="5"/>
  <c r="D14" i="5"/>
  <c r="G13" i="5"/>
  <c r="J14" i="2" s="1"/>
  <c r="G12" i="5"/>
  <c r="J13" i="2" s="1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Q967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T66" i="4" s="1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Q13" i="4" s="1"/>
  <c r="L12" i="4"/>
  <c r="P12" i="4" s="1"/>
  <c r="K11" i="4"/>
  <c r="Q11" i="4" s="1"/>
  <c r="L10" i="4"/>
  <c r="P10" i="4" s="1"/>
  <c r="K9" i="4"/>
  <c r="L8" i="4"/>
  <c r="P8" i="4" s="1"/>
  <c r="K7" i="4"/>
  <c r="L6" i="4"/>
  <c r="Q5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E95" i="5"/>
  <c r="H96" i="2" s="1"/>
  <c r="E87" i="5"/>
  <c r="H88" i="2" s="1"/>
  <c r="E31" i="5"/>
  <c r="H32" i="2" s="1"/>
  <c r="Q32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107" i="5"/>
  <c r="I99" i="5"/>
  <c r="I83" i="5"/>
  <c r="I59" i="5"/>
  <c r="I27" i="5"/>
  <c r="I20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Q955" i="4" s="1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Q457" i="4" s="1"/>
  <c r="K453" i="4"/>
  <c r="Q453" i="4" s="1"/>
  <c r="K449" i="4"/>
  <c r="K445" i="4"/>
  <c r="Q445" i="4" s="1"/>
  <c r="K441" i="4"/>
  <c r="Q441" i="4" s="1"/>
  <c r="K437" i="4"/>
  <c r="Q437" i="4" s="1"/>
  <c r="K433" i="4"/>
  <c r="K429" i="4"/>
  <c r="Q429" i="4" s="1"/>
  <c r="K425" i="4"/>
  <c r="Q425" i="4" s="1"/>
  <c r="K421" i="4"/>
  <c r="Q421" i="4" s="1"/>
  <c r="K417" i="4"/>
  <c r="K413" i="4"/>
  <c r="Q413" i="4" s="1"/>
  <c r="K409" i="4"/>
  <c r="Q409" i="4" s="1"/>
  <c r="K405" i="4"/>
  <c r="Q405" i="4" s="1"/>
  <c r="K401" i="4"/>
  <c r="K397" i="4"/>
  <c r="Q397" i="4" s="1"/>
  <c r="K393" i="4"/>
  <c r="Q393" i="4" s="1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Q507" i="4" s="1"/>
  <c r="K505" i="4"/>
  <c r="K503" i="4"/>
  <c r="Q503" i="4" s="1"/>
  <c r="K499" i="4"/>
  <c r="K497" i="4"/>
  <c r="Q497" i="4" s="1"/>
  <c r="K495" i="4"/>
  <c r="K493" i="4"/>
  <c r="Q493" i="4" s="1"/>
  <c r="K491" i="4"/>
  <c r="K489" i="4"/>
  <c r="Q489" i="4" s="1"/>
  <c r="K487" i="4"/>
  <c r="K485" i="4"/>
  <c r="Q485" i="4" s="1"/>
  <c r="K483" i="4"/>
  <c r="K481" i="4"/>
  <c r="Q481" i="4" s="1"/>
  <c r="K479" i="4"/>
  <c r="K477" i="4"/>
  <c r="Q477" i="4" s="1"/>
  <c r="K475" i="4"/>
  <c r="K473" i="4"/>
  <c r="Q473" i="4" s="1"/>
  <c r="K471" i="4"/>
  <c r="K469" i="4"/>
  <c r="Q469" i="4" s="1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Q248" i="4" s="1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Q100" i="4" s="1"/>
  <c r="L96" i="4"/>
  <c r="Q96" i="4" s="1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P138" i="4" s="1"/>
  <c r="L136" i="4"/>
  <c r="L134" i="4"/>
  <c r="Q134" i="4" s="1"/>
  <c r="L132" i="4"/>
  <c r="L130" i="4"/>
  <c r="L128" i="4"/>
  <c r="L126" i="4"/>
  <c r="L124" i="4"/>
  <c r="L122" i="4"/>
  <c r="P122" i="4" s="1"/>
  <c r="L120" i="4"/>
  <c r="L118" i="4"/>
  <c r="Q118" i="4" s="1"/>
  <c r="L116" i="4"/>
  <c r="L114" i="4"/>
  <c r="L112" i="4"/>
  <c r="M110" i="4"/>
  <c r="M106" i="4"/>
  <c r="L90" i="4"/>
  <c r="L88" i="4"/>
  <c r="L86" i="4"/>
  <c r="L84" i="4"/>
  <c r="Q84" i="4" s="1"/>
  <c r="L82" i="4"/>
  <c r="L80" i="4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P999" i="4" s="1"/>
  <c r="M997" i="4"/>
  <c r="M995" i="4"/>
  <c r="P995" i="4" s="1"/>
  <c r="M993" i="4"/>
  <c r="M991" i="4"/>
  <c r="P991" i="4" s="1"/>
  <c r="M989" i="4"/>
  <c r="M987" i="4"/>
  <c r="P987" i="4" s="1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T540" i="4" s="1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T524" i="4" s="1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7" i="4"/>
  <c r="T967" i="4" s="1"/>
  <c r="P967" i="4"/>
  <c r="N965" i="4"/>
  <c r="R965" i="4" s="1"/>
  <c r="P965" i="4"/>
  <c r="N963" i="4"/>
  <c r="T963" i="4" s="1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7" i="4"/>
  <c r="T947" i="4" s="1"/>
  <c r="N945" i="4"/>
  <c r="P945" i="4"/>
  <c r="N943" i="4"/>
  <c r="P943" i="4"/>
  <c r="P941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T923" i="4" s="1"/>
  <c r="P923" i="4"/>
  <c r="L555" i="4"/>
  <c r="N554" i="4"/>
  <c r="R554" i="4" s="1"/>
  <c r="P554" i="4"/>
  <c r="L551" i="4"/>
  <c r="N550" i="4"/>
  <c r="P550" i="4"/>
  <c r="L547" i="4"/>
  <c r="N546" i="4"/>
  <c r="T546" i="4" s="1"/>
  <c r="P546" i="4"/>
  <c r="L543" i="4"/>
  <c r="N542" i="4"/>
  <c r="T542" i="4" s="1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R524" i="4"/>
  <c r="P512" i="4"/>
  <c r="N512" i="4"/>
  <c r="P510" i="4"/>
  <c r="N510" i="4"/>
  <c r="T510" i="4" s="1"/>
  <c r="Q509" i="4"/>
  <c r="P508" i="4"/>
  <c r="N508" i="4"/>
  <c r="P506" i="4"/>
  <c r="N506" i="4"/>
  <c r="P504" i="4"/>
  <c r="N504" i="4"/>
  <c r="P502" i="4"/>
  <c r="N502" i="4"/>
  <c r="T502" i="4" s="1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Q487" i="4"/>
  <c r="P486" i="4"/>
  <c r="N486" i="4"/>
  <c r="P484" i="4"/>
  <c r="N484" i="4"/>
  <c r="Q483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Q471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T189" i="4" s="1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T177" i="4" s="1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T147" i="4" s="1"/>
  <c r="P145" i="4"/>
  <c r="N145" i="4"/>
  <c r="R145" i="4" s="1"/>
  <c r="P143" i="4"/>
  <c r="N143" i="4"/>
  <c r="T143" i="4" s="1"/>
  <c r="P141" i="4"/>
  <c r="N141" i="4"/>
  <c r="R141" i="4" s="1"/>
  <c r="P139" i="4"/>
  <c r="N139" i="4"/>
  <c r="T139" i="4" s="1"/>
  <c r="P137" i="4"/>
  <c r="N137" i="4"/>
  <c r="R137" i="4" s="1"/>
  <c r="P135" i="4"/>
  <c r="N135" i="4"/>
  <c r="T135" i="4" s="1"/>
  <c r="P133" i="4"/>
  <c r="N133" i="4"/>
  <c r="R133" i="4" s="1"/>
  <c r="P131" i="4"/>
  <c r="N131" i="4"/>
  <c r="T131" i="4" s="1"/>
  <c r="P129" i="4"/>
  <c r="N129" i="4"/>
  <c r="R129" i="4" s="1"/>
  <c r="P127" i="4"/>
  <c r="N127" i="4"/>
  <c r="T127" i="4" s="1"/>
  <c r="P125" i="4"/>
  <c r="N125" i="4"/>
  <c r="R125" i="4" s="1"/>
  <c r="P123" i="4"/>
  <c r="N123" i="4"/>
  <c r="T123" i="4" s="1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T23" i="4" s="1"/>
  <c r="P21" i="4"/>
  <c r="N21" i="4"/>
  <c r="L20" i="4"/>
  <c r="D5" i="10"/>
  <c r="D3" i="10"/>
  <c r="D7" i="10"/>
  <c r="D11" i="10"/>
  <c r="D15" i="10"/>
  <c r="D19" i="10"/>
  <c r="D23" i="10"/>
  <c r="D27" i="10"/>
  <c r="D31" i="10"/>
  <c r="D35" i="10"/>
  <c r="D39" i="10"/>
  <c r="D43" i="10"/>
  <c r="D47" i="10"/>
  <c r="D51" i="10"/>
  <c r="D55" i="10"/>
  <c r="D59" i="10"/>
  <c r="D63" i="10"/>
  <c r="D67" i="10"/>
  <c r="D71" i="10"/>
  <c r="D75" i="10"/>
  <c r="D79" i="10"/>
  <c r="D83" i="10"/>
  <c r="D87" i="10"/>
  <c r="D91" i="10"/>
  <c r="D95" i="10"/>
  <c r="D99" i="10"/>
  <c r="D103" i="10"/>
  <c r="D107" i="10"/>
  <c r="D111" i="10"/>
  <c r="D115" i="10"/>
  <c r="D119" i="10"/>
  <c r="D123" i="10"/>
  <c r="D127" i="10"/>
  <c r="D131" i="10"/>
  <c r="D135" i="10"/>
  <c r="D139" i="10"/>
  <c r="D143" i="10"/>
  <c r="D147" i="10"/>
  <c r="D151" i="10"/>
  <c r="D155" i="10"/>
  <c r="D159" i="10"/>
  <c r="D163" i="10"/>
  <c r="D167" i="10"/>
  <c r="D171" i="10"/>
  <c r="D175" i="10"/>
  <c r="D179" i="10"/>
  <c r="D183" i="10"/>
  <c r="D187" i="10"/>
  <c r="D191" i="10"/>
  <c r="D195" i="10"/>
  <c r="D199" i="10"/>
  <c r="D203" i="10"/>
  <c r="D207" i="10"/>
  <c r="D211" i="10"/>
  <c r="D215" i="10"/>
  <c r="D219" i="10"/>
  <c r="D223" i="10"/>
  <c r="D227" i="10"/>
  <c r="D231" i="10"/>
  <c r="D235" i="10"/>
  <c r="D239" i="10"/>
  <c r="D243" i="10"/>
  <c r="D247" i="10"/>
  <c r="D251" i="10"/>
  <c r="D255" i="10"/>
  <c r="D6" i="10"/>
  <c r="D10" i="10"/>
  <c r="D14" i="10"/>
  <c r="D18" i="10"/>
  <c r="D22" i="10"/>
  <c r="D26" i="10"/>
  <c r="D30" i="10"/>
  <c r="D34" i="10"/>
  <c r="D38" i="10"/>
  <c r="D42" i="10"/>
  <c r="D46" i="10"/>
  <c r="D50" i="10"/>
  <c r="D54" i="10"/>
  <c r="D58" i="10"/>
  <c r="D62" i="10"/>
  <c r="D66" i="10"/>
  <c r="D70" i="10"/>
  <c r="D74" i="10"/>
  <c r="D78" i="10"/>
  <c r="D82" i="10"/>
  <c r="D86" i="10"/>
  <c r="D90" i="10"/>
  <c r="D94" i="10"/>
  <c r="D98" i="10"/>
  <c r="D102" i="10"/>
  <c r="D13" i="10"/>
  <c r="D21" i="10"/>
  <c r="D29" i="10"/>
  <c r="D37" i="10"/>
  <c r="D45" i="10"/>
  <c r="D53" i="10"/>
  <c r="D61" i="10"/>
  <c r="D69" i="10"/>
  <c r="D77" i="10"/>
  <c r="D85" i="10"/>
  <c r="D93" i="10"/>
  <c r="D101" i="10"/>
  <c r="D109" i="10"/>
  <c r="D117" i="10"/>
  <c r="D125" i="10"/>
  <c r="D133" i="10"/>
  <c r="D141" i="10"/>
  <c r="D149" i="10"/>
  <c r="D157" i="10"/>
  <c r="D165" i="10"/>
  <c r="D173" i="10"/>
  <c r="D181" i="10"/>
  <c r="D189" i="10"/>
  <c r="D197" i="10"/>
  <c r="D205" i="10"/>
  <c r="D213" i="10"/>
  <c r="D221" i="10"/>
  <c r="D229" i="10"/>
  <c r="D237" i="10"/>
  <c r="D245" i="10"/>
  <c r="D253" i="10"/>
  <c r="D8" i="10"/>
  <c r="D16" i="10"/>
  <c r="D24" i="10"/>
  <c r="D32" i="10"/>
  <c r="D40" i="10"/>
  <c r="D48" i="10"/>
  <c r="D56" i="10"/>
  <c r="D64" i="10"/>
  <c r="D72" i="10"/>
  <c r="D80" i="10"/>
  <c r="D88" i="10"/>
  <c r="D96" i="10"/>
  <c r="D104" i="10"/>
  <c r="D108" i="10"/>
  <c r="D112" i="10"/>
  <c r="D116" i="10"/>
  <c r="D120" i="10"/>
  <c r="D124" i="10"/>
  <c r="D128" i="10"/>
  <c r="D132" i="10"/>
  <c r="D136" i="10"/>
  <c r="D140" i="10"/>
  <c r="D144" i="10"/>
  <c r="D148" i="10"/>
  <c r="D152" i="10"/>
  <c r="D156" i="10"/>
  <c r="D160" i="10"/>
  <c r="D164" i="10"/>
  <c r="D168" i="10"/>
  <c r="D172" i="10"/>
  <c r="D176" i="10"/>
  <c r="D180" i="10"/>
  <c r="D184" i="10"/>
  <c r="D188" i="10"/>
  <c r="D192" i="10"/>
  <c r="D196" i="10"/>
  <c r="D200" i="10"/>
  <c r="D204" i="10"/>
  <c r="D208" i="10"/>
  <c r="D212" i="10"/>
  <c r="D216" i="10"/>
  <c r="D220" i="10"/>
  <c r="D224" i="10"/>
  <c r="D228" i="10"/>
  <c r="D232" i="10"/>
  <c r="D236" i="10"/>
  <c r="D240" i="10"/>
  <c r="D244" i="10"/>
  <c r="D248" i="10"/>
  <c r="D252" i="10"/>
  <c r="D256" i="10"/>
  <c r="D260" i="10"/>
  <c r="D257" i="10"/>
  <c r="D264" i="10"/>
  <c r="D268" i="10"/>
  <c r="D272" i="10"/>
  <c r="D276" i="10"/>
  <c r="D280" i="10"/>
  <c r="D284" i="10"/>
  <c r="D288" i="10"/>
  <c r="D292" i="10"/>
  <c r="D296" i="10"/>
  <c r="D300" i="10"/>
  <c r="D304" i="10"/>
  <c r="D308" i="10"/>
  <c r="D312" i="10"/>
  <c r="D316" i="10"/>
  <c r="D320" i="10"/>
  <c r="D324" i="10"/>
  <c r="D328" i="10"/>
  <c r="D332" i="10"/>
  <c r="D336" i="10"/>
  <c r="D340" i="10"/>
  <c r="D344" i="10"/>
  <c r="D348" i="10"/>
  <c r="D352" i="10"/>
  <c r="D356" i="10"/>
  <c r="D360" i="10"/>
  <c r="D364" i="10"/>
  <c r="D368" i="10"/>
  <c r="D372" i="10"/>
  <c r="D376" i="10"/>
  <c r="D380" i="10"/>
  <c r="D384" i="10"/>
  <c r="D388" i="10"/>
  <c r="D392" i="10"/>
  <c r="D396" i="10"/>
  <c r="D400" i="10"/>
  <c r="D404" i="10"/>
  <c r="D408" i="10"/>
  <c r="D412" i="10"/>
  <c r="D416" i="10"/>
  <c r="D420" i="10"/>
  <c r="D424" i="10"/>
  <c r="D428" i="10"/>
  <c r="D432" i="10"/>
  <c r="D436" i="10"/>
  <c r="D440" i="10"/>
  <c r="D444" i="10"/>
  <c r="D448" i="10"/>
  <c r="D452" i="10"/>
  <c r="D456" i="10"/>
  <c r="D460" i="10"/>
  <c r="D464" i="10"/>
  <c r="D468" i="10"/>
  <c r="D472" i="10"/>
  <c r="D476" i="10"/>
  <c r="D480" i="10"/>
  <c r="D484" i="10"/>
  <c r="D488" i="10"/>
  <c r="D492" i="10"/>
  <c r="D496" i="10"/>
  <c r="D500" i="10"/>
  <c r="D504" i="10"/>
  <c r="D508" i="10"/>
  <c r="D512" i="10"/>
  <c r="D516" i="10"/>
  <c r="D520" i="10"/>
  <c r="D524" i="10"/>
  <c r="D528" i="10"/>
  <c r="D532" i="10"/>
  <c r="D536" i="10"/>
  <c r="D540" i="10"/>
  <c r="D544" i="10"/>
  <c r="D548" i="10"/>
  <c r="D552" i="10"/>
  <c r="D556" i="10"/>
  <c r="D560" i="10"/>
  <c r="D564" i="10"/>
  <c r="D568" i="10"/>
  <c r="D572" i="10"/>
  <c r="D576" i="10"/>
  <c r="D580" i="10"/>
  <c r="D584" i="10"/>
  <c r="D588" i="10"/>
  <c r="D592" i="10"/>
  <c r="D596" i="10"/>
  <c r="D600" i="10"/>
  <c r="D604" i="10"/>
  <c r="D608" i="10"/>
  <c r="D612" i="10"/>
  <c r="D616" i="10"/>
  <c r="D620" i="10"/>
  <c r="D624" i="10"/>
  <c r="D628" i="10"/>
  <c r="D632" i="10"/>
  <c r="D636" i="10"/>
  <c r="D640" i="10"/>
  <c r="D644" i="10"/>
  <c r="D648" i="10"/>
  <c r="D652" i="10"/>
  <c r="D656" i="10"/>
  <c r="D660" i="10"/>
  <c r="D664" i="10"/>
  <c r="D668" i="10"/>
  <c r="D672" i="10"/>
  <c r="D676" i="10"/>
  <c r="D680" i="10"/>
  <c r="D684" i="10"/>
  <c r="D688" i="10"/>
  <c r="D692" i="10"/>
  <c r="D696" i="10"/>
  <c r="D700" i="10"/>
  <c r="D704" i="10"/>
  <c r="D708" i="10"/>
  <c r="D712" i="10"/>
  <c r="D716" i="10"/>
  <c r="D720" i="10"/>
  <c r="D724" i="10"/>
  <c r="D728" i="10"/>
  <c r="D732" i="10"/>
  <c r="D736" i="10"/>
  <c r="D740" i="10"/>
  <c r="D744" i="10"/>
  <c r="D748" i="10"/>
  <c r="D752" i="10"/>
  <c r="D756" i="10"/>
  <c r="D760" i="10"/>
  <c r="D764" i="10"/>
  <c r="D259" i="10"/>
  <c r="D265" i="10"/>
  <c r="D269" i="10"/>
  <c r="D273" i="10"/>
  <c r="D277" i="10"/>
  <c r="D281" i="10"/>
  <c r="D285" i="10"/>
  <c r="D289" i="10"/>
  <c r="D293" i="10"/>
  <c r="D297" i="10"/>
  <c r="D301" i="10"/>
  <c r="D305" i="10"/>
  <c r="D309" i="10"/>
  <c r="D313" i="10"/>
  <c r="D317" i="10"/>
  <c r="D321" i="10"/>
  <c r="D325" i="10"/>
  <c r="D329" i="10"/>
  <c r="D333" i="10"/>
  <c r="D337" i="10"/>
  <c r="D341" i="10"/>
  <c r="D345" i="10"/>
  <c r="D349" i="10"/>
  <c r="D353" i="10"/>
  <c r="D357" i="10"/>
  <c r="D361" i="10"/>
  <c r="D365" i="10"/>
  <c r="D369" i="10"/>
  <c r="D373" i="10"/>
  <c r="D377" i="10"/>
  <c r="D381" i="10"/>
  <c r="D385" i="10"/>
  <c r="D389" i="10"/>
  <c r="D393" i="10"/>
  <c r="D397" i="10"/>
  <c r="D401" i="10"/>
  <c r="D405" i="10"/>
  <c r="D409" i="10"/>
  <c r="D413" i="10"/>
  <c r="D417" i="10"/>
  <c r="D421" i="10"/>
  <c r="D425" i="10"/>
  <c r="D429" i="10"/>
  <c r="D433" i="10"/>
  <c r="D437" i="10"/>
  <c r="D441" i="10"/>
  <c r="D445" i="10"/>
  <c r="D449" i="10"/>
  <c r="D453" i="10"/>
  <c r="D457" i="10"/>
  <c r="D461" i="10"/>
  <c r="D465" i="10"/>
  <c r="D469" i="10"/>
  <c r="D473" i="10"/>
  <c r="D477" i="10"/>
  <c r="D481" i="10"/>
  <c r="D485" i="10"/>
  <c r="D489" i="10"/>
  <c r="D493" i="10"/>
  <c r="D497" i="10"/>
  <c r="D501" i="10"/>
  <c r="D505" i="10"/>
  <c r="D509" i="10"/>
  <c r="D513" i="10"/>
  <c r="D517" i="10"/>
  <c r="D521" i="10"/>
  <c r="D525" i="10"/>
  <c r="D529" i="10"/>
  <c r="D533" i="10"/>
  <c r="D537" i="10"/>
  <c r="D541" i="10"/>
  <c r="D545" i="10"/>
  <c r="D549" i="10"/>
  <c r="D553" i="10"/>
  <c r="D557" i="10"/>
  <c r="D561" i="10"/>
  <c r="D565" i="10"/>
  <c r="D569" i="10"/>
  <c r="D573" i="10"/>
  <c r="D577" i="10"/>
  <c r="D581" i="10"/>
  <c r="D585" i="10"/>
  <c r="D589" i="10"/>
  <c r="D593" i="10"/>
  <c r="D597" i="10"/>
  <c r="D601" i="10"/>
  <c r="D605" i="10"/>
  <c r="D609" i="10"/>
  <c r="D613" i="10"/>
  <c r="D617" i="10"/>
  <c r="D621" i="10"/>
  <c r="D625" i="10"/>
  <c r="D629" i="10"/>
  <c r="D633" i="10"/>
  <c r="D637" i="10"/>
  <c r="D641" i="10"/>
  <c r="D645" i="10"/>
  <c r="D649" i="10"/>
  <c r="D653" i="10"/>
  <c r="D657" i="10"/>
  <c r="D661" i="10"/>
  <c r="D665" i="10"/>
  <c r="D669" i="10"/>
  <c r="D673" i="10"/>
  <c r="D677" i="10"/>
  <c r="D681" i="10"/>
  <c r="D685" i="10"/>
  <c r="D689" i="10"/>
  <c r="D693" i="10"/>
  <c r="D697" i="10"/>
  <c r="D701" i="10"/>
  <c r="D705" i="10"/>
  <c r="D709" i="10"/>
  <c r="D713" i="10"/>
  <c r="D717" i="10"/>
  <c r="D721" i="10"/>
  <c r="D725" i="10"/>
  <c r="D729" i="10"/>
  <c r="D733" i="10"/>
  <c r="D737" i="10"/>
  <c r="D741" i="10"/>
  <c r="D745" i="10"/>
  <c r="D749" i="10"/>
  <c r="D753" i="10"/>
  <c r="D757" i="10"/>
  <c r="D761" i="10"/>
  <c r="D765" i="10"/>
  <c r="D769" i="10"/>
  <c r="D771" i="10"/>
  <c r="D775" i="10"/>
  <c r="D779" i="10"/>
  <c r="D783" i="10"/>
  <c r="D787" i="10"/>
  <c r="D791" i="10"/>
  <c r="D795" i="10"/>
  <c r="D799" i="10"/>
  <c r="D803" i="10"/>
  <c r="D807" i="10"/>
  <c r="D811" i="10"/>
  <c r="D815" i="10"/>
  <c r="D819" i="10"/>
  <c r="D823" i="10"/>
  <c r="D827" i="10"/>
  <c r="D831" i="10"/>
  <c r="D835" i="10"/>
  <c r="D839" i="10"/>
  <c r="D843" i="10"/>
  <c r="D847" i="10"/>
  <c r="D851" i="10"/>
  <c r="D855" i="10"/>
  <c r="D859" i="10"/>
  <c r="D863" i="10"/>
  <c r="D867" i="10"/>
  <c r="D871" i="10"/>
  <c r="D875" i="10"/>
  <c r="D879" i="10"/>
  <c r="D883" i="10"/>
  <c r="D887" i="10"/>
  <c r="D891" i="10"/>
  <c r="D895" i="10"/>
  <c r="D899" i="10"/>
  <c r="D903" i="10"/>
  <c r="D907" i="10"/>
  <c r="D911" i="10"/>
  <c r="D915" i="10"/>
  <c r="D919" i="10"/>
  <c r="D923" i="10"/>
  <c r="D927" i="10"/>
  <c r="D931" i="10"/>
  <c r="D935" i="10"/>
  <c r="D939" i="10"/>
  <c r="D943" i="10"/>
  <c r="D947" i="10"/>
  <c r="D951" i="10"/>
  <c r="D955" i="10"/>
  <c r="D959" i="10"/>
  <c r="D963" i="10"/>
  <c r="D967" i="10"/>
  <c r="D971" i="10"/>
  <c r="D975" i="10"/>
  <c r="D979" i="10"/>
  <c r="D983" i="10"/>
  <c r="D987" i="10"/>
  <c r="D991" i="10"/>
  <c r="D995" i="10"/>
  <c r="D999" i="10"/>
  <c r="D770" i="10"/>
  <c r="D774" i="10"/>
  <c r="D778" i="10"/>
  <c r="D782" i="10"/>
  <c r="D786" i="10"/>
  <c r="D790" i="10"/>
  <c r="D794" i="10"/>
  <c r="D798" i="10"/>
  <c r="D802" i="10"/>
  <c r="D806" i="10"/>
  <c r="D810" i="10"/>
  <c r="D814" i="10"/>
  <c r="D818" i="10"/>
  <c r="D822" i="10"/>
  <c r="D826" i="10"/>
  <c r="D830" i="10"/>
  <c r="D834" i="10"/>
  <c r="D838" i="10"/>
  <c r="D842" i="10"/>
  <c r="D846" i="10"/>
  <c r="D850" i="10"/>
  <c r="D854" i="10"/>
  <c r="D858" i="10"/>
  <c r="D862" i="10"/>
  <c r="D866" i="10"/>
  <c r="D870" i="10"/>
  <c r="D874" i="10"/>
  <c r="D878" i="10"/>
  <c r="D882" i="10"/>
  <c r="D886" i="10"/>
  <c r="D890" i="10"/>
  <c r="D894" i="10"/>
  <c r="D898" i="10"/>
  <c r="D902" i="10"/>
  <c r="D906" i="10"/>
  <c r="D910" i="10"/>
  <c r="D914" i="10"/>
  <c r="D918" i="10"/>
  <c r="D922" i="10"/>
  <c r="D926" i="10"/>
  <c r="D930" i="10"/>
  <c r="D934" i="10"/>
  <c r="D938" i="10"/>
  <c r="D942" i="10"/>
  <c r="D946" i="10"/>
  <c r="D950" i="10"/>
  <c r="D954" i="10"/>
  <c r="D958" i="10"/>
  <c r="D962" i="10"/>
  <c r="D966" i="10"/>
  <c r="D970" i="10"/>
  <c r="D974" i="10"/>
  <c r="D978" i="10"/>
  <c r="D982" i="10"/>
  <c r="D986" i="10"/>
  <c r="D990" i="10"/>
  <c r="D994" i="10"/>
  <c r="D998" i="10"/>
  <c r="D2" i="10"/>
  <c r="D3" i="3"/>
  <c r="D9" i="10"/>
  <c r="D17" i="10"/>
  <c r="D25" i="10"/>
  <c r="D33" i="10"/>
  <c r="D41" i="10"/>
  <c r="D49" i="10"/>
  <c r="D57" i="10"/>
  <c r="D65" i="10"/>
  <c r="D73" i="10"/>
  <c r="D81" i="10"/>
  <c r="D89" i="10"/>
  <c r="D97" i="10"/>
  <c r="D105" i="10"/>
  <c r="D113" i="10"/>
  <c r="D121" i="10"/>
  <c r="D129" i="10"/>
  <c r="D137" i="10"/>
  <c r="D145" i="10"/>
  <c r="D153" i="10"/>
  <c r="D161" i="10"/>
  <c r="D169" i="10"/>
  <c r="D177" i="10"/>
  <c r="D185" i="10"/>
  <c r="D193" i="10"/>
  <c r="D201" i="10"/>
  <c r="D209" i="10"/>
  <c r="D217" i="10"/>
  <c r="D225" i="10"/>
  <c r="D233" i="10"/>
  <c r="D241" i="10"/>
  <c r="D249" i="10"/>
  <c r="D4" i="10"/>
  <c r="D12" i="10"/>
  <c r="D20" i="10"/>
  <c r="D28" i="10"/>
  <c r="D36" i="10"/>
  <c r="D44" i="10"/>
  <c r="D52" i="10"/>
  <c r="D60" i="10"/>
  <c r="D68" i="10"/>
  <c r="D76" i="10"/>
  <c r="D84" i="10"/>
  <c r="D92" i="10"/>
  <c r="D100" i="10"/>
  <c r="D106" i="10"/>
  <c r="D110" i="10"/>
  <c r="D114" i="10"/>
  <c r="D118" i="10"/>
  <c r="D122" i="10"/>
  <c r="D126" i="10"/>
  <c r="D130" i="10"/>
  <c r="D134" i="10"/>
  <c r="D138" i="10"/>
  <c r="D142" i="10"/>
  <c r="D146" i="10"/>
  <c r="D150" i="10"/>
  <c r="D158" i="10"/>
  <c r="D166" i="10"/>
  <c r="D174" i="10"/>
  <c r="D182" i="10"/>
  <c r="D190" i="10"/>
  <c r="D198" i="10"/>
  <c r="D206" i="10"/>
  <c r="D214" i="10"/>
  <c r="D222" i="10"/>
  <c r="D230" i="10"/>
  <c r="D238" i="10"/>
  <c r="D246" i="10"/>
  <c r="D254" i="10"/>
  <c r="D262" i="10"/>
  <c r="D266" i="10"/>
  <c r="D274" i="10"/>
  <c r="D282" i="10"/>
  <c r="D290" i="10"/>
  <c r="D298" i="10"/>
  <c r="D306" i="10"/>
  <c r="D314" i="10"/>
  <c r="D322" i="10"/>
  <c r="D330" i="10"/>
  <c r="D338" i="10"/>
  <c r="D346" i="10"/>
  <c r="D354" i="10"/>
  <c r="D362" i="10"/>
  <c r="D370" i="10"/>
  <c r="D378" i="10"/>
  <c r="D386" i="10"/>
  <c r="D394" i="10"/>
  <c r="D402" i="10"/>
  <c r="D410" i="10"/>
  <c r="D418" i="10"/>
  <c r="D426" i="10"/>
  <c r="D434" i="10"/>
  <c r="D442" i="10"/>
  <c r="D450" i="10"/>
  <c r="D458" i="10"/>
  <c r="D466" i="10"/>
  <c r="D474" i="10"/>
  <c r="D482" i="10"/>
  <c r="D490" i="10"/>
  <c r="D498" i="10"/>
  <c r="D506" i="10"/>
  <c r="D514" i="10"/>
  <c r="D522" i="10"/>
  <c r="D530" i="10"/>
  <c r="D538" i="10"/>
  <c r="D546" i="10"/>
  <c r="D554" i="10"/>
  <c r="D562" i="10"/>
  <c r="D570" i="10"/>
  <c r="D578" i="10"/>
  <c r="D586" i="10"/>
  <c r="D594" i="10"/>
  <c r="D602" i="10"/>
  <c r="D610" i="10"/>
  <c r="D618" i="10"/>
  <c r="D626" i="10"/>
  <c r="D634" i="10"/>
  <c r="D642" i="10"/>
  <c r="D650" i="10"/>
  <c r="D658" i="10"/>
  <c r="D666" i="10"/>
  <c r="D674" i="10"/>
  <c r="D682" i="10"/>
  <c r="D690" i="10"/>
  <c r="D698" i="10"/>
  <c r="D706" i="10"/>
  <c r="D714" i="10"/>
  <c r="D722" i="10"/>
  <c r="D730" i="10"/>
  <c r="D738" i="10"/>
  <c r="D746" i="10"/>
  <c r="D754" i="10"/>
  <c r="D762" i="10"/>
  <c r="D263" i="10"/>
  <c r="D271" i="10"/>
  <c r="D279" i="10"/>
  <c r="D287" i="10"/>
  <c r="D295" i="10"/>
  <c r="D303" i="10"/>
  <c r="D311" i="10"/>
  <c r="D319" i="10"/>
  <c r="D327" i="10"/>
  <c r="D335" i="10"/>
  <c r="D343" i="10"/>
  <c r="D351" i="10"/>
  <c r="D359" i="10"/>
  <c r="D367" i="10"/>
  <c r="D375" i="10"/>
  <c r="D383" i="10"/>
  <c r="D391" i="10"/>
  <c r="D399" i="10"/>
  <c r="D407" i="10"/>
  <c r="D415" i="10"/>
  <c r="D423" i="10"/>
  <c r="D431" i="10"/>
  <c r="D439" i="10"/>
  <c r="D447" i="10"/>
  <c r="D455" i="10"/>
  <c r="D463" i="10"/>
  <c r="D471" i="10"/>
  <c r="D479" i="10"/>
  <c r="D487" i="10"/>
  <c r="D495" i="10"/>
  <c r="D503" i="10"/>
  <c r="D511" i="10"/>
  <c r="D519" i="10"/>
  <c r="D527" i="10"/>
  <c r="D535" i="10"/>
  <c r="D543" i="10"/>
  <c r="D551" i="10"/>
  <c r="D559" i="10"/>
  <c r="D567" i="10"/>
  <c r="D575" i="10"/>
  <c r="D583" i="10"/>
  <c r="D591" i="10"/>
  <c r="D599" i="10"/>
  <c r="D607" i="10"/>
  <c r="D615" i="10"/>
  <c r="D623" i="10"/>
  <c r="D631" i="10"/>
  <c r="D639" i="10"/>
  <c r="D647" i="10"/>
  <c r="D655" i="10"/>
  <c r="D663" i="10"/>
  <c r="D671" i="10"/>
  <c r="D679" i="10"/>
  <c r="D687" i="10"/>
  <c r="D695" i="10"/>
  <c r="D703" i="10"/>
  <c r="D711" i="10"/>
  <c r="D719" i="10"/>
  <c r="D727" i="10"/>
  <c r="D735" i="10"/>
  <c r="D743" i="10"/>
  <c r="D751" i="10"/>
  <c r="D759" i="10"/>
  <c r="D767" i="10"/>
  <c r="D773" i="10"/>
  <c r="D781" i="10"/>
  <c r="D789" i="10"/>
  <c r="D797" i="10"/>
  <c r="D805" i="10"/>
  <c r="D813" i="10"/>
  <c r="D821" i="10"/>
  <c r="D829" i="10"/>
  <c r="D837" i="10"/>
  <c r="D845" i="10"/>
  <c r="D853" i="10"/>
  <c r="D861" i="10"/>
  <c r="D869" i="10"/>
  <c r="D877" i="10"/>
  <c r="D885" i="10"/>
  <c r="D893" i="10"/>
  <c r="D901" i="10"/>
  <c r="D909" i="10"/>
  <c r="D917" i="10"/>
  <c r="D925" i="10"/>
  <c r="D933" i="10"/>
  <c r="D941" i="10"/>
  <c r="D949" i="10"/>
  <c r="D957" i="10"/>
  <c r="D965" i="10"/>
  <c r="D973" i="10"/>
  <c r="D981" i="10"/>
  <c r="D989" i="10"/>
  <c r="D997" i="10"/>
  <c r="D772" i="10"/>
  <c r="D780" i="10"/>
  <c r="D788" i="10"/>
  <c r="D796" i="10"/>
  <c r="D804" i="10"/>
  <c r="D812" i="10"/>
  <c r="D820" i="10"/>
  <c r="D828" i="10"/>
  <c r="D836" i="10"/>
  <c r="D844" i="10"/>
  <c r="D852" i="10"/>
  <c r="D860" i="10"/>
  <c r="D868" i="10"/>
  <c r="D876" i="10"/>
  <c r="D884" i="10"/>
  <c r="D892" i="10"/>
  <c r="D900" i="10"/>
  <c r="D908" i="10"/>
  <c r="D916" i="10"/>
  <c r="D924" i="10"/>
  <c r="D932" i="10"/>
  <c r="D940" i="10"/>
  <c r="D948" i="10"/>
  <c r="D956" i="10"/>
  <c r="D964" i="10"/>
  <c r="D972" i="10"/>
  <c r="D980" i="10"/>
  <c r="D988" i="10"/>
  <c r="D996" i="10"/>
  <c r="D2" i="3"/>
  <c r="D154" i="10"/>
  <c r="D162" i="10"/>
  <c r="D170" i="10"/>
  <c r="D178" i="10"/>
  <c r="D186" i="10"/>
  <c r="D194" i="10"/>
  <c r="D202" i="10"/>
  <c r="D210" i="10"/>
  <c r="D218" i="10"/>
  <c r="D226" i="10"/>
  <c r="D234" i="10"/>
  <c r="D242" i="10"/>
  <c r="D250" i="10"/>
  <c r="D258" i="10"/>
  <c r="D261" i="10"/>
  <c r="D270" i="10"/>
  <c r="D278" i="10"/>
  <c r="D286" i="10"/>
  <c r="D294" i="10"/>
  <c r="D302" i="10"/>
  <c r="D310" i="10"/>
  <c r="D318" i="10"/>
  <c r="D326" i="10"/>
  <c r="D334" i="10"/>
  <c r="D342" i="10"/>
  <c r="D350" i="10"/>
  <c r="D358" i="10"/>
  <c r="D366" i="10"/>
  <c r="D374" i="10"/>
  <c r="D382" i="10"/>
  <c r="D390" i="10"/>
  <c r="D398" i="10"/>
  <c r="D406" i="10"/>
  <c r="D414" i="10"/>
  <c r="D422" i="10"/>
  <c r="D430" i="10"/>
  <c r="D438" i="10"/>
  <c r="D446" i="10"/>
  <c r="D454" i="10"/>
  <c r="D462" i="10"/>
  <c r="D470" i="10"/>
  <c r="D478" i="10"/>
  <c r="D486" i="10"/>
  <c r="D494" i="10"/>
  <c r="D502" i="10"/>
  <c r="D510" i="10"/>
  <c r="D518" i="10"/>
  <c r="D526" i="10"/>
  <c r="D534" i="10"/>
  <c r="D542" i="10"/>
  <c r="D550" i="10"/>
  <c r="D558" i="10"/>
  <c r="D566" i="10"/>
  <c r="D574" i="10"/>
  <c r="D582" i="10"/>
  <c r="D590" i="10"/>
  <c r="D598" i="10"/>
  <c r="D606" i="10"/>
  <c r="D614" i="10"/>
  <c r="D622" i="10"/>
  <c r="D630" i="10"/>
  <c r="D638" i="10"/>
  <c r="D646" i="10"/>
  <c r="D654" i="10"/>
  <c r="D662" i="10"/>
  <c r="D670" i="10"/>
  <c r="D678" i="10"/>
  <c r="D686" i="10"/>
  <c r="D694" i="10"/>
  <c r="D702" i="10"/>
  <c r="D710" i="10"/>
  <c r="D718" i="10"/>
  <c r="D726" i="10"/>
  <c r="D734" i="10"/>
  <c r="D742" i="10"/>
  <c r="D750" i="10"/>
  <c r="D758" i="10"/>
  <c r="D766" i="10"/>
  <c r="D267" i="10"/>
  <c r="D275" i="10"/>
  <c r="D283" i="10"/>
  <c r="D291" i="10"/>
  <c r="D299" i="10"/>
  <c r="D307" i="10"/>
  <c r="D315" i="10"/>
  <c r="D323" i="10"/>
  <c r="D331" i="10"/>
  <c r="D339" i="10"/>
  <c r="D347" i="10"/>
  <c r="D355" i="10"/>
  <c r="D363" i="10"/>
  <c r="D371" i="10"/>
  <c r="D379" i="10"/>
  <c r="D387" i="10"/>
  <c r="D395" i="10"/>
  <c r="D403" i="10"/>
  <c r="D411" i="10"/>
  <c r="D419" i="10"/>
  <c r="D427" i="10"/>
  <c r="D435" i="10"/>
  <c r="D443" i="10"/>
  <c r="D451" i="10"/>
  <c r="D459" i="10"/>
  <c r="D467" i="10"/>
  <c r="D475" i="10"/>
  <c r="D483" i="10"/>
  <c r="D491" i="10"/>
  <c r="D499" i="10"/>
  <c r="D507" i="10"/>
  <c r="D515" i="10"/>
  <c r="D523" i="10"/>
  <c r="D531" i="10"/>
  <c r="D539" i="10"/>
  <c r="D547" i="10"/>
  <c r="D555" i="10"/>
  <c r="D563" i="10"/>
  <c r="D571" i="10"/>
  <c r="D579" i="10"/>
  <c r="D587" i="10"/>
  <c r="D595" i="10"/>
  <c r="D603" i="10"/>
  <c r="D611" i="10"/>
  <c r="D619" i="10"/>
  <c r="D627" i="10"/>
  <c r="D635" i="10"/>
  <c r="D643" i="10"/>
  <c r="D651" i="10"/>
  <c r="D659" i="10"/>
  <c r="D667" i="10"/>
  <c r="D675" i="10"/>
  <c r="D683" i="10"/>
  <c r="D691" i="10"/>
  <c r="D699" i="10"/>
  <c r="D707" i="10"/>
  <c r="D715" i="10"/>
  <c r="D723" i="10"/>
  <c r="D731" i="10"/>
  <c r="D739" i="10"/>
  <c r="D747" i="10"/>
  <c r="D755" i="10"/>
  <c r="D763" i="10"/>
  <c r="D768" i="10"/>
  <c r="D777" i="10"/>
  <c r="D785" i="10"/>
  <c r="D793" i="10"/>
  <c r="D801" i="10"/>
  <c r="D809" i="10"/>
  <c r="D817" i="10"/>
  <c r="D825" i="10"/>
  <c r="D833" i="10"/>
  <c r="D841" i="10"/>
  <c r="D849" i="10"/>
  <c r="D857" i="10"/>
  <c r="D865" i="10"/>
  <c r="D873" i="10"/>
  <c r="D881" i="10"/>
  <c r="D889" i="10"/>
  <c r="D897" i="10"/>
  <c r="D905" i="10"/>
  <c r="D913" i="10"/>
  <c r="D921" i="10"/>
  <c r="D929" i="10"/>
  <c r="D937" i="10"/>
  <c r="D945" i="10"/>
  <c r="D953" i="10"/>
  <c r="D961" i="10"/>
  <c r="D969" i="10"/>
  <c r="D977" i="10"/>
  <c r="D985" i="10"/>
  <c r="D993" i="10"/>
  <c r="D1001" i="10"/>
  <c r="D776" i="10"/>
  <c r="D784" i="10"/>
  <c r="D792" i="10"/>
  <c r="D800" i="10"/>
  <c r="D808" i="10"/>
  <c r="D816" i="10"/>
  <c r="D824" i="10"/>
  <c r="D832" i="10"/>
  <c r="D840" i="10"/>
  <c r="D848" i="10"/>
  <c r="D856" i="10"/>
  <c r="D864" i="10"/>
  <c r="D872" i="10"/>
  <c r="D880" i="10"/>
  <c r="D888" i="10"/>
  <c r="D896" i="10"/>
  <c r="D904" i="10"/>
  <c r="D912" i="10"/>
  <c r="D920" i="10"/>
  <c r="D928" i="10"/>
  <c r="D936" i="10"/>
  <c r="D944" i="10"/>
  <c r="D952" i="10"/>
  <c r="D960" i="10"/>
  <c r="D968" i="10"/>
  <c r="D976" i="10"/>
  <c r="D984" i="10"/>
  <c r="D992" i="10"/>
  <c r="D1000" i="10"/>
  <c r="D4" i="3"/>
  <c r="Q92" i="4" l="1"/>
  <c r="I91" i="5"/>
  <c r="Q88" i="4"/>
  <c r="Q80" i="4"/>
  <c r="K1001" i="8"/>
  <c r="J1001" i="8"/>
  <c r="K993" i="8"/>
  <c r="J993" i="8"/>
  <c r="K985" i="8"/>
  <c r="J985" i="8"/>
  <c r="K977" i="8"/>
  <c r="J977" i="8"/>
  <c r="K969" i="8"/>
  <c r="J969" i="8"/>
  <c r="K961" i="8"/>
  <c r="J961" i="8"/>
  <c r="K953" i="8"/>
  <c r="J953" i="8"/>
  <c r="K945" i="8"/>
  <c r="J945" i="8"/>
  <c r="K937" i="8"/>
  <c r="J937" i="8"/>
  <c r="K929" i="8"/>
  <c r="J929" i="8"/>
  <c r="K921" i="8"/>
  <c r="J921" i="8"/>
  <c r="K913" i="8"/>
  <c r="J913" i="8"/>
  <c r="K905" i="8"/>
  <c r="J905" i="8"/>
  <c r="K897" i="8"/>
  <c r="J897" i="8"/>
  <c r="K889" i="8"/>
  <c r="J889" i="8"/>
  <c r="K881" i="8"/>
  <c r="J881" i="8"/>
  <c r="K873" i="8"/>
  <c r="J873" i="8"/>
  <c r="K865" i="8"/>
  <c r="J865" i="8"/>
  <c r="K857" i="8"/>
  <c r="J857" i="8"/>
  <c r="K849" i="8"/>
  <c r="J849" i="8"/>
  <c r="K841" i="8"/>
  <c r="J841" i="8"/>
  <c r="K833" i="8"/>
  <c r="J833" i="8"/>
  <c r="K825" i="8"/>
  <c r="J825" i="8"/>
  <c r="K817" i="8"/>
  <c r="J817" i="8"/>
  <c r="K809" i="8"/>
  <c r="J809" i="8"/>
  <c r="K801" i="8"/>
  <c r="J801" i="8"/>
  <c r="K793" i="8"/>
  <c r="J793" i="8"/>
  <c r="K785" i="8"/>
  <c r="J785" i="8"/>
  <c r="K777" i="8"/>
  <c r="J777" i="8"/>
  <c r="K1002" i="8"/>
  <c r="J1002" i="8"/>
  <c r="K994" i="8"/>
  <c r="J994" i="8"/>
  <c r="K986" i="8"/>
  <c r="J986" i="8"/>
  <c r="K978" i="8"/>
  <c r="J978" i="8"/>
  <c r="K970" i="8"/>
  <c r="J970" i="8"/>
  <c r="K962" i="8"/>
  <c r="J962" i="8"/>
  <c r="K954" i="8"/>
  <c r="J954" i="8"/>
  <c r="K946" i="8"/>
  <c r="J946" i="8"/>
  <c r="K938" i="8"/>
  <c r="J938" i="8"/>
  <c r="K930" i="8"/>
  <c r="J930" i="8"/>
  <c r="K922" i="8"/>
  <c r="J922" i="8"/>
  <c r="K914" i="8"/>
  <c r="J914" i="8"/>
  <c r="K906" i="8"/>
  <c r="J906" i="8"/>
  <c r="K898" i="8"/>
  <c r="J898" i="8"/>
  <c r="K890" i="8"/>
  <c r="J890" i="8"/>
  <c r="K882" i="8"/>
  <c r="J882" i="8"/>
  <c r="K874" i="8"/>
  <c r="J874" i="8"/>
  <c r="K866" i="8"/>
  <c r="J866" i="8"/>
  <c r="K858" i="8"/>
  <c r="J858" i="8"/>
  <c r="K850" i="8"/>
  <c r="J850" i="8"/>
  <c r="K842" i="8"/>
  <c r="J842" i="8"/>
  <c r="K834" i="8"/>
  <c r="J834" i="8"/>
  <c r="K826" i="8"/>
  <c r="J826" i="8"/>
  <c r="K818" i="8"/>
  <c r="J818" i="8"/>
  <c r="K810" i="8"/>
  <c r="J810" i="8"/>
  <c r="K802" i="8"/>
  <c r="J802" i="8"/>
  <c r="K794" i="8"/>
  <c r="J794" i="8"/>
  <c r="K786" i="8"/>
  <c r="J786" i="8"/>
  <c r="K778" i="8"/>
  <c r="J778" i="8"/>
  <c r="K769" i="8"/>
  <c r="J769" i="8"/>
  <c r="K764" i="8"/>
  <c r="J764" i="8"/>
  <c r="K756" i="8"/>
  <c r="J756" i="8"/>
  <c r="K748" i="8"/>
  <c r="J748" i="8"/>
  <c r="K740" i="8"/>
  <c r="J740" i="8"/>
  <c r="K732" i="8"/>
  <c r="J732" i="8"/>
  <c r="K724" i="8"/>
  <c r="J724" i="8"/>
  <c r="K716" i="8"/>
  <c r="J716" i="8"/>
  <c r="K708" i="8"/>
  <c r="J708" i="8"/>
  <c r="K700" i="8"/>
  <c r="J700" i="8"/>
  <c r="K692" i="8"/>
  <c r="J692" i="8"/>
  <c r="K684" i="8"/>
  <c r="J684" i="8"/>
  <c r="K676" i="8"/>
  <c r="J676" i="8"/>
  <c r="K668" i="8"/>
  <c r="J668" i="8"/>
  <c r="K660" i="8"/>
  <c r="J660" i="8"/>
  <c r="K652" i="8"/>
  <c r="J652" i="8"/>
  <c r="K644" i="8"/>
  <c r="J644" i="8"/>
  <c r="K636" i="8"/>
  <c r="J636" i="8"/>
  <c r="K628" i="8"/>
  <c r="J628" i="8"/>
  <c r="K620" i="8"/>
  <c r="J620" i="8"/>
  <c r="K612" i="8"/>
  <c r="J612" i="8"/>
  <c r="K604" i="8"/>
  <c r="J604" i="8"/>
  <c r="K596" i="8"/>
  <c r="J596" i="8"/>
  <c r="K588" i="8"/>
  <c r="J588" i="8"/>
  <c r="K580" i="8"/>
  <c r="J580" i="8"/>
  <c r="K572" i="8"/>
  <c r="J572" i="8"/>
  <c r="K564" i="8"/>
  <c r="J564" i="8"/>
  <c r="K556" i="8"/>
  <c r="J556" i="8"/>
  <c r="K548" i="8"/>
  <c r="J548" i="8"/>
  <c r="K540" i="8"/>
  <c r="J540" i="8"/>
  <c r="K532" i="8"/>
  <c r="J532" i="8"/>
  <c r="K524" i="8"/>
  <c r="J524" i="8"/>
  <c r="K516" i="8"/>
  <c r="J516" i="8"/>
  <c r="K508" i="8"/>
  <c r="J508" i="8"/>
  <c r="K500" i="8"/>
  <c r="J500" i="8"/>
  <c r="K492" i="8"/>
  <c r="J492" i="8"/>
  <c r="K484" i="8"/>
  <c r="J484" i="8"/>
  <c r="K476" i="8"/>
  <c r="J476" i="8"/>
  <c r="K468" i="8"/>
  <c r="J468" i="8"/>
  <c r="K460" i="8"/>
  <c r="J460" i="8"/>
  <c r="K452" i="8"/>
  <c r="J452" i="8"/>
  <c r="K444" i="8"/>
  <c r="J444" i="8"/>
  <c r="K436" i="8"/>
  <c r="J436" i="8"/>
  <c r="K428" i="8"/>
  <c r="J428" i="8"/>
  <c r="K420" i="8"/>
  <c r="J420" i="8"/>
  <c r="K412" i="8"/>
  <c r="J412" i="8"/>
  <c r="K404" i="8"/>
  <c r="J404" i="8"/>
  <c r="K396" i="8"/>
  <c r="J396" i="8"/>
  <c r="K388" i="8"/>
  <c r="J388" i="8"/>
  <c r="K380" i="8"/>
  <c r="J380" i="8"/>
  <c r="K372" i="8"/>
  <c r="J372" i="8"/>
  <c r="K364" i="8"/>
  <c r="J364" i="8"/>
  <c r="K356" i="8"/>
  <c r="J356" i="8"/>
  <c r="K348" i="8"/>
  <c r="J348" i="8"/>
  <c r="K340" i="8"/>
  <c r="J340" i="8"/>
  <c r="K332" i="8"/>
  <c r="J332" i="8"/>
  <c r="K324" i="8"/>
  <c r="J324" i="8"/>
  <c r="K316" i="8"/>
  <c r="J316" i="8"/>
  <c r="K308" i="8"/>
  <c r="J308" i="8"/>
  <c r="K300" i="8"/>
  <c r="J300" i="8"/>
  <c r="K292" i="8"/>
  <c r="J292" i="8"/>
  <c r="K284" i="8"/>
  <c r="J284" i="8"/>
  <c r="K276" i="8"/>
  <c r="J276" i="8"/>
  <c r="K268" i="8"/>
  <c r="J268" i="8"/>
  <c r="K767" i="8"/>
  <c r="J767" i="8"/>
  <c r="K759" i="8"/>
  <c r="J759" i="8"/>
  <c r="K751" i="8"/>
  <c r="J751" i="8"/>
  <c r="K743" i="8"/>
  <c r="J743" i="8"/>
  <c r="K735" i="8"/>
  <c r="J735" i="8"/>
  <c r="K727" i="8"/>
  <c r="J727" i="8"/>
  <c r="K719" i="8"/>
  <c r="J719" i="8"/>
  <c r="K711" i="8"/>
  <c r="J711" i="8"/>
  <c r="K703" i="8"/>
  <c r="J703" i="8"/>
  <c r="K695" i="8"/>
  <c r="J695" i="8"/>
  <c r="K687" i="8"/>
  <c r="J687" i="8"/>
  <c r="K679" i="8"/>
  <c r="J679" i="8"/>
  <c r="K671" i="8"/>
  <c r="J671" i="8"/>
  <c r="K663" i="8"/>
  <c r="J663" i="8"/>
  <c r="K655" i="8"/>
  <c r="J655" i="8"/>
  <c r="K647" i="8"/>
  <c r="J647" i="8"/>
  <c r="K639" i="8"/>
  <c r="J639" i="8"/>
  <c r="K631" i="8"/>
  <c r="J631" i="8"/>
  <c r="K623" i="8"/>
  <c r="J623" i="8"/>
  <c r="K615" i="8"/>
  <c r="J615" i="8"/>
  <c r="K607" i="8"/>
  <c r="J607" i="8"/>
  <c r="K599" i="8"/>
  <c r="J599" i="8"/>
  <c r="K591" i="8"/>
  <c r="J591" i="8"/>
  <c r="K583" i="8"/>
  <c r="J583" i="8"/>
  <c r="K575" i="8"/>
  <c r="J575" i="8"/>
  <c r="K567" i="8"/>
  <c r="J567" i="8"/>
  <c r="J559" i="8"/>
  <c r="K559" i="8"/>
  <c r="J551" i="8"/>
  <c r="K551" i="8"/>
  <c r="J543" i="8"/>
  <c r="K543" i="8"/>
  <c r="J535" i="8"/>
  <c r="K535" i="8"/>
  <c r="J527" i="8"/>
  <c r="K527" i="8"/>
  <c r="J519" i="8"/>
  <c r="K519" i="8"/>
  <c r="J511" i="8"/>
  <c r="K511" i="8"/>
  <c r="J503" i="8"/>
  <c r="K503" i="8"/>
  <c r="J495" i="8"/>
  <c r="K495" i="8"/>
  <c r="J487" i="8"/>
  <c r="K487" i="8"/>
  <c r="J479" i="8"/>
  <c r="K479" i="8"/>
  <c r="J471" i="8"/>
  <c r="K471" i="8"/>
  <c r="J463" i="8"/>
  <c r="K463" i="8"/>
  <c r="J455" i="8"/>
  <c r="K455" i="8"/>
  <c r="J447" i="8"/>
  <c r="K447" i="8"/>
  <c r="J439" i="8"/>
  <c r="K439" i="8"/>
  <c r="J431" i="8"/>
  <c r="K431" i="8"/>
  <c r="J423" i="8"/>
  <c r="K423" i="8"/>
  <c r="J415" i="8"/>
  <c r="K415" i="8"/>
  <c r="J407" i="8"/>
  <c r="K407" i="8"/>
  <c r="J399" i="8"/>
  <c r="K399" i="8"/>
  <c r="J391" i="8"/>
  <c r="K391" i="8"/>
  <c r="J383" i="8"/>
  <c r="K383" i="8"/>
  <c r="J375" i="8"/>
  <c r="K375" i="8"/>
  <c r="J367" i="8"/>
  <c r="K367" i="8"/>
  <c r="J359" i="8"/>
  <c r="K359" i="8"/>
  <c r="J351" i="8"/>
  <c r="K351" i="8"/>
  <c r="J343" i="8"/>
  <c r="K343" i="8"/>
  <c r="J335" i="8"/>
  <c r="K335" i="8"/>
  <c r="J327" i="8"/>
  <c r="K327" i="8"/>
  <c r="J319" i="8"/>
  <c r="K319" i="8"/>
  <c r="J311" i="8"/>
  <c r="K311" i="8"/>
  <c r="J303" i="8"/>
  <c r="K303" i="8"/>
  <c r="J295" i="8"/>
  <c r="K295" i="8"/>
  <c r="J287" i="8"/>
  <c r="K287" i="8"/>
  <c r="J279" i="8"/>
  <c r="K279" i="8"/>
  <c r="J271" i="8"/>
  <c r="K271" i="8"/>
  <c r="J262" i="8"/>
  <c r="K262" i="8"/>
  <c r="J259" i="8"/>
  <c r="K259" i="8"/>
  <c r="J251" i="8"/>
  <c r="K251" i="8"/>
  <c r="J243" i="8"/>
  <c r="K243" i="8"/>
  <c r="J235" i="8"/>
  <c r="K235" i="8"/>
  <c r="J227" i="8"/>
  <c r="K227" i="8"/>
  <c r="J219" i="8"/>
  <c r="K219" i="8"/>
  <c r="J211" i="8"/>
  <c r="K211" i="8"/>
  <c r="J203" i="8"/>
  <c r="K203" i="8"/>
  <c r="J195" i="8"/>
  <c r="K195" i="8"/>
  <c r="J187" i="8"/>
  <c r="K187" i="8"/>
  <c r="J179" i="8"/>
  <c r="K179" i="8"/>
  <c r="J171" i="8"/>
  <c r="K171" i="8"/>
  <c r="J163" i="8"/>
  <c r="K163" i="8"/>
  <c r="J155" i="8"/>
  <c r="K155" i="8"/>
  <c r="P3" i="2"/>
  <c r="N3" i="2"/>
  <c r="O3" i="2"/>
  <c r="K997" i="8"/>
  <c r="J997" i="8"/>
  <c r="K989" i="8"/>
  <c r="J989" i="8"/>
  <c r="K981" i="8"/>
  <c r="J981" i="8"/>
  <c r="K973" i="8"/>
  <c r="J973" i="8"/>
  <c r="K965" i="8"/>
  <c r="J965" i="8"/>
  <c r="K957" i="8"/>
  <c r="J957" i="8"/>
  <c r="K949" i="8"/>
  <c r="J949" i="8"/>
  <c r="K941" i="8"/>
  <c r="J941" i="8"/>
  <c r="K933" i="8"/>
  <c r="J933" i="8"/>
  <c r="K925" i="8"/>
  <c r="J925" i="8"/>
  <c r="K917" i="8"/>
  <c r="J917" i="8"/>
  <c r="K909" i="8"/>
  <c r="J909" i="8"/>
  <c r="K901" i="8"/>
  <c r="J901" i="8"/>
  <c r="K893" i="8"/>
  <c r="J893" i="8"/>
  <c r="K885" i="8"/>
  <c r="J885" i="8"/>
  <c r="K877" i="8"/>
  <c r="J877" i="8"/>
  <c r="K869" i="8"/>
  <c r="J869" i="8"/>
  <c r="K861" i="8"/>
  <c r="J861" i="8"/>
  <c r="K853" i="8"/>
  <c r="J853" i="8"/>
  <c r="K845" i="8"/>
  <c r="J845" i="8"/>
  <c r="K837" i="8"/>
  <c r="J837" i="8"/>
  <c r="K829" i="8"/>
  <c r="J829" i="8"/>
  <c r="K821" i="8"/>
  <c r="J821" i="8"/>
  <c r="K813" i="8"/>
  <c r="J813" i="8"/>
  <c r="K805" i="8"/>
  <c r="J805" i="8"/>
  <c r="K797" i="8"/>
  <c r="J797" i="8"/>
  <c r="K789" i="8"/>
  <c r="J789" i="8"/>
  <c r="K781" i="8"/>
  <c r="J781" i="8"/>
  <c r="K773" i="8"/>
  <c r="J773" i="8"/>
  <c r="K998" i="8"/>
  <c r="J998" i="8"/>
  <c r="K990" i="8"/>
  <c r="J990" i="8"/>
  <c r="K982" i="8"/>
  <c r="J982" i="8"/>
  <c r="K974" i="8"/>
  <c r="J974" i="8"/>
  <c r="K966" i="8"/>
  <c r="J966" i="8"/>
  <c r="K958" i="8"/>
  <c r="J958" i="8"/>
  <c r="K950" i="8"/>
  <c r="J950" i="8"/>
  <c r="K942" i="8"/>
  <c r="J942" i="8"/>
  <c r="K934" i="8"/>
  <c r="J934" i="8"/>
  <c r="K926" i="8"/>
  <c r="J926" i="8"/>
  <c r="K918" i="8"/>
  <c r="J918" i="8"/>
  <c r="K910" i="8"/>
  <c r="J910" i="8"/>
  <c r="K902" i="8"/>
  <c r="J902" i="8"/>
  <c r="K894" i="8"/>
  <c r="J894" i="8"/>
  <c r="K886" i="8"/>
  <c r="J886" i="8"/>
  <c r="K878" i="8"/>
  <c r="J878" i="8"/>
  <c r="K870" i="8"/>
  <c r="J870" i="8"/>
  <c r="K862" i="8"/>
  <c r="J862" i="8"/>
  <c r="K854" i="8"/>
  <c r="J854" i="8"/>
  <c r="K846" i="8"/>
  <c r="J846" i="8"/>
  <c r="K838" i="8"/>
  <c r="J838" i="8"/>
  <c r="K830" i="8"/>
  <c r="J830" i="8"/>
  <c r="K822" i="8"/>
  <c r="J822" i="8"/>
  <c r="K814" i="8"/>
  <c r="J814" i="8"/>
  <c r="K806" i="8"/>
  <c r="J806" i="8"/>
  <c r="K798" i="8"/>
  <c r="J798" i="8"/>
  <c r="K790" i="8"/>
  <c r="J790" i="8"/>
  <c r="K782" i="8"/>
  <c r="J782" i="8"/>
  <c r="K774" i="8"/>
  <c r="J774" i="8"/>
  <c r="K768" i="8"/>
  <c r="J768" i="8"/>
  <c r="K760" i="8"/>
  <c r="J760" i="8"/>
  <c r="K752" i="8"/>
  <c r="J752" i="8"/>
  <c r="K744" i="8"/>
  <c r="J744" i="8"/>
  <c r="K736" i="8"/>
  <c r="J736" i="8"/>
  <c r="K728" i="8"/>
  <c r="J728" i="8"/>
  <c r="K720" i="8"/>
  <c r="J720" i="8"/>
  <c r="K712" i="8"/>
  <c r="J712" i="8"/>
  <c r="K704" i="8"/>
  <c r="J704" i="8"/>
  <c r="K696" i="8"/>
  <c r="J696" i="8"/>
  <c r="K688" i="8"/>
  <c r="J688" i="8"/>
  <c r="K680" i="8"/>
  <c r="J680" i="8"/>
  <c r="K672" i="8"/>
  <c r="J672" i="8"/>
  <c r="K664" i="8"/>
  <c r="J664" i="8"/>
  <c r="K656" i="8"/>
  <c r="J656" i="8"/>
  <c r="K648" i="8"/>
  <c r="J648" i="8"/>
  <c r="K640" i="8"/>
  <c r="J640" i="8"/>
  <c r="K632" i="8"/>
  <c r="J632" i="8"/>
  <c r="K624" i="8"/>
  <c r="J624" i="8"/>
  <c r="K616" i="8"/>
  <c r="J616" i="8"/>
  <c r="K608" i="8"/>
  <c r="J608" i="8"/>
  <c r="K600" i="8"/>
  <c r="J600" i="8"/>
  <c r="K592" i="8"/>
  <c r="J592" i="8"/>
  <c r="K584" i="8"/>
  <c r="J584" i="8"/>
  <c r="K576" i="8"/>
  <c r="J576" i="8"/>
  <c r="K568" i="8"/>
  <c r="J568" i="8"/>
  <c r="K560" i="8"/>
  <c r="J560" i="8"/>
  <c r="K552" i="8"/>
  <c r="J552" i="8"/>
  <c r="K544" i="8"/>
  <c r="J544" i="8"/>
  <c r="K536" i="8"/>
  <c r="J536" i="8"/>
  <c r="K528" i="8"/>
  <c r="J528" i="8"/>
  <c r="K520" i="8"/>
  <c r="J520" i="8"/>
  <c r="K512" i="8"/>
  <c r="J512" i="8"/>
  <c r="K504" i="8"/>
  <c r="J504" i="8"/>
  <c r="K496" i="8"/>
  <c r="J496" i="8"/>
  <c r="K488" i="8"/>
  <c r="J488" i="8"/>
  <c r="K480" i="8"/>
  <c r="J480" i="8"/>
  <c r="K472" i="8"/>
  <c r="J472" i="8"/>
  <c r="K464" i="8"/>
  <c r="J464" i="8"/>
  <c r="K456" i="8"/>
  <c r="J456" i="8"/>
  <c r="K448" i="8"/>
  <c r="J448" i="8"/>
  <c r="K440" i="8"/>
  <c r="J440" i="8"/>
  <c r="K432" i="8"/>
  <c r="J432" i="8"/>
  <c r="K424" i="8"/>
  <c r="J424" i="8"/>
  <c r="K416" i="8"/>
  <c r="J416" i="8"/>
  <c r="K408" i="8"/>
  <c r="J408" i="8"/>
  <c r="K400" i="8"/>
  <c r="J400" i="8"/>
  <c r="K392" i="8"/>
  <c r="J392" i="8"/>
  <c r="K384" i="8"/>
  <c r="J384" i="8"/>
  <c r="K376" i="8"/>
  <c r="J376" i="8"/>
  <c r="K368" i="8"/>
  <c r="J368" i="8"/>
  <c r="K360" i="8"/>
  <c r="J360" i="8"/>
  <c r="K352" i="8"/>
  <c r="J352" i="8"/>
  <c r="K344" i="8"/>
  <c r="J344" i="8"/>
  <c r="K336" i="8"/>
  <c r="J336" i="8"/>
  <c r="K328" i="8"/>
  <c r="J328" i="8"/>
  <c r="K320" i="8"/>
  <c r="J320" i="8"/>
  <c r="K312" i="8"/>
  <c r="J312" i="8"/>
  <c r="K304" i="8"/>
  <c r="J304" i="8"/>
  <c r="K296" i="8"/>
  <c r="J296" i="8"/>
  <c r="K288" i="8"/>
  <c r="J288" i="8"/>
  <c r="K280" i="8"/>
  <c r="J280" i="8"/>
  <c r="K272" i="8"/>
  <c r="J272" i="8"/>
  <c r="K264" i="8"/>
  <c r="J264" i="8"/>
  <c r="K763" i="8"/>
  <c r="J763" i="8"/>
  <c r="K755" i="8"/>
  <c r="J755" i="8"/>
  <c r="K747" i="8"/>
  <c r="J747" i="8"/>
  <c r="K739" i="8"/>
  <c r="J739" i="8"/>
  <c r="K731" i="8"/>
  <c r="J731" i="8"/>
  <c r="K723" i="8"/>
  <c r="J723" i="8"/>
  <c r="K715" i="8"/>
  <c r="J715" i="8"/>
  <c r="K707" i="8"/>
  <c r="J707" i="8"/>
  <c r="K699" i="8"/>
  <c r="J699" i="8"/>
  <c r="K691" i="8"/>
  <c r="J691" i="8"/>
  <c r="K683" i="8"/>
  <c r="J683" i="8"/>
  <c r="K675" i="8"/>
  <c r="J675" i="8"/>
  <c r="K667" i="8"/>
  <c r="J667" i="8"/>
  <c r="K659" i="8"/>
  <c r="J659" i="8"/>
  <c r="K651" i="8"/>
  <c r="J651" i="8"/>
  <c r="K643" i="8"/>
  <c r="J643" i="8"/>
  <c r="K635" i="8"/>
  <c r="J635" i="8"/>
  <c r="K627" i="8"/>
  <c r="J627" i="8"/>
  <c r="K619" i="8"/>
  <c r="J619" i="8"/>
  <c r="K611" i="8"/>
  <c r="J611" i="8"/>
  <c r="K603" i="8"/>
  <c r="J603" i="8"/>
  <c r="K595" i="8"/>
  <c r="J595" i="8"/>
  <c r="K587" i="8"/>
  <c r="J587" i="8"/>
  <c r="K579" i="8"/>
  <c r="J579" i="8"/>
  <c r="K571" i="8"/>
  <c r="J571" i="8"/>
  <c r="K563" i="8"/>
  <c r="J563" i="8"/>
  <c r="J555" i="8"/>
  <c r="K555" i="8"/>
  <c r="J547" i="8"/>
  <c r="K547" i="8"/>
  <c r="J539" i="8"/>
  <c r="K539" i="8"/>
  <c r="J531" i="8"/>
  <c r="K531" i="8"/>
  <c r="J523" i="8"/>
  <c r="K523" i="8"/>
  <c r="J515" i="8"/>
  <c r="K515" i="8"/>
  <c r="J507" i="8"/>
  <c r="K507" i="8"/>
  <c r="J499" i="8"/>
  <c r="K499" i="8"/>
  <c r="J491" i="8"/>
  <c r="K491" i="8"/>
  <c r="J483" i="8"/>
  <c r="K483" i="8"/>
  <c r="J475" i="8"/>
  <c r="K475" i="8"/>
  <c r="J467" i="8"/>
  <c r="K467" i="8"/>
  <c r="J459" i="8"/>
  <c r="K459" i="8"/>
  <c r="J451" i="8"/>
  <c r="K451" i="8"/>
  <c r="J443" i="8"/>
  <c r="K443" i="8"/>
  <c r="J435" i="8"/>
  <c r="K435" i="8"/>
  <c r="J427" i="8"/>
  <c r="K427" i="8"/>
  <c r="J419" i="8"/>
  <c r="K419" i="8"/>
  <c r="J411" i="8"/>
  <c r="K411" i="8"/>
  <c r="J403" i="8"/>
  <c r="K403" i="8"/>
  <c r="J395" i="8"/>
  <c r="K395" i="8"/>
  <c r="J387" i="8"/>
  <c r="K387" i="8"/>
  <c r="J379" i="8"/>
  <c r="K379" i="8"/>
  <c r="J371" i="8"/>
  <c r="K371" i="8"/>
  <c r="J363" i="8"/>
  <c r="K363" i="8"/>
  <c r="J355" i="8"/>
  <c r="K355" i="8"/>
  <c r="J347" i="8"/>
  <c r="K347" i="8"/>
  <c r="J339" i="8"/>
  <c r="K339" i="8"/>
  <c r="J331" i="8"/>
  <c r="K331" i="8"/>
  <c r="J323" i="8"/>
  <c r="K323" i="8"/>
  <c r="J315" i="8"/>
  <c r="K315" i="8"/>
  <c r="J307" i="8"/>
  <c r="K307" i="8"/>
  <c r="J299" i="8"/>
  <c r="K299" i="8"/>
  <c r="J291" i="8"/>
  <c r="K291" i="8"/>
  <c r="J283" i="8"/>
  <c r="K283" i="8"/>
  <c r="J275" i="8"/>
  <c r="K275" i="8"/>
  <c r="J267" i="8"/>
  <c r="K267" i="8"/>
  <c r="J263" i="8"/>
  <c r="K263" i="8"/>
  <c r="J255" i="8"/>
  <c r="K255" i="8"/>
  <c r="J247" i="8"/>
  <c r="K247" i="8"/>
  <c r="J239" i="8"/>
  <c r="K239" i="8"/>
  <c r="J231" i="8"/>
  <c r="K231" i="8"/>
  <c r="J223" i="8"/>
  <c r="K223" i="8"/>
  <c r="J215" i="8"/>
  <c r="K215" i="8"/>
  <c r="J207" i="8"/>
  <c r="K207" i="8"/>
  <c r="J199" i="8"/>
  <c r="K199" i="8"/>
  <c r="J191" i="8"/>
  <c r="K191" i="8"/>
  <c r="J183" i="8"/>
  <c r="K183" i="8"/>
  <c r="J175" i="8"/>
  <c r="K175" i="8"/>
  <c r="J167" i="8"/>
  <c r="K167" i="8"/>
  <c r="J159" i="8"/>
  <c r="K159" i="8"/>
  <c r="J151" i="8"/>
  <c r="K151" i="8"/>
  <c r="J147" i="8"/>
  <c r="K147" i="8"/>
  <c r="J143" i="8"/>
  <c r="K143" i="8"/>
  <c r="J139" i="8"/>
  <c r="K139" i="8"/>
  <c r="J135" i="8"/>
  <c r="K135" i="8"/>
  <c r="J131" i="8"/>
  <c r="K131" i="8"/>
  <c r="J127" i="8"/>
  <c r="K127" i="8"/>
  <c r="J123" i="8"/>
  <c r="K123" i="8"/>
  <c r="J119" i="8"/>
  <c r="K119" i="8"/>
  <c r="J115" i="8"/>
  <c r="K115" i="8"/>
  <c r="J111" i="8"/>
  <c r="K111" i="8"/>
  <c r="J107" i="8"/>
  <c r="K107" i="8"/>
  <c r="J101" i="8"/>
  <c r="K101" i="8"/>
  <c r="J93" i="8"/>
  <c r="K93" i="8"/>
  <c r="J85" i="8"/>
  <c r="K85" i="8"/>
  <c r="J77" i="8"/>
  <c r="K77" i="8"/>
  <c r="J69" i="8"/>
  <c r="K69" i="8"/>
  <c r="J61" i="8"/>
  <c r="K61" i="8"/>
  <c r="J53" i="8"/>
  <c r="K53" i="8"/>
  <c r="J45" i="8"/>
  <c r="K45" i="8"/>
  <c r="J37" i="8"/>
  <c r="K37" i="8"/>
  <c r="J29" i="8"/>
  <c r="K29" i="8"/>
  <c r="J21" i="8"/>
  <c r="K21" i="8"/>
  <c r="J13" i="8"/>
  <c r="K13" i="8"/>
  <c r="J5" i="8"/>
  <c r="K5" i="8"/>
  <c r="J250" i="8"/>
  <c r="K250" i="8"/>
  <c r="J242" i="8"/>
  <c r="K242" i="8"/>
  <c r="J234" i="8"/>
  <c r="K234" i="8"/>
  <c r="J226" i="8"/>
  <c r="K226" i="8"/>
  <c r="J218" i="8"/>
  <c r="K218" i="8"/>
  <c r="J210" i="8"/>
  <c r="K210" i="8"/>
  <c r="J202" i="8"/>
  <c r="K202" i="8"/>
  <c r="J194" i="8"/>
  <c r="K194" i="8"/>
  <c r="J186" i="8"/>
  <c r="K186" i="8"/>
  <c r="J178" i="8"/>
  <c r="K178" i="8"/>
  <c r="J170" i="8"/>
  <c r="K170" i="8"/>
  <c r="J162" i="8"/>
  <c r="K162" i="8"/>
  <c r="J154" i="8"/>
  <c r="K154" i="8"/>
  <c r="J146" i="8"/>
  <c r="K146" i="8"/>
  <c r="J138" i="8"/>
  <c r="K138" i="8"/>
  <c r="J130" i="8"/>
  <c r="K130" i="8"/>
  <c r="J122" i="8"/>
  <c r="K122" i="8"/>
  <c r="J114" i="8"/>
  <c r="K114" i="8"/>
  <c r="J106" i="8"/>
  <c r="K106" i="8"/>
  <c r="J98" i="8"/>
  <c r="K98" i="8"/>
  <c r="J90" i="8"/>
  <c r="K90" i="8"/>
  <c r="J82" i="8"/>
  <c r="K82" i="8"/>
  <c r="J74" i="8"/>
  <c r="K74" i="8"/>
  <c r="J66" i="8"/>
  <c r="K66" i="8"/>
  <c r="J58" i="8"/>
  <c r="K58" i="8"/>
  <c r="J50" i="8"/>
  <c r="K50" i="8"/>
  <c r="J42" i="8"/>
  <c r="K42" i="8"/>
  <c r="J34" i="8"/>
  <c r="K34" i="8"/>
  <c r="J26" i="8"/>
  <c r="K26" i="8"/>
  <c r="J18" i="8"/>
  <c r="K18" i="8"/>
  <c r="J10" i="8"/>
  <c r="K10" i="8"/>
  <c r="N4" i="2"/>
  <c r="O4" i="2"/>
  <c r="P4" i="2"/>
  <c r="K3" i="3"/>
  <c r="K3" i="8"/>
  <c r="J3" i="8"/>
  <c r="K999" i="8"/>
  <c r="J999" i="8"/>
  <c r="K995" i="8"/>
  <c r="J995" i="8"/>
  <c r="K991" i="8"/>
  <c r="J991" i="8"/>
  <c r="K987" i="8"/>
  <c r="J987" i="8"/>
  <c r="K983" i="8"/>
  <c r="J983" i="8"/>
  <c r="K979" i="8"/>
  <c r="J979" i="8"/>
  <c r="K975" i="8"/>
  <c r="J975" i="8"/>
  <c r="K971" i="8"/>
  <c r="J971" i="8"/>
  <c r="K967" i="8"/>
  <c r="J967" i="8"/>
  <c r="K963" i="8"/>
  <c r="J963" i="8"/>
  <c r="K959" i="8"/>
  <c r="J959" i="8"/>
  <c r="K955" i="8"/>
  <c r="J955" i="8"/>
  <c r="K951" i="8"/>
  <c r="J951" i="8"/>
  <c r="K947" i="8"/>
  <c r="J947" i="8"/>
  <c r="K943" i="8"/>
  <c r="J943" i="8"/>
  <c r="K939" i="8"/>
  <c r="J939" i="8"/>
  <c r="K935" i="8"/>
  <c r="J935" i="8"/>
  <c r="K931" i="8"/>
  <c r="J931" i="8"/>
  <c r="K927" i="8"/>
  <c r="J927" i="8"/>
  <c r="K923" i="8"/>
  <c r="J923" i="8"/>
  <c r="K919" i="8"/>
  <c r="J919" i="8"/>
  <c r="K915" i="8"/>
  <c r="J915" i="8"/>
  <c r="K911" i="8"/>
  <c r="J911" i="8"/>
  <c r="K907" i="8"/>
  <c r="J907" i="8"/>
  <c r="K903" i="8"/>
  <c r="J903" i="8"/>
  <c r="K899" i="8"/>
  <c r="J899" i="8"/>
  <c r="K895" i="8"/>
  <c r="J895" i="8"/>
  <c r="K891" i="8"/>
  <c r="J891" i="8"/>
  <c r="K887" i="8"/>
  <c r="J887" i="8"/>
  <c r="K883" i="8"/>
  <c r="J883" i="8"/>
  <c r="K879" i="8"/>
  <c r="J879" i="8"/>
  <c r="K875" i="8"/>
  <c r="J875" i="8"/>
  <c r="K871" i="8"/>
  <c r="J871" i="8"/>
  <c r="K867" i="8"/>
  <c r="J867" i="8"/>
  <c r="K863" i="8"/>
  <c r="J863" i="8"/>
  <c r="K859" i="8"/>
  <c r="J859" i="8"/>
  <c r="K855" i="8"/>
  <c r="J855" i="8"/>
  <c r="K851" i="8"/>
  <c r="J851" i="8"/>
  <c r="K847" i="8"/>
  <c r="J847" i="8"/>
  <c r="K843" i="8"/>
  <c r="J843" i="8"/>
  <c r="K839" i="8"/>
  <c r="J839" i="8"/>
  <c r="K835" i="8"/>
  <c r="J835" i="8"/>
  <c r="K831" i="8"/>
  <c r="J831" i="8"/>
  <c r="K827" i="8"/>
  <c r="J827" i="8"/>
  <c r="K823" i="8"/>
  <c r="J823" i="8"/>
  <c r="K819" i="8"/>
  <c r="J819" i="8"/>
  <c r="K815" i="8"/>
  <c r="J815" i="8"/>
  <c r="K811" i="8"/>
  <c r="J811" i="8"/>
  <c r="K807" i="8"/>
  <c r="J807" i="8"/>
  <c r="K803" i="8"/>
  <c r="J803" i="8"/>
  <c r="K799" i="8"/>
  <c r="J799" i="8"/>
  <c r="K795" i="8"/>
  <c r="J795" i="8"/>
  <c r="K791" i="8"/>
  <c r="J791" i="8"/>
  <c r="K787" i="8"/>
  <c r="J787" i="8"/>
  <c r="K783" i="8"/>
  <c r="J783" i="8"/>
  <c r="K779" i="8"/>
  <c r="J779" i="8"/>
  <c r="K775" i="8"/>
  <c r="J775" i="8"/>
  <c r="K771" i="8"/>
  <c r="J771" i="8"/>
  <c r="K1000" i="8"/>
  <c r="J1000" i="8"/>
  <c r="K996" i="8"/>
  <c r="J996" i="8"/>
  <c r="K992" i="8"/>
  <c r="J992" i="8"/>
  <c r="K988" i="8"/>
  <c r="J988" i="8"/>
  <c r="K984" i="8"/>
  <c r="J984" i="8"/>
  <c r="K980" i="8"/>
  <c r="J980" i="8"/>
  <c r="K976" i="8"/>
  <c r="J976" i="8"/>
  <c r="K972" i="8"/>
  <c r="J972" i="8"/>
  <c r="K968" i="8"/>
  <c r="J968" i="8"/>
  <c r="K964" i="8"/>
  <c r="J964" i="8"/>
  <c r="K960" i="8"/>
  <c r="J960" i="8"/>
  <c r="K956" i="8"/>
  <c r="J956" i="8"/>
  <c r="K952" i="8"/>
  <c r="J952" i="8"/>
  <c r="K948" i="8"/>
  <c r="J948" i="8"/>
  <c r="K944" i="8"/>
  <c r="J944" i="8"/>
  <c r="K940" i="8"/>
  <c r="J940" i="8"/>
  <c r="K936" i="8"/>
  <c r="J936" i="8"/>
  <c r="K932" i="8"/>
  <c r="J932" i="8"/>
  <c r="K928" i="8"/>
  <c r="J928" i="8"/>
  <c r="K924" i="8"/>
  <c r="J924" i="8"/>
  <c r="K920" i="8"/>
  <c r="J920" i="8"/>
  <c r="K916" i="8"/>
  <c r="J916" i="8"/>
  <c r="K912" i="8"/>
  <c r="J912" i="8"/>
  <c r="K908" i="8"/>
  <c r="J908" i="8"/>
  <c r="K904" i="8"/>
  <c r="J904" i="8"/>
  <c r="K900" i="8"/>
  <c r="J900" i="8"/>
  <c r="K896" i="8"/>
  <c r="J896" i="8"/>
  <c r="K892" i="8"/>
  <c r="J892" i="8"/>
  <c r="K888" i="8"/>
  <c r="J888" i="8"/>
  <c r="K884" i="8"/>
  <c r="J884" i="8"/>
  <c r="K880" i="8"/>
  <c r="J880" i="8"/>
  <c r="K876" i="8"/>
  <c r="J876" i="8"/>
  <c r="K872" i="8"/>
  <c r="J872" i="8"/>
  <c r="K868" i="8"/>
  <c r="J868" i="8"/>
  <c r="K864" i="8"/>
  <c r="J864" i="8"/>
  <c r="K860" i="8"/>
  <c r="J860" i="8"/>
  <c r="K856" i="8"/>
  <c r="J856" i="8"/>
  <c r="K852" i="8"/>
  <c r="J852" i="8"/>
  <c r="K848" i="8"/>
  <c r="J848" i="8"/>
  <c r="K844" i="8"/>
  <c r="J844" i="8"/>
  <c r="K840" i="8"/>
  <c r="J840" i="8"/>
  <c r="K836" i="8"/>
  <c r="J836" i="8"/>
  <c r="K832" i="8"/>
  <c r="J832" i="8"/>
  <c r="K828" i="8"/>
  <c r="J828" i="8"/>
  <c r="K824" i="8"/>
  <c r="J824" i="8"/>
  <c r="K820" i="8"/>
  <c r="J820" i="8"/>
  <c r="K816" i="8"/>
  <c r="J816" i="8"/>
  <c r="K812" i="8"/>
  <c r="J812" i="8"/>
  <c r="K808" i="8"/>
  <c r="J808" i="8"/>
  <c r="K804" i="8"/>
  <c r="J804" i="8"/>
  <c r="K800" i="8"/>
  <c r="J800" i="8"/>
  <c r="K796" i="8"/>
  <c r="J796" i="8"/>
  <c r="K792" i="8"/>
  <c r="J792" i="8"/>
  <c r="K788" i="8"/>
  <c r="J788" i="8"/>
  <c r="K784" i="8"/>
  <c r="J784" i="8"/>
  <c r="K780" i="8"/>
  <c r="J780" i="8"/>
  <c r="K776" i="8"/>
  <c r="J776" i="8"/>
  <c r="K772" i="8"/>
  <c r="J772" i="8"/>
  <c r="K770" i="8"/>
  <c r="J770" i="8"/>
  <c r="K766" i="8"/>
  <c r="J766" i="8"/>
  <c r="K762" i="8"/>
  <c r="J762" i="8"/>
  <c r="K758" i="8"/>
  <c r="J758" i="8"/>
  <c r="K754" i="8"/>
  <c r="J754" i="8"/>
  <c r="K750" i="8"/>
  <c r="J750" i="8"/>
  <c r="K746" i="8"/>
  <c r="J746" i="8"/>
  <c r="K742" i="8"/>
  <c r="J742" i="8"/>
  <c r="K738" i="8"/>
  <c r="J738" i="8"/>
  <c r="K734" i="8"/>
  <c r="J734" i="8"/>
  <c r="K730" i="8"/>
  <c r="J730" i="8"/>
  <c r="K726" i="8"/>
  <c r="J726" i="8"/>
  <c r="K722" i="8"/>
  <c r="J722" i="8"/>
  <c r="K718" i="8"/>
  <c r="J718" i="8"/>
  <c r="K714" i="8"/>
  <c r="J714" i="8"/>
  <c r="K710" i="8"/>
  <c r="J710" i="8"/>
  <c r="K706" i="8"/>
  <c r="J706" i="8"/>
  <c r="K702" i="8"/>
  <c r="J702" i="8"/>
  <c r="K698" i="8"/>
  <c r="J698" i="8"/>
  <c r="K694" i="8"/>
  <c r="J694" i="8"/>
  <c r="K690" i="8"/>
  <c r="J690" i="8"/>
  <c r="K686" i="8"/>
  <c r="J686" i="8"/>
  <c r="K682" i="8"/>
  <c r="J682" i="8"/>
  <c r="K678" i="8"/>
  <c r="J678" i="8"/>
  <c r="K674" i="8"/>
  <c r="J674" i="8"/>
  <c r="K670" i="8"/>
  <c r="J670" i="8"/>
  <c r="K666" i="8"/>
  <c r="J666" i="8"/>
  <c r="K662" i="8"/>
  <c r="J662" i="8"/>
  <c r="K658" i="8"/>
  <c r="J658" i="8"/>
  <c r="K654" i="8"/>
  <c r="J654" i="8"/>
  <c r="K650" i="8"/>
  <c r="J650" i="8"/>
  <c r="K646" i="8"/>
  <c r="J646" i="8"/>
  <c r="K642" i="8"/>
  <c r="J642" i="8"/>
  <c r="K638" i="8"/>
  <c r="J638" i="8"/>
  <c r="K634" i="8"/>
  <c r="J634" i="8"/>
  <c r="K630" i="8"/>
  <c r="J630" i="8"/>
  <c r="K626" i="8"/>
  <c r="J626" i="8"/>
  <c r="K622" i="8"/>
  <c r="J622" i="8"/>
  <c r="K618" i="8"/>
  <c r="J618" i="8"/>
  <c r="K614" i="8"/>
  <c r="J614" i="8"/>
  <c r="K610" i="8"/>
  <c r="J610" i="8"/>
  <c r="K606" i="8"/>
  <c r="J606" i="8"/>
  <c r="K602" i="8"/>
  <c r="J602" i="8"/>
  <c r="K598" i="8"/>
  <c r="J598" i="8"/>
  <c r="K594" i="8"/>
  <c r="J594" i="8"/>
  <c r="K590" i="8"/>
  <c r="J590" i="8"/>
  <c r="K586" i="8"/>
  <c r="J586" i="8"/>
  <c r="K582" i="8"/>
  <c r="J582" i="8"/>
  <c r="K578" i="8"/>
  <c r="J578" i="8"/>
  <c r="K574" i="8"/>
  <c r="J574" i="8"/>
  <c r="K570" i="8"/>
  <c r="J570" i="8"/>
  <c r="K566" i="8"/>
  <c r="J566" i="8"/>
  <c r="K562" i="8"/>
  <c r="J562" i="8"/>
  <c r="K558" i="8"/>
  <c r="J558" i="8"/>
  <c r="K554" i="8"/>
  <c r="J554" i="8"/>
  <c r="K550" i="8"/>
  <c r="J550" i="8"/>
  <c r="K546" i="8"/>
  <c r="J546" i="8"/>
  <c r="K542" i="8"/>
  <c r="J542" i="8"/>
  <c r="K538" i="8"/>
  <c r="J538" i="8"/>
  <c r="K534" i="8"/>
  <c r="J534" i="8"/>
  <c r="K530" i="8"/>
  <c r="J530" i="8"/>
  <c r="K526" i="8"/>
  <c r="J526" i="8"/>
  <c r="K522" i="8"/>
  <c r="J522" i="8"/>
  <c r="K518" i="8"/>
  <c r="J518" i="8"/>
  <c r="K514" i="8"/>
  <c r="J514" i="8"/>
  <c r="K510" i="8"/>
  <c r="J510" i="8"/>
  <c r="K506" i="8"/>
  <c r="J506" i="8"/>
  <c r="K502" i="8"/>
  <c r="J502" i="8"/>
  <c r="K498" i="8"/>
  <c r="J498" i="8"/>
  <c r="K494" i="8"/>
  <c r="J494" i="8"/>
  <c r="K490" i="8"/>
  <c r="J490" i="8"/>
  <c r="K486" i="8"/>
  <c r="J486" i="8"/>
  <c r="K482" i="8"/>
  <c r="J482" i="8"/>
  <c r="K478" i="8"/>
  <c r="J478" i="8"/>
  <c r="K474" i="8"/>
  <c r="J474" i="8"/>
  <c r="K470" i="8"/>
  <c r="J470" i="8"/>
  <c r="K466" i="8"/>
  <c r="J466" i="8"/>
  <c r="K462" i="8"/>
  <c r="J462" i="8"/>
  <c r="K458" i="8"/>
  <c r="J458" i="8"/>
  <c r="K454" i="8"/>
  <c r="J454" i="8"/>
  <c r="K450" i="8"/>
  <c r="J450" i="8"/>
  <c r="K446" i="8"/>
  <c r="J446" i="8"/>
  <c r="K442" i="8"/>
  <c r="J442" i="8"/>
  <c r="K438" i="8"/>
  <c r="J438" i="8"/>
  <c r="K434" i="8"/>
  <c r="J434" i="8"/>
  <c r="K430" i="8"/>
  <c r="J430" i="8"/>
  <c r="K426" i="8"/>
  <c r="J426" i="8"/>
  <c r="K422" i="8"/>
  <c r="J422" i="8"/>
  <c r="K418" i="8"/>
  <c r="J418" i="8"/>
  <c r="K414" i="8"/>
  <c r="J414" i="8"/>
  <c r="K410" i="8"/>
  <c r="J410" i="8"/>
  <c r="K406" i="8"/>
  <c r="J406" i="8"/>
  <c r="K402" i="8"/>
  <c r="J402" i="8"/>
  <c r="K398" i="8"/>
  <c r="J398" i="8"/>
  <c r="K394" i="8"/>
  <c r="J394" i="8"/>
  <c r="K390" i="8"/>
  <c r="J390" i="8"/>
  <c r="K386" i="8"/>
  <c r="J386" i="8"/>
  <c r="K382" i="8"/>
  <c r="J382" i="8"/>
  <c r="K378" i="8"/>
  <c r="J378" i="8"/>
  <c r="K374" i="8"/>
  <c r="J374" i="8"/>
  <c r="K370" i="8"/>
  <c r="J370" i="8"/>
  <c r="K366" i="8"/>
  <c r="J366" i="8"/>
  <c r="K362" i="8"/>
  <c r="J362" i="8"/>
  <c r="K358" i="8"/>
  <c r="J358" i="8"/>
  <c r="K354" i="8"/>
  <c r="J354" i="8"/>
  <c r="K350" i="8"/>
  <c r="J350" i="8"/>
  <c r="K346" i="8"/>
  <c r="J346" i="8"/>
  <c r="K342" i="8"/>
  <c r="J342" i="8"/>
  <c r="K338" i="8"/>
  <c r="J338" i="8"/>
  <c r="K334" i="8"/>
  <c r="J334" i="8"/>
  <c r="K330" i="8"/>
  <c r="J330" i="8"/>
  <c r="K326" i="8"/>
  <c r="J326" i="8"/>
  <c r="K322" i="8"/>
  <c r="J322" i="8"/>
  <c r="K318" i="8"/>
  <c r="J318" i="8"/>
  <c r="K314" i="8"/>
  <c r="J314" i="8"/>
  <c r="K310" i="8"/>
  <c r="J310" i="8"/>
  <c r="K306" i="8"/>
  <c r="J306" i="8"/>
  <c r="K302" i="8"/>
  <c r="J302" i="8"/>
  <c r="K298" i="8"/>
  <c r="J298" i="8"/>
  <c r="K294" i="8"/>
  <c r="J294" i="8"/>
  <c r="K290" i="8"/>
  <c r="J290" i="8"/>
  <c r="K286" i="8"/>
  <c r="J286" i="8"/>
  <c r="K282" i="8"/>
  <c r="J282" i="8"/>
  <c r="K278" i="8"/>
  <c r="J278" i="8"/>
  <c r="K274" i="8"/>
  <c r="J274" i="8"/>
  <c r="K270" i="8"/>
  <c r="J270" i="8"/>
  <c r="K266" i="8"/>
  <c r="J266" i="8"/>
  <c r="K260" i="8"/>
  <c r="J260" i="8"/>
  <c r="K765" i="8"/>
  <c r="J765" i="8"/>
  <c r="K761" i="8"/>
  <c r="J761" i="8"/>
  <c r="K757" i="8"/>
  <c r="J757" i="8"/>
  <c r="K753" i="8"/>
  <c r="J753" i="8"/>
  <c r="K749" i="8"/>
  <c r="J749" i="8"/>
  <c r="K745" i="8"/>
  <c r="J745" i="8"/>
  <c r="K741" i="8"/>
  <c r="J741" i="8"/>
  <c r="K737" i="8"/>
  <c r="J737" i="8"/>
  <c r="K733" i="8"/>
  <c r="J733" i="8"/>
  <c r="K729" i="8"/>
  <c r="J729" i="8"/>
  <c r="K725" i="8"/>
  <c r="J725" i="8"/>
  <c r="K721" i="8"/>
  <c r="J721" i="8"/>
  <c r="K717" i="8"/>
  <c r="J717" i="8"/>
  <c r="K713" i="8"/>
  <c r="J713" i="8"/>
  <c r="K709" i="8"/>
  <c r="J709" i="8"/>
  <c r="K705" i="8"/>
  <c r="J705" i="8"/>
  <c r="K701" i="8"/>
  <c r="J701" i="8"/>
  <c r="K697" i="8"/>
  <c r="J697" i="8"/>
  <c r="K693" i="8"/>
  <c r="J693" i="8"/>
  <c r="K689" i="8"/>
  <c r="J689" i="8"/>
  <c r="K685" i="8"/>
  <c r="J685" i="8"/>
  <c r="K681" i="8"/>
  <c r="J681" i="8"/>
  <c r="K677" i="8"/>
  <c r="J677" i="8"/>
  <c r="K673" i="8"/>
  <c r="J673" i="8"/>
  <c r="K669" i="8"/>
  <c r="J669" i="8"/>
  <c r="K665" i="8"/>
  <c r="J665" i="8"/>
  <c r="K661" i="8"/>
  <c r="J661" i="8"/>
  <c r="K657" i="8"/>
  <c r="J657" i="8"/>
  <c r="K653" i="8"/>
  <c r="J653" i="8"/>
  <c r="K649" i="8"/>
  <c r="J649" i="8"/>
  <c r="K645" i="8"/>
  <c r="J645" i="8"/>
  <c r="K641" i="8"/>
  <c r="J641" i="8"/>
  <c r="K637" i="8"/>
  <c r="J637" i="8"/>
  <c r="K633" i="8"/>
  <c r="J633" i="8"/>
  <c r="K629" i="8"/>
  <c r="J629" i="8"/>
  <c r="K625" i="8"/>
  <c r="J625" i="8"/>
  <c r="K621" i="8"/>
  <c r="J621" i="8"/>
  <c r="K617" i="8"/>
  <c r="J617" i="8"/>
  <c r="K613" i="8"/>
  <c r="J613" i="8"/>
  <c r="K609" i="8"/>
  <c r="J609" i="8"/>
  <c r="K605" i="8"/>
  <c r="J605" i="8"/>
  <c r="K601" i="8"/>
  <c r="J601" i="8"/>
  <c r="K597" i="8"/>
  <c r="J597" i="8"/>
  <c r="K593" i="8"/>
  <c r="J593" i="8"/>
  <c r="K589" i="8"/>
  <c r="J589" i="8"/>
  <c r="K585" i="8"/>
  <c r="J585" i="8"/>
  <c r="K581" i="8"/>
  <c r="J581" i="8"/>
  <c r="K577" i="8"/>
  <c r="J577" i="8"/>
  <c r="K573" i="8"/>
  <c r="J573" i="8"/>
  <c r="K569" i="8"/>
  <c r="J569" i="8"/>
  <c r="K565" i="8"/>
  <c r="J565" i="8"/>
  <c r="J561" i="8"/>
  <c r="K561" i="8"/>
  <c r="J557" i="8"/>
  <c r="K557" i="8"/>
  <c r="J553" i="8"/>
  <c r="K553" i="8"/>
  <c r="J549" i="8"/>
  <c r="K549" i="8"/>
  <c r="J545" i="8"/>
  <c r="K545" i="8"/>
  <c r="J541" i="8"/>
  <c r="K541" i="8"/>
  <c r="J537" i="8"/>
  <c r="K537" i="8"/>
  <c r="J533" i="8"/>
  <c r="K533" i="8"/>
  <c r="J529" i="8"/>
  <c r="K529" i="8"/>
  <c r="J525" i="8"/>
  <c r="K525" i="8"/>
  <c r="J521" i="8"/>
  <c r="K521" i="8"/>
  <c r="J517" i="8"/>
  <c r="K517" i="8"/>
  <c r="J513" i="8"/>
  <c r="K513" i="8"/>
  <c r="J509" i="8"/>
  <c r="K509" i="8"/>
  <c r="J505" i="8"/>
  <c r="K505" i="8"/>
  <c r="J501" i="8"/>
  <c r="K501" i="8"/>
  <c r="J497" i="8"/>
  <c r="K497" i="8"/>
  <c r="J493" i="8"/>
  <c r="K493" i="8"/>
  <c r="J489" i="8"/>
  <c r="K489" i="8"/>
  <c r="J485" i="8"/>
  <c r="K485" i="8"/>
  <c r="J481" i="8"/>
  <c r="K481" i="8"/>
  <c r="J477" i="8"/>
  <c r="K477" i="8"/>
  <c r="J473" i="8"/>
  <c r="K473" i="8"/>
  <c r="J469" i="8"/>
  <c r="K469" i="8"/>
  <c r="J465" i="8"/>
  <c r="K465" i="8"/>
  <c r="J461" i="8"/>
  <c r="K461" i="8"/>
  <c r="J457" i="8"/>
  <c r="K457" i="8"/>
  <c r="J453" i="8"/>
  <c r="K453" i="8"/>
  <c r="J449" i="8"/>
  <c r="K449" i="8"/>
  <c r="J445" i="8"/>
  <c r="K445" i="8"/>
  <c r="J441" i="8"/>
  <c r="K441" i="8"/>
  <c r="J437" i="8"/>
  <c r="K437" i="8"/>
  <c r="J433" i="8"/>
  <c r="K433" i="8"/>
  <c r="J429" i="8"/>
  <c r="K429" i="8"/>
  <c r="J425" i="8"/>
  <c r="K425" i="8"/>
  <c r="J421" i="8"/>
  <c r="K421" i="8"/>
  <c r="J417" i="8"/>
  <c r="K417" i="8"/>
  <c r="J413" i="8"/>
  <c r="K413" i="8"/>
  <c r="J409" i="8"/>
  <c r="K409" i="8"/>
  <c r="J405" i="8"/>
  <c r="K405" i="8"/>
  <c r="J401" i="8"/>
  <c r="K401" i="8"/>
  <c r="J397" i="8"/>
  <c r="K397" i="8"/>
  <c r="J393" i="8"/>
  <c r="K393" i="8"/>
  <c r="J389" i="8"/>
  <c r="K389" i="8"/>
  <c r="J385" i="8"/>
  <c r="K385" i="8"/>
  <c r="J381" i="8"/>
  <c r="K381" i="8"/>
  <c r="J377" i="8"/>
  <c r="K377" i="8"/>
  <c r="J373" i="8"/>
  <c r="K373" i="8"/>
  <c r="J369" i="8"/>
  <c r="K369" i="8"/>
  <c r="J365" i="8"/>
  <c r="K365" i="8"/>
  <c r="J361" i="8"/>
  <c r="K361" i="8"/>
  <c r="J357" i="8"/>
  <c r="K357" i="8"/>
  <c r="J353" i="8"/>
  <c r="K353" i="8"/>
  <c r="J349" i="8"/>
  <c r="K349" i="8"/>
  <c r="J345" i="8"/>
  <c r="K345" i="8"/>
  <c r="J341" i="8"/>
  <c r="K341" i="8"/>
  <c r="J337" i="8"/>
  <c r="K337" i="8"/>
  <c r="J333" i="8"/>
  <c r="K333" i="8"/>
  <c r="J329" i="8"/>
  <c r="K329" i="8"/>
  <c r="J325" i="8"/>
  <c r="K325" i="8"/>
  <c r="J321" i="8"/>
  <c r="K321" i="8"/>
  <c r="J317" i="8"/>
  <c r="K317" i="8"/>
  <c r="J313" i="8"/>
  <c r="K313" i="8"/>
  <c r="J309" i="8"/>
  <c r="K309" i="8"/>
  <c r="J305" i="8"/>
  <c r="K305" i="8"/>
  <c r="J301" i="8"/>
  <c r="K301" i="8"/>
  <c r="J297" i="8"/>
  <c r="K297" i="8"/>
  <c r="J293" i="8"/>
  <c r="K293" i="8"/>
  <c r="J289" i="8"/>
  <c r="K289" i="8"/>
  <c r="J285" i="8"/>
  <c r="K285" i="8"/>
  <c r="J281" i="8"/>
  <c r="K281" i="8"/>
  <c r="J277" i="8"/>
  <c r="K277" i="8"/>
  <c r="J273" i="8"/>
  <c r="K273" i="8"/>
  <c r="J269" i="8"/>
  <c r="K269" i="8"/>
  <c r="J265" i="8"/>
  <c r="K265" i="8"/>
  <c r="J258" i="8"/>
  <c r="K258" i="8"/>
  <c r="J261" i="8"/>
  <c r="K261" i="8"/>
  <c r="J257" i="8"/>
  <c r="K257" i="8"/>
  <c r="J253" i="8"/>
  <c r="K253" i="8"/>
  <c r="J249" i="8"/>
  <c r="K249" i="8"/>
  <c r="J245" i="8"/>
  <c r="K245" i="8"/>
  <c r="J241" i="8"/>
  <c r="K241" i="8"/>
  <c r="J237" i="8"/>
  <c r="K237" i="8"/>
  <c r="J233" i="8"/>
  <c r="K233" i="8"/>
  <c r="J229" i="8"/>
  <c r="K229" i="8"/>
  <c r="J225" i="8"/>
  <c r="K225" i="8"/>
  <c r="J221" i="8"/>
  <c r="K221" i="8"/>
  <c r="J217" i="8"/>
  <c r="K217" i="8"/>
  <c r="J213" i="8"/>
  <c r="K213" i="8"/>
  <c r="J209" i="8"/>
  <c r="K209" i="8"/>
  <c r="J205" i="8"/>
  <c r="K205" i="8"/>
  <c r="J201" i="8"/>
  <c r="K201" i="8"/>
  <c r="J197" i="8"/>
  <c r="K197" i="8"/>
  <c r="J193" i="8"/>
  <c r="K193" i="8"/>
  <c r="J189" i="8"/>
  <c r="K189" i="8"/>
  <c r="J185" i="8"/>
  <c r="K185" i="8"/>
  <c r="J181" i="8"/>
  <c r="K181" i="8"/>
  <c r="J177" i="8"/>
  <c r="K177" i="8"/>
  <c r="J173" i="8"/>
  <c r="K173" i="8"/>
  <c r="J169" i="8"/>
  <c r="K169" i="8"/>
  <c r="J165" i="8"/>
  <c r="K165" i="8"/>
  <c r="J161" i="8"/>
  <c r="K161" i="8"/>
  <c r="J157" i="8"/>
  <c r="K157" i="8"/>
  <c r="J153" i="8"/>
  <c r="K153" i="8"/>
  <c r="J149" i="8"/>
  <c r="K149" i="8"/>
  <c r="J145" i="8"/>
  <c r="K145" i="8"/>
  <c r="J141" i="8"/>
  <c r="K141" i="8"/>
  <c r="J137" i="8"/>
  <c r="K137" i="8"/>
  <c r="J133" i="8"/>
  <c r="K133" i="8"/>
  <c r="J129" i="8"/>
  <c r="K129" i="8"/>
  <c r="J125" i="8"/>
  <c r="K125" i="8"/>
  <c r="J121" i="8"/>
  <c r="K121" i="8"/>
  <c r="J117" i="8"/>
  <c r="K117" i="8"/>
  <c r="J113" i="8"/>
  <c r="K113" i="8"/>
  <c r="J109" i="8"/>
  <c r="K109" i="8"/>
  <c r="J105" i="8"/>
  <c r="K105" i="8"/>
  <c r="J97" i="8"/>
  <c r="K97" i="8"/>
  <c r="J89" i="8"/>
  <c r="K89" i="8"/>
  <c r="J81" i="8"/>
  <c r="K81" i="8"/>
  <c r="J73" i="8"/>
  <c r="K73" i="8"/>
  <c r="J65" i="8"/>
  <c r="K65" i="8"/>
  <c r="J57" i="8"/>
  <c r="K57" i="8"/>
  <c r="J49" i="8"/>
  <c r="K49" i="8"/>
  <c r="J41" i="8"/>
  <c r="K41" i="8"/>
  <c r="J33" i="8"/>
  <c r="K33" i="8"/>
  <c r="J25" i="8"/>
  <c r="K25" i="8"/>
  <c r="J17" i="8"/>
  <c r="K17" i="8"/>
  <c r="J9" i="8"/>
  <c r="K9" i="8"/>
  <c r="J254" i="8"/>
  <c r="K254" i="8"/>
  <c r="J246" i="8"/>
  <c r="K246" i="8"/>
  <c r="J238" i="8"/>
  <c r="K238" i="8"/>
  <c r="J230" i="8"/>
  <c r="K230" i="8"/>
  <c r="J222" i="8"/>
  <c r="K222" i="8"/>
  <c r="J214" i="8"/>
  <c r="K214" i="8"/>
  <c r="J206" i="8"/>
  <c r="K206" i="8"/>
  <c r="J198" i="8"/>
  <c r="K198" i="8"/>
  <c r="J190" i="8"/>
  <c r="K190" i="8"/>
  <c r="J182" i="8"/>
  <c r="K182" i="8"/>
  <c r="J174" i="8"/>
  <c r="K174" i="8"/>
  <c r="J166" i="8"/>
  <c r="K166" i="8"/>
  <c r="J158" i="8"/>
  <c r="K158" i="8"/>
  <c r="J150" i="8"/>
  <c r="K150" i="8"/>
  <c r="J142" i="8"/>
  <c r="K142" i="8"/>
  <c r="J134" i="8"/>
  <c r="K134" i="8"/>
  <c r="J126" i="8"/>
  <c r="K126" i="8"/>
  <c r="J118" i="8"/>
  <c r="K118" i="8"/>
  <c r="J110" i="8"/>
  <c r="K110" i="8"/>
  <c r="J102" i="8"/>
  <c r="K102" i="8"/>
  <c r="J94" i="8"/>
  <c r="K94" i="8"/>
  <c r="J86" i="8"/>
  <c r="K86" i="8"/>
  <c r="J78" i="8"/>
  <c r="K78" i="8"/>
  <c r="J70" i="8"/>
  <c r="K70" i="8"/>
  <c r="J62" i="8"/>
  <c r="K62" i="8"/>
  <c r="J54" i="8"/>
  <c r="K54" i="8"/>
  <c r="J46" i="8"/>
  <c r="K46" i="8"/>
  <c r="J38" i="8"/>
  <c r="K38" i="8"/>
  <c r="J30" i="8"/>
  <c r="K30" i="8"/>
  <c r="J22" i="8"/>
  <c r="K22" i="8"/>
  <c r="J14" i="8"/>
  <c r="K14" i="8"/>
  <c r="J103" i="8"/>
  <c r="K103" i="8"/>
  <c r="J99" i="8"/>
  <c r="K99" i="8"/>
  <c r="J95" i="8"/>
  <c r="K95" i="8"/>
  <c r="J91" i="8"/>
  <c r="K91" i="8"/>
  <c r="J87" i="8"/>
  <c r="K87" i="8"/>
  <c r="J83" i="8"/>
  <c r="K83" i="8"/>
  <c r="J79" i="8"/>
  <c r="K79" i="8"/>
  <c r="J75" i="8"/>
  <c r="K75" i="8"/>
  <c r="J71" i="8"/>
  <c r="K71" i="8"/>
  <c r="J67" i="8"/>
  <c r="K67" i="8"/>
  <c r="J63" i="8"/>
  <c r="K63" i="8"/>
  <c r="J59" i="8"/>
  <c r="K59" i="8"/>
  <c r="J55" i="8"/>
  <c r="K55" i="8"/>
  <c r="J51" i="8"/>
  <c r="K51" i="8"/>
  <c r="J47" i="8"/>
  <c r="K47" i="8"/>
  <c r="J43" i="8"/>
  <c r="K43" i="8"/>
  <c r="J39" i="8"/>
  <c r="K39" i="8"/>
  <c r="J35" i="8"/>
  <c r="K35" i="8"/>
  <c r="J31" i="8"/>
  <c r="K31" i="8"/>
  <c r="J27" i="8"/>
  <c r="K27" i="8"/>
  <c r="J23" i="8"/>
  <c r="K23" i="8"/>
  <c r="J19" i="8"/>
  <c r="K19" i="8"/>
  <c r="J15" i="8"/>
  <c r="K15" i="8"/>
  <c r="J11" i="8"/>
  <c r="K11" i="8"/>
  <c r="J7" i="8"/>
  <c r="K7" i="8"/>
  <c r="J256" i="8"/>
  <c r="K256" i="8"/>
  <c r="J252" i="8"/>
  <c r="K252" i="8"/>
  <c r="J248" i="8"/>
  <c r="K248" i="8"/>
  <c r="J244" i="8"/>
  <c r="K244" i="8"/>
  <c r="J240" i="8"/>
  <c r="K240" i="8"/>
  <c r="J236" i="8"/>
  <c r="K236" i="8"/>
  <c r="J232" i="8"/>
  <c r="K232" i="8"/>
  <c r="J228" i="8"/>
  <c r="K228" i="8"/>
  <c r="J224" i="8"/>
  <c r="K224" i="8"/>
  <c r="J220" i="8"/>
  <c r="K220" i="8"/>
  <c r="J216" i="8"/>
  <c r="K216" i="8"/>
  <c r="J212" i="8"/>
  <c r="K212" i="8"/>
  <c r="J208" i="8"/>
  <c r="K208" i="8"/>
  <c r="J204" i="8"/>
  <c r="K204" i="8"/>
  <c r="J200" i="8"/>
  <c r="K200" i="8"/>
  <c r="J196" i="8"/>
  <c r="K196" i="8"/>
  <c r="J192" i="8"/>
  <c r="K192" i="8"/>
  <c r="J188" i="8"/>
  <c r="K188" i="8"/>
  <c r="J184" i="8"/>
  <c r="K184" i="8"/>
  <c r="J180" i="8"/>
  <c r="K180" i="8"/>
  <c r="J176" i="8"/>
  <c r="K176" i="8"/>
  <c r="J172" i="8"/>
  <c r="K172" i="8"/>
  <c r="J168" i="8"/>
  <c r="K168" i="8"/>
  <c r="J164" i="8"/>
  <c r="K164" i="8"/>
  <c r="J160" i="8"/>
  <c r="K160" i="8"/>
  <c r="J156" i="8"/>
  <c r="K156" i="8"/>
  <c r="J152" i="8"/>
  <c r="K152" i="8"/>
  <c r="J148" i="8"/>
  <c r="K148" i="8"/>
  <c r="J144" i="8"/>
  <c r="K144" i="8"/>
  <c r="J140" i="8"/>
  <c r="K140" i="8"/>
  <c r="J136" i="8"/>
  <c r="K136" i="8"/>
  <c r="J132" i="8"/>
  <c r="K132" i="8"/>
  <c r="J128" i="8"/>
  <c r="K128" i="8"/>
  <c r="J124" i="8"/>
  <c r="K124" i="8"/>
  <c r="J120" i="8"/>
  <c r="K120" i="8"/>
  <c r="J116" i="8"/>
  <c r="K116" i="8"/>
  <c r="J112" i="8"/>
  <c r="K112" i="8"/>
  <c r="J108" i="8"/>
  <c r="K108" i="8"/>
  <c r="J104" i="8"/>
  <c r="K104" i="8"/>
  <c r="J100" i="8"/>
  <c r="K100" i="8"/>
  <c r="J96" i="8"/>
  <c r="K96" i="8"/>
  <c r="J92" i="8"/>
  <c r="K92" i="8"/>
  <c r="J88" i="8"/>
  <c r="K88" i="8"/>
  <c r="J84" i="8"/>
  <c r="K84" i="8"/>
  <c r="J80" i="8"/>
  <c r="K80" i="8"/>
  <c r="J76" i="8"/>
  <c r="K76" i="8"/>
  <c r="J72" i="8"/>
  <c r="K72" i="8"/>
  <c r="J68" i="8"/>
  <c r="K68" i="8"/>
  <c r="J64" i="8"/>
  <c r="K64" i="8"/>
  <c r="J60" i="8"/>
  <c r="K60" i="8"/>
  <c r="J56" i="8"/>
  <c r="K56" i="8"/>
  <c r="J52" i="8"/>
  <c r="K52" i="8"/>
  <c r="J48" i="8"/>
  <c r="K48" i="8"/>
  <c r="J44" i="8"/>
  <c r="K44" i="8"/>
  <c r="J40" i="8"/>
  <c r="K40" i="8"/>
  <c r="J36" i="8"/>
  <c r="K36" i="8"/>
  <c r="J32" i="8"/>
  <c r="K32" i="8"/>
  <c r="J28" i="8"/>
  <c r="K28" i="8"/>
  <c r="J24" i="8"/>
  <c r="K24" i="8"/>
  <c r="J20" i="8"/>
  <c r="K20" i="8"/>
  <c r="J16" i="8"/>
  <c r="K16" i="8"/>
  <c r="J12" i="8"/>
  <c r="K12" i="8"/>
  <c r="J8" i="8"/>
  <c r="K8" i="8"/>
  <c r="J4" i="8"/>
  <c r="K4" i="8"/>
  <c r="J6" i="8"/>
  <c r="K6" i="8"/>
  <c r="R544" i="4"/>
  <c r="E71" i="5"/>
  <c r="H72" i="2" s="1"/>
  <c r="Q72" i="2" s="1"/>
  <c r="J994" i="11"/>
  <c r="I1000" i="11"/>
  <c r="J996" i="11"/>
  <c r="L5" i="11"/>
  <c r="N5" i="11" s="1"/>
  <c r="I6" i="8" s="1"/>
  <c r="I991" i="11"/>
  <c r="I360" i="11"/>
  <c r="J26" i="11"/>
  <c r="J610" i="11"/>
  <c r="I64" i="11"/>
  <c r="H995" i="11"/>
  <c r="J995" i="11" s="1"/>
  <c r="E995" i="11"/>
  <c r="I589" i="11"/>
  <c r="J835" i="11"/>
  <c r="J843" i="11"/>
  <c r="J851" i="11"/>
  <c r="I853" i="11"/>
  <c r="I869" i="11"/>
  <c r="I885" i="11"/>
  <c r="I901" i="11"/>
  <c r="I917" i="11"/>
  <c r="I933" i="11"/>
  <c r="I949" i="11"/>
  <c r="I965" i="11"/>
  <c r="E79" i="5"/>
  <c r="H80" i="2" s="1"/>
  <c r="Q80" i="2" s="1"/>
  <c r="I75" i="5"/>
  <c r="I67" i="5"/>
  <c r="E68" i="2" s="1"/>
  <c r="E63" i="5"/>
  <c r="H64" i="2" s="1"/>
  <c r="Q64" i="2" s="1"/>
  <c r="E55" i="5"/>
  <c r="H56" i="2" s="1"/>
  <c r="Q56" i="2" s="1"/>
  <c r="I51" i="5"/>
  <c r="E47" i="5"/>
  <c r="H48" i="2" s="1"/>
  <c r="Q48" i="2" s="1"/>
  <c r="T43" i="4"/>
  <c r="N5" i="2"/>
  <c r="P5" i="2"/>
  <c r="O5" i="2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H3" i="3"/>
  <c r="J3" i="3"/>
  <c r="I3" i="3"/>
  <c r="E7" i="8"/>
  <c r="D7" i="8"/>
  <c r="E12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F3" i="3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G32" i="2" s="1"/>
  <c r="S32" i="2" s="1"/>
  <c r="I39" i="5"/>
  <c r="G40" i="2" s="1"/>
  <c r="S40" i="2" s="1"/>
  <c r="I47" i="5"/>
  <c r="G48" i="2" s="1"/>
  <c r="S48" i="2" s="1"/>
  <c r="I55" i="5"/>
  <c r="I63" i="5"/>
  <c r="G64" i="2" s="1"/>
  <c r="S64" i="2" s="1"/>
  <c r="I71" i="5"/>
  <c r="I79" i="5"/>
  <c r="G80" i="2" s="1"/>
  <c r="S80" i="2" s="1"/>
  <c r="I87" i="5"/>
  <c r="I95" i="5"/>
  <c r="G96" i="2" s="1"/>
  <c r="I103" i="5"/>
  <c r="E23" i="5"/>
  <c r="H24" i="2" s="1"/>
  <c r="Q24" i="2" s="1"/>
  <c r="E39" i="5"/>
  <c r="H40" i="2" s="1"/>
  <c r="Q40" i="2" s="1"/>
  <c r="E51" i="5"/>
  <c r="H52" i="2" s="1"/>
  <c r="Q52" i="2" s="1"/>
  <c r="E59" i="5"/>
  <c r="H60" i="2" s="1"/>
  <c r="Q60" i="2" s="1"/>
  <c r="E67" i="5"/>
  <c r="H68" i="2" s="1"/>
  <c r="Q68" i="2" s="1"/>
  <c r="E75" i="5"/>
  <c r="H76" i="2" s="1"/>
  <c r="Q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Q28" i="2" s="1"/>
  <c r="F29" i="5"/>
  <c r="I30" i="2" s="1"/>
  <c r="I29" i="5"/>
  <c r="F33" i="5"/>
  <c r="I34" i="2" s="1"/>
  <c r="I33" i="5"/>
  <c r="E34" i="2" s="1"/>
  <c r="F35" i="5"/>
  <c r="I36" i="2" s="1"/>
  <c r="E35" i="5"/>
  <c r="H36" i="2" s="1"/>
  <c r="Q36" i="2" s="1"/>
  <c r="F37" i="5"/>
  <c r="I38" i="2" s="1"/>
  <c r="I37" i="5"/>
  <c r="F38" i="2" s="1"/>
  <c r="R38" i="2" s="1"/>
  <c r="F41" i="5"/>
  <c r="I42" i="2" s="1"/>
  <c r="I41" i="5"/>
  <c r="F43" i="5"/>
  <c r="I44" i="2" s="1"/>
  <c r="E43" i="5"/>
  <c r="H44" i="2" s="1"/>
  <c r="Q44" i="2" s="1"/>
  <c r="F45" i="5"/>
  <c r="I46" i="2" s="1"/>
  <c r="I45" i="5"/>
  <c r="E46" i="2" s="1"/>
  <c r="F49" i="5"/>
  <c r="I50" i="2" s="1"/>
  <c r="E49" i="5"/>
  <c r="H50" i="2" s="1"/>
  <c r="Q50" i="2" s="1"/>
  <c r="I49" i="5"/>
  <c r="G50" i="2" s="1"/>
  <c r="S50" i="2" s="1"/>
  <c r="F53" i="5"/>
  <c r="I54" i="2" s="1"/>
  <c r="E53" i="5"/>
  <c r="H54" i="2" s="1"/>
  <c r="Q54" i="2" s="1"/>
  <c r="I53" i="5"/>
  <c r="F54" i="2" s="1"/>
  <c r="R54" i="2" s="1"/>
  <c r="F57" i="5"/>
  <c r="I58" i="2" s="1"/>
  <c r="E57" i="5"/>
  <c r="H58" i="2" s="1"/>
  <c r="Q58" i="2" s="1"/>
  <c r="I57" i="5"/>
  <c r="G58" i="2" s="1"/>
  <c r="S58" i="2" s="1"/>
  <c r="F61" i="5"/>
  <c r="I62" i="2" s="1"/>
  <c r="E61" i="5"/>
  <c r="H62" i="2" s="1"/>
  <c r="Q62" i="2" s="1"/>
  <c r="I61" i="5"/>
  <c r="F62" i="2" s="1"/>
  <c r="R62" i="2" s="1"/>
  <c r="F65" i="5"/>
  <c r="I66" i="2" s="1"/>
  <c r="E65" i="5"/>
  <c r="H66" i="2" s="1"/>
  <c r="Q66" i="2" s="1"/>
  <c r="I65" i="5"/>
  <c r="G66" i="2" s="1"/>
  <c r="S66" i="2" s="1"/>
  <c r="F69" i="5"/>
  <c r="I70" i="2" s="1"/>
  <c r="E69" i="5"/>
  <c r="H70" i="2" s="1"/>
  <c r="Q70" i="2" s="1"/>
  <c r="I69" i="5"/>
  <c r="F73" i="5"/>
  <c r="I74" i="2" s="1"/>
  <c r="E73" i="5"/>
  <c r="H74" i="2" s="1"/>
  <c r="Q74" i="2" s="1"/>
  <c r="I73" i="5"/>
  <c r="G74" i="2" s="1"/>
  <c r="S74" i="2" s="1"/>
  <c r="F77" i="5"/>
  <c r="I78" i="2" s="1"/>
  <c r="E77" i="5"/>
  <c r="H78" i="2" s="1"/>
  <c r="Q78" i="2" s="1"/>
  <c r="I77" i="5"/>
  <c r="F81" i="5"/>
  <c r="I82" i="2" s="1"/>
  <c r="E81" i="5"/>
  <c r="H82" i="2" s="1"/>
  <c r="I81" i="5"/>
  <c r="G82" i="2" s="1"/>
  <c r="F85" i="5"/>
  <c r="I86" i="2" s="1"/>
  <c r="E85" i="5"/>
  <c r="H86" i="2" s="1"/>
  <c r="I85" i="5"/>
  <c r="F89" i="5"/>
  <c r="I90" i="2" s="1"/>
  <c r="E89" i="5"/>
  <c r="H90" i="2" s="1"/>
  <c r="I89" i="5"/>
  <c r="G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F101" i="5"/>
  <c r="I102" i="2" s="1"/>
  <c r="E101" i="5"/>
  <c r="H102" i="2" s="1"/>
  <c r="I101" i="5"/>
  <c r="F105" i="5"/>
  <c r="I106" i="2" s="1"/>
  <c r="E105" i="5"/>
  <c r="H106" i="2" s="1"/>
  <c r="I105" i="5"/>
  <c r="E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I153" i="5"/>
  <c r="I157" i="5"/>
  <c r="G158" i="2" s="1"/>
  <c r="I161" i="5"/>
  <c r="I165" i="5"/>
  <c r="G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Q22" i="2" s="1"/>
  <c r="E25" i="5"/>
  <c r="H26" i="2" s="1"/>
  <c r="Q26" i="2" s="1"/>
  <c r="E29" i="5"/>
  <c r="H30" i="2" s="1"/>
  <c r="Q30" i="2" s="1"/>
  <c r="E33" i="5"/>
  <c r="H34" i="2" s="1"/>
  <c r="Q34" i="2" s="1"/>
  <c r="E37" i="5"/>
  <c r="H38" i="2" s="1"/>
  <c r="Q38" i="2" s="1"/>
  <c r="E41" i="5"/>
  <c r="H42" i="2" s="1"/>
  <c r="Q42" i="2" s="1"/>
  <c r="E45" i="5"/>
  <c r="H46" i="2" s="1"/>
  <c r="Q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4" i="2"/>
  <c r="G24" i="2"/>
  <c r="S24" i="2" s="1"/>
  <c r="F24" i="2"/>
  <c r="R24" i="2" s="1"/>
  <c r="E28" i="2"/>
  <c r="G28" i="2"/>
  <c r="S28" i="2" s="1"/>
  <c r="F28" i="2"/>
  <c r="R28" i="2" s="1"/>
  <c r="E32" i="2"/>
  <c r="E36" i="2"/>
  <c r="G36" i="2"/>
  <c r="S36" i="2" s="1"/>
  <c r="F36" i="2"/>
  <c r="R36" i="2" s="1"/>
  <c r="F40" i="2"/>
  <c r="R40" i="2" s="1"/>
  <c r="E44" i="2"/>
  <c r="G44" i="2"/>
  <c r="S44" i="2" s="1"/>
  <c r="F44" i="2"/>
  <c r="R44" i="2" s="1"/>
  <c r="E52" i="2"/>
  <c r="G52" i="2"/>
  <c r="S52" i="2" s="1"/>
  <c r="F52" i="2"/>
  <c r="R52" i="2" s="1"/>
  <c r="E56" i="2"/>
  <c r="G56" i="2"/>
  <c r="S56" i="2" s="1"/>
  <c r="F56" i="2"/>
  <c r="R56" i="2" s="1"/>
  <c r="E60" i="2"/>
  <c r="G60" i="2"/>
  <c r="S60" i="2" s="1"/>
  <c r="F60" i="2"/>
  <c r="R60" i="2" s="1"/>
  <c r="E64" i="2"/>
  <c r="G68" i="2"/>
  <c r="S68" i="2" s="1"/>
  <c r="E72" i="2"/>
  <c r="G72" i="2"/>
  <c r="S72" i="2" s="1"/>
  <c r="F72" i="2"/>
  <c r="R72" i="2" s="1"/>
  <c r="E76" i="2"/>
  <c r="G76" i="2"/>
  <c r="S76" i="2" s="1"/>
  <c r="F76" i="2"/>
  <c r="R76" i="2" s="1"/>
  <c r="E80" i="2"/>
  <c r="E84" i="2"/>
  <c r="G84" i="2"/>
  <c r="F84" i="2"/>
  <c r="E88" i="2"/>
  <c r="G88" i="2"/>
  <c r="F88" i="2"/>
  <c r="E92" i="2"/>
  <c r="G92" i="2"/>
  <c r="F92" i="2"/>
  <c r="E96" i="2"/>
  <c r="F96" i="2"/>
  <c r="E100" i="2"/>
  <c r="G100" i="2"/>
  <c r="F100" i="2"/>
  <c r="E102" i="2"/>
  <c r="G102" i="2"/>
  <c r="F102" i="2"/>
  <c r="G106" i="2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E149" i="2"/>
  <c r="G149" i="2"/>
  <c r="F153" i="2"/>
  <c r="E153" i="2"/>
  <c r="G153" i="2"/>
  <c r="F157" i="2"/>
  <c r="E157" i="2"/>
  <c r="G157" i="2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22" i="2"/>
  <c r="G22" i="2"/>
  <c r="S22" i="2" s="1"/>
  <c r="F22" i="2"/>
  <c r="R22" i="2" s="1"/>
  <c r="E30" i="2"/>
  <c r="G30" i="2"/>
  <c r="S30" i="2" s="1"/>
  <c r="F30" i="2"/>
  <c r="R30" i="2" s="1"/>
  <c r="F34" i="2"/>
  <c r="R34" i="2" s="1"/>
  <c r="G38" i="2"/>
  <c r="S38" i="2" s="1"/>
  <c r="E42" i="2"/>
  <c r="G42" i="2"/>
  <c r="S42" i="2" s="1"/>
  <c r="F42" i="2"/>
  <c r="R42" i="2" s="1"/>
  <c r="G46" i="2"/>
  <c r="S46" i="2" s="1"/>
  <c r="F46" i="2"/>
  <c r="R46" i="2" s="1"/>
  <c r="F50" i="2"/>
  <c r="R50" i="2" s="1"/>
  <c r="G54" i="2"/>
  <c r="S54" i="2" s="1"/>
  <c r="E58" i="2"/>
  <c r="E62" i="2"/>
  <c r="G62" i="2"/>
  <c r="S62" i="2" s="1"/>
  <c r="E66" i="2"/>
  <c r="E70" i="2"/>
  <c r="G70" i="2"/>
  <c r="S70" i="2" s="1"/>
  <c r="F70" i="2"/>
  <c r="R70" i="2" s="1"/>
  <c r="E78" i="2"/>
  <c r="G78" i="2"/>
  <c r="S78" i="2" s="1"/>
  <c r="F78" i="2"/>
  <c r="R78" i="2" s="1"/>
  <c r="E82" i="2"/>
  <c r="F82" i="2"/>
  <c r="E86" i="2"/>
  <c r="G86" i="2"/>
  <c r="F86" i="2"/>
  <c r="E90" i="2"/>
  <c r="F90" i="2"/>
  <c r="E94" i="2"/>
  <c r="G94" i="2"/>
  <c r="F94" i="2"/>
  <c r="E104" i="2"/>
  <c r="G104" i="2"/>
  <c r="F104" i="2"/>
  <c r="E108" i="2"/>
  <c r="G108" i="2"/>
  <c r="F108" i="2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F21" i="2"/>
  <c r="R21" i="2" s="1"/>
  <c r="E21" i="2"/>
  <c r="G21" i="2"/>
  <c r="S21" i="2" s="1"/>
  <c r="E146" i="2"/>
  <c r="G146" i="2"/>
  <c r="F146" i="2"/>
  <c r="E148" i="2"/>
  <c r="G148" i="2"/>
  <c r="F148" i="2"/>
  <c r="E150" i="2"/>
  <c r="F150" i="2"/>
  <c r="E152" i="2"/>
  <c r="G152" i="2"/>
  <c r="F152" i="2"/>
  <c r="E154" i="2"/>
  <c r="G154" i="2"/>
  <c r="F154" i="2"/>
  <c r="E156" i="2"/>
  <c r="G156" i="2"/>
  <c r="F156" i="2"/>
  <c r="E158" i="2"/>
  <c r="F158" i="2"/>
  <c r="E160" i="2"/>
  <c r="G160" i="2"/>
  <c r="F160" i="2"/>
  <c r="E162" i="2"/>
  <c r="G162" i="2"/>
  <c r="F162" i="2"/>
  <c r="E164" i="2"/>
  <c r="G164" i="2"/>
  <c r="F164" i="2"/>
  <c r="E166" i="2"/>
  <c r="F166" i="2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E147" i="2"/>
  <c r="G147" i="2"/>
  <c r="F151" i="2"/>
  <c r="E151" i="2"/>
  <c r="G151" i="2"/>
  <c r="F155" i="2"/>
  <c r="E155" i="2"/>
  <c r="G155" i="2"/>
  <c r="F159" i="2"/>
  <c r="E159" i="2"/>
  <c r="G159" i="2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Q23" i="2" s="1"/>
  <c r="E24" i="5"/>
  <c r="H25" i="2" s="1"/>
  <c r="Q25" i="2" s="1"/>
  <c r="E26" i="5"/>
  <c r="H27" i="2" s="1"/>
  <c r="Q27" i="2" s="1"/>
  <c r="E28" i="5"/>
  <c r="H29" i="2" s="1"/>
  <c r="Q29" i="2" s="1"/>
  <c r="E30" i="5"/>
  <c r="H31" i="2" s="1"/>
  <c r="Q31" i="2" s="1"/>
  <c r="E32" i="5"/>
  <c r="H33" i="2" s="1"/>
  <c r="Q33" i="2" s="1"/>
  <c r="E34" i="5"/>
  <c r="H35" i="2" s="1"/>
  <c r="Q35" i="2" s="1"/>
  <c r="E36" i="5"/>
  <c r="H37" i="2" s="1"/>
  <c r="Q37" i="2" s="1"/>
  <c r="E38" i="5"/>
  <c r="H39" i="2" s="1"/>
  <c r="Q39" i="2" s="1"/>
  <c r="E40" i="5"/>
  <c r="H41" i="2" s="1"/>
  <c r="Q41" i="2" s="1"/>
  <c r="E42" i="5"/>
  <c r="H43" i="2" s="1"/>
  <c r="Q43" i="2" s="1"/>
  <c r="E44" i="5"/>
  <c r="H45" i="2" s="1"/>
  <c r="Q45" i="2" s="1"/>
  <c r="E46" i="5"/>
  <c r="H47" i="2" s="1"/>
  <c r="Q47" i="2" s="1"/>
  <c r="E48" i="5"/>
  <c r="H49" i="2" s="1"/>
  <c r="Q49" i="2" s="1"/>
  <c r="E50" i="5"/>
  <c r="H51" i="2" s="1"/>
  <c r="Q51" i="2" s="1"/>
  <c r="E52" i="5"/>
  <c r="H53" i="2" s="1"/>
  <c r="Q53" i="2" s="1"/>
  <c r="E54" i="5"/>
  <c r="H55" i="2" s="1"/>
  <c r="Q55" i="2" s="1"/>
  <c r="E56" i="5"/>
  <c r="H57" i="2" s="1"/>
  <c r="Q57" i="2" s="1"/>
  <c r="E58" i="5"/>
  <c r="H59" i="2" s="1"/>
  <c r="Q59" i="2" s="1"/>
  <c r="E60" i="5"/>
  <c r="H61" i="2" s="1"/>
  <c r="Q61" i="2" s="1"/>
  <c r="E62" i="5"/>
  <c r="H63" i="2" s="1"/>
  <c r="Q63" i="2" s="1"/>
  <c r="E64" i="5"/>
  <c r="H65" i="2" s="1"/>
  <c r="Q65" i="2" s="1"/>
  <c r="E66" i="5"/>
  <c r="H67" i="2" s="1"/>
  <c r="Q67" i="2" s="1"/>
  <c r="E68" i="5"/>
  <c r="H69" i="2" s="1"/>
  <c r="Q69" i="2" s="1"/>
  <c r="E70" i="5"/>
  <c r="H71" i="2" s="1"/>
  <c r="Q71" i="2" s="1"/>
  <c r="E72" i="5"/>
  <c r="H73" i="2" s="1"/>
  <c r="Q73" i="2" s="1"/>
  <c r="E74" i="5"/>
  <c r="H75" i="2" s="1"/>
  <c r="Q75" i="2" s="1"/>
  <c r="E76" i="5"/>
  <c r="H77" i="2" s="1"/>
  <c r="Q77" i="2" s="1"/>
  <c r="E78" i="5"/>
  <c r="H79" i="2" s="1"/>
  <c r="Q79" i="2" s="1"/>
  <c r="E80" i="5"/>
  <c r="H81" i="2" s="1"/>
  <c r="E82" i="5"/>
  <c r="H83" i="2" s="1"/>
  <c r="E84" i="5"/>
  <c r="H85" i="2" s="1"/>
  <c r="Q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S955" i="4" s="1"/>
  <c r="P963" i="4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S931" i="4" s="1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V544" i="4" s="1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V62" i="4" s="1"/>
  <c r="S149" i="4"/>
  <c r="U149" i="4" s="1"/>
  <c r="S153" i="4"/>
  <c r="U153" i="4" s="1"/>
  <c r="T137" i="4"/>
  <c r="T145" i="4"/>
  <c r="S157" i="4"/>
  <c r="S161" i="4"/>
  <c r="S165" i="4"/>
  <c r="S169" i="4"/>
  <c r="U169" i="4" s="1"/>
  <c r="S173" i="4"/>
  <c r="S177" i="4"/>
  <c r="S181" i="4"/>
  <c r="R181" i="4"/>
  <c r="U181" i="4" s="1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V165" i="4" s="1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U131" i="4" s="1"/>
  <c r="S135" i="4"/>
  <c r="S139" i="4"/>
  <c r="V139" i="4" s="1"/>
  <c r="S143" i="4"/>
  <c r="S147" i="4"/>
  <c r="R119" i="4"/>
  <c r="R127" i="4"/>
  <c r="R135" i="4"/>
  <c r="R143" i="4"/>
  <c r="U143" i="4" s="1"/>
  <c r="R161" i="4"/>
  <c r="R169" i="4"/>
  <c r="R177" i="4"/>
  <c r="R185" i="4"/>
  <c r="V185" i="4" s="1"/>
  <c r="R193" i="4"/>
  <c r="R201" i="4"/>
  <c r="V201" i="4" s="1"/>
  <c r="R209" i="4"/>
  <c r="R217" i="4"/>
  <c r="V217" i="4" s="1"/>
  <c r="R225" i="4"/>
  <c r="R233" i="4"/>
  <c r="V233" i="4" s="1"/>
  <c r="T237" i="4"/>
  <c r="T239" i="4"/>
  <c r="S237" i="4"/>
  <c r="V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T393" i="4"/>
  <c r="S394" i="4"/>
  <c r="T397" i="4"/>
  <c r="S398" i="4"/>
  <c r="T401" i="4"/>
  <c r="S402" i="4"/>
  <c r="T405" i="4"/>
  <c r="S406" i="4"/>
  <c r="T409" i="4"/>
  <c r="S410" i="4"/>
  <c r="T413" i="4"/>
  <c r="S414" i="4"/>
  <c r="T417" i="4"/>
  <c r="S418" i="4"/>
  <c r="T421" i="4"/>
  <c r="S422" i="4"/>
  <c r="T425" i="4"/>
  <c r="S426" i="4"/>
  <c r="T429" i="4"/>
  <c r="S430" i="4"/>
  <c r="T433" i="4"/>
  <c r="S434" i="4"/>
  <c r="T437" i="4"/>
  <c r="S438" i="4"/>
  <c r="T441" i="4"/>
  <c r="S442" i="4"/>
  <c r="T445" i="4"/>
  <c r="S446" i="4"/>
  <c r="T449" i="4"/>
  <c r="S450" i="4"/>
  <c r="T453" i="4"/>
  <c r="S454" i="4"/>
  <c r="T457" i="4"/>
  <c r="S458" i="4"/>
  <c r="T461" i="4"/>
  <c r="S462" i="4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T493" i="4"/>
  <c r="S494" i="4"/>
  <c r="T497" i="4"/>
  <c r="S498" i="4"/>
  <c r="S502" i="4"/>
  <c r="V502" i="4" s="1"/>
  <c r="S506" i="4"/>
  <c r="S510" i="4"/>
  <c r="R382" i="4"/>
  <c r="U382" i="4" s="1"/>
  <c r="R390" i="4"/>
  <c r="U390" i="4" s="1"/>
  <c r="R398" i="4"/>
  <c r="R406" i="4"/>
  <c r="V406" i="4" s="1"/>
  <c r="R414" i="4"/>
  <c r="R422" i="4"/>
  <c r="V422" i="4" s="1"/>
  <c r="R430" i="4"/>
  <c r="R438" i="4"/>
  <c r="U438" i="4" s="1"/>
  <c r="R446" i="4"/>
  <c r="R454" i="4"/>
  <c r="V454" i="4" s="1"/>
  <c r="R462" i="4"/>
  <c r="R470" i="4"/>
  <c r="V470" i="4" s="1"/>
  <c r="R478" i="4"/>
  <c r="U478" i="4" s="1"/>
  <c r="R486" i="4"/>
  <c r="V486" i="4" s="1"/>
  <c r="R494" i="4"/>
  <c r="U494" i="4" s="1"/>
  <c r="R502" i="4"/>
  <c r="R510" i="4"/>
  <c r="S522" i="4"/>
  <c r="V522" i="4" s="1"/>
  <c r="S530" i="4"/>
  <c r="U530" i="4" s="1"/>
  <c r="S538" i="4"/>
  <c r="V538" i="4" s="1"/>
  <c r="S546" i="4"/>
  <c r="S554" i="4"/>
  <c r="U554" i="4" s="1"/>
  <c r="S925" i="4"/>
  <c r="S929" i="4"/>
  <c r="U929" i="4" s="1"/>
  <c r="S933" i="4"/>
  <c r="S937" i="4"/>
  <c r="V937" i="4" s="1"/>
  <c r="S941" i="4"/>
  <c r="S945" i="4"/>
  <c r="U945" i="4" s="1"/>
  <c r="S949" i="4"/>
  <c r="V949" i="4" s="1"/>
  <c r="S953" i="4"/>
  <c r="U953" i="4" s="1"/>
  <c r="S957" i="4"/>
  <c r="S961" i="4"/>
  <c r="U961" i="4" s="1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S94" i="4" s="1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P220" i="4"/>
  <c r="P224" i="4"/>
  <c r="P228" i="4"/>
  <c r="P232" i="4"/>
  <c r="Q556" i="4"/>
  <c r="T556" i="4" s="1"/>
  <c r="P338" i="4"/>
  <c r="P342" i="4"/>
  <c r="P346" i="4"/>
  <c r="S346" i="4" s="1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93" i="4"/>
  <c r="U225" i="4"/>
  <c r="Q380" i="4"/>
  <c r="N380" i="4"/>
  <c r="R380" i="4" s="1"/>
  <c r="P380" i="4"/>
  <c r="T384" i="4"/>
  <c r="R384" i="4"/>
  <c r="V398" i="4"/>
  <c r="T404" i="4"/>
  <c r="R404" i="4"/>
  <c r="T408" i="4"/>
  <c r="R408" i="4"/>
  <c r="U410" i="4"/>
  <c r="T416" i="4"/>
  <c r="R416" i="4"/>
  <c r="T420" i="4"/>
  <c r="R420" i="4"/>
  <c r="U426" i="4"/>
  <c r="T428" i="4"/>
  <c r="R428" i="4"/>
  <c r="V430" i="4"/>
  <c r="T432" i="4"/>
  <c r="R432" i="4"/>
  <c r="T436" i="4"/>
  <c r="R436" i="4"/>
  <c r="T440" i="4"/>
  <c r="R440" i="4"/>
  <c r="U442" i="4"/>
  <c r="T444" i="4"/>
  <c r="R444" i="4"/>
  <c r="T448" i="4"/>
  <c r="R448" i="4"/>
  <c r="T452" i="4"/>
  <c r="R452" i="4"/>
  <c r="T456" i="4"/>
  <c r="R456" i="4"/>
  <c r="U458" i="4"/>
  <c r="T460" i="4"/>
  <c r="R460" i="4"/>
  <c r="V462" i="4"/>
  <c r="T464" i="4"/>
  <c r="R464" i="4"/>
  <c r="T468" i="4"/>
  <c r="R468" i="4"/>
  <c r="T472" i="4"/>
  <c r="R472" i="4"/>
  <c r="U474" i="4"/>
  <c r="T480" i="4"/>
  <c r="R480" i="4"/>
  <c r="T488" i="4"/>
  <c r="R488" i="4"/>
  <c r="U490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U119" i="4"/>
  <c r="U135" i="4"/>
  <c r="Q154" i="4"/>
  <c r="N154" i="4"/>
  <c r="R154" i="4" s="1"/>
  <c r="P154" i="4"/>
  <c r="U237" i="4"/>
  <c r="U245" i="4"/>
  <c r="Q240" i="4"/>
  <c r="N240" i="4"/>
  <c r="R240" i="4" s="1"/>
  <c r="P240" i="4"/>
  <c r="V365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33" i="4"/>
  <c r="U949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T569" i="4"/>
  <c r="Q571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49" i="4"/>
  <c r="T657" i="4"/>
  <c r="T665" i="4"/>
  <c r="T673" i="4"/>
  <c r="T681" i="4"/>
  <c r="T689" i="4"/>
  <c r="T697" i="4"/>
  <c r="T705" i="4"/>
  <c r="T713" i="4"/>
  <c r="T721" i="4"/>
  <c r="T729" i="4"/>
  <c r="T737" i="4"/>
  <c r="T745" i="4"/>
  <c r="T753" i="4"/>
  <c r="T761" i="4"/>
  <c r="T769" i="4"/>
  <c r="T777" i="4"/>
  <c r="T785" i="4"/>
  <c r="T793" i="4"/>
  <c r="T801" i="4"/>
  <c r="T809" i="4"/>
  <c r="T817" i="4"/>
  <c r="T825" i="4"/>
  <c r="T833" i="4"/>
  <c r="T841" i="4"/>
  <c r="T849" i="4"/>
  <c r="T857" i="4"/>
  <c r="T865" i="4"/>
  <c r="T873" i="4"/>
  <c r="T881" i="4"/>
  <c r="T889" i="4"/>
  <c r="T897" i="4"/>
  <c r="T905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V2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Q150" i="4"/>
  <c r="N150" i="4"/>
  <c r="R150" i="4" s="1"/>
  <c r="P150" i="4"/>
  <c r="U157" i="4"/>
  <c r="U177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T412" i="4"/>
  <c r="R412" i="4"/>
  <c r="U414" i="4"/>
  <c r="T424" i="4"/>
  <c r="R424" i="4"/>
  <c r="T476" i="4"/>
  <c r="R476" i="4"/>
  <c r="V478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U23" i="4" s="1"/>
  <c r="R27" i="4"/>
  <c r="U27" i="4" s="1"/>
  <c r="R31" i="4"/>
  <c r="U31" i="4" s="1"/>
  <c r="R35" i="4"/>
  <c r="S44" i="4"/>
  <c r="S48" i="4"/>
  <c r="S52" i="4"/>
  <c r="S56" i="4"/>
  <c r="S60" i="4"/>
  <c r="S41" i="4"/>
  <c r="R46" i="4"/>
  <c r="U46" i="4" s="1"/>
  <c r="R50" i="4"/>
  <c r="R54" i="4"/>
  <c r="U54" i="4" s="1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V253" i="4" s="1"/>
  <c r="R257" i="4"/>
  <c r="R261" i="4"/>
  <c r="V261" i="4" s="1"/>
  <c r="R265" i="4"/>
  <c r="R269" i="4"/>
  <c r="V269" i="4" s="1"/>
  <c r="R273" i="4"/>
  <c r="R277" i="4"/>
  <c r="V277" i="4" s="1"/>
  <c r="R281" i="4"/>
  <c r="R285" i="4"/>
  <c r="V285" i="4" s="1"/>
  <c r="R289" i="4"/>
  <c r="R293" i="4"/>
  <c r="V293" i="4" s="1"/>
  <c r="R297" i="4"/>
  <c r="R301" i="4"/>
  <c r="V301" i="4" s="1"/>
  <c r="R305" i="4"/>
  <c r="R309" i="4"/>
  <c r="V309" i="4" s="1"/>
  <c r="R313" i="4"/>
  <c r="R317" i="4"/>
  <c r="V317" i="4" s="1"/>
  <c r="R321" i="4"/>
  <c r="R325" i="4"/>
  <c r="V325" i="4" s="1"/>
  <c r="R329" i="4"/>
  <c r="R333" i="4"/>
  <c r="V333" i="4" s="1"/>
  <c r="R337" i="4"/>
  <c r="R341" i="4"/>
  <c r="V341" i="4" s="1"/>
  <c r="R345" i="4"/>
  <c r="R349" i="4"/>
  <c r="V349" i="4" s="1"/>
  <c r="R353" i="4"/>
  <c r="R357" i="4"/>
  <c r="V357" i="4" s="1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3" i="4"/>
  <c r="S967" i="4"/>
  <c r="S516" i="4"/>
  <c r="S524" i="4"/>
  <c r="S532" i="4"/>
  <c r="S540" i="4"/>
  <c r="S548" i="4"/>
  <c r="P557" i="4"/>
  <c r="P561" i="4"/>
  <c r="S561" i="4" s="1"/>
  <c r="P565" i="4"/>
  <c r="P569" i="4"/>
  <c r="S569" i="4" s="1"/>
  <c r="P573" i="4"/>
  <c r="P577" i="4"/>
  <c r="S577" i="4" s="1"/>
  <c r="P581" i="4"/>
  <c r="P585" i="4"/>
  <c r="S585" i="4" s="1"/>
  <c r="P589" i="4"/>
  <c r="P593" i="4"/>
  <c r="S593" i="4" s="1"/>
  <c r="P597" i="4"/>
  <c r="P601" i="4"/>
  <c r="S601" i="4" s="1"/>
  <c r="P605" i="4"/>
  <c r="P609" i="4"/>
  <c r="S609" i="4" s="1"/>
  <c r="P613" i="4"/>
  <c r="P617" i="4"/>
  <c r="S617" i="4" s="1"/>
  <c r="P621" i="4"/>
  <c r="P625" i="4"/>
  <c r="S625" i="4" s="1"/>
  <c r="P629" i="4"/>
  <c r="P633" i="4"/>
  <c r="S633" i="4" s="1"/>
  <c r="P637" i="4"/>
  <c r="P641" i="4"/>
  <c r="S641" i="4" s="1"/>
  <c r="P645" i="4"/>
  <c r="P649" i="4"/>
  <c r="S649" i="4" s="1"/>
  <c r="P653" i="4"/>
  <c r="P657" i="4"/>
  <c r="S657" i="4" s="1"/>
  <c r="P661" i="4"/>
  <c r="P665" i="4"/>
  <c r="S665" i="4" s="1"/>
  <c r="P669" i="4"/>
  <c r="P673" i="4"/>
  <c r="S673" i="4" s="1"/>
  <c r="P677" i="4"/>
  <c r="P681" i="4"/>
  <c r="S681" i="4" s="1"/>
  <c r="P685" i="4"/>
  <c r="P689" i="4"/>
  <c r="S689" i="4" s="1"/>
  <c r="P693" i="4"/>
  <c r="P697" i="4"/>
  <c r="S697" i="4" s="1"/>
  <c r="P701" i="4"/>
  <c r="P705" i="4"/>
  <c r="S705" i="4" s="1"/>
  <c r="P709" i="4"/>
  <c r="P713" i="4"/>
  <c r="S713" i="4" s="1"/>
  <c r="P717" i="4"/>
  <c r="P721" i="4"/>
  <c r="S721" i="4" s="1"/>
  <c r="P725" i="4"/>
  <c r="P729" i="4"/>
  <c r="S729" i="4" s="1"/>
  <c r="P733" i="4"/>
  <c r="P737" i="4"/>
  <c r="S737" i="4" s="1"/>
  <c r="P741" i="4"/>
  <c r="P745" i="4"/>
  <c r="S745" i="4" s="1"/>
  <c r="P749" i="4"/>
  <c r="P753" i="4"/>
  <c r="S753" i="4" s="1"/>
  <c r="P757" i="4"/>
  <c r="P761" i="4"/>
  <c r="S761" i="4" s="1"/>
  <c r="P765" i="4"/>
  <c r="P769" i="4"/>
  <c r="S769" i="4" s="1"/>
  <c r="P773" i="4"/>
  <c r="P777" i="4"/>
  <c r="S777" i="4" s="1"/>
  <c r="P781" i="4"/>
  <c r="P785" i="4"/>
  <c r="S785" i="4" s="1"/>
  <c r="P789" i="4"/>
  <c r="P793" i="4"/>
  <c r="S793" i="4" s="1"/>
  <c r="P797" i="4"/>
  <c r="P801" i="4"/>
  <c r="S801" i="4" s="1"/>
  <c r="P805" i="4"/>
  <c r="P809" i="4"/>
  <c r="S809" i="4" s="1"/>
  <c r="P813" i="4"/>
  <c r="P817" i="4"/>
  <c r="S817" i="4" s="1"/>
  <c r="P821" i="4"/>
  <c r="P825" i="4"/>
  <c r="S825" i="4" s="1"/>
  <c r="P829" i="4"/>
  <c r="P833" i="4"/>
  <c r="S833" i="4" s="1"/>
  <c r="P837" i="4"/>
  <c r="P841" i="4"/>
  <c r="S841" i="4" s="1"/>
  <c r="P845" i="4"/>
  <c r="P849" i="4"/>
  <c r="S849" i="4" s="1"/>
  <c r="P853" i="4"/>
  <c r="P857" i="4"/>
  <c r="S857" i="4" s="1"/>
  <c r="P861" i="4"/>
  <c r="P865" i="4"/>
  <c r="S865" i="4" s="1"/>
  <c r="P869" i="4"/>
  <c r="P873" i="4"/>
  <c r="S873" i="4" s="1"/>
  <c r="P877" i="4"/>
  <c r="P881" i="4"/>
  <c r="S881" i="4" s="1"/>
  <c r="P885" i="4"/>
  <c r="P889" i="4"/>
  <c r="S889" i="4" s="1"/>
  <c r="P893" i="4"/>
  <c r="P897" i="4"/>
  <c r="S897" i="4" s="1"/>
  <c r="P901" i="4"/>
  <c r="P905" i="4"/>
  <c r="S905" i="4" s="1"/>
  <c r="P909" i="4"/>
  <c r="P913" i="4"/>
  <c r="S913" i="4" s="1"/>
  <c r="P917" i="4"/>
  <c r="P921" i="4"/>
  <c r="S921" i="4" s="1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H4" i="3"/>
  <c r="I4" i="3"/>
  <c r="K4" i="3"/>
  <c r="D5" i="3"/>
  <c r="F98" i="2" l="1"/>
  <c r="E98" i="2"/>
  <c r="S90" i="4"/>
  <c r="I995" i="11"/>
  <c r="V953" i="4"/>
  <c r="U486" i="4"/>
  <c r="U217" i="4"/>
  <c r="T573" i="4"/>
  <c r="U937" i="4"/>
  <c r="U454" i="4"/>
  <c r="U422" i="4"/>
  <c r="F74" i="2"/>
  <c r="R74" i="2" s="1"/>
  <c r="F66" i="2"/>
  <c r="R66" i="2" s="1"/>
  <c r="F58" i="2"/>
  <c r="R58" i="2" s="1"/>
  <c r="E50" i="2"/>
  <c r="F80" i="2"/>
  <c r="R80" i="2" s="1"/>
  <c r="F68" i="2"/>
  <c r="R68" i="2" s="1"/>
  <c r="F32" i="2"/>
  <c r="R32" i="2" s="1"/>
  <c r="E4" i="8"/>
  <c r="S74" i="4"/>
  <c r="E74" i="2"/>
  <c r="F64" i="2"/>
  <c r="R64" i="2" s="1"/>
  <c r="E54" i="2"/>
  <c r="E48" i="2"/>
  <c r="F48" i="2"/>
  <c r="R48" i="2" s="1"/>
  <c r="E40" i="2"/>
  <c r="E38" i="2"/>
  <c r="U35" i="4"/>
  <c r="G34" i="2"/>
  <c r="S34" i="2" s="1"/>
  <c r="F26" i="2"/>
  <c r="R26" i="2" s="1"/>
  <c r="E26" i="2"/>
  <c r="G26" i="2"/>
  <c r="S26" i="2" s="1"/>
  <c r="N6" i="2"/>
  <c r="P6" i="2"/>
  <c r="O6" i="2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V442" i="4"/>
  <c r="W442" i="4" s="1"/>
  <c r="X442" i="4" s="1"/>
  <c r="Y442" i="4" s="1"/>
  <c r="U213" i="4"/>
  <c r="T208" i="4"/>
  <c r="S556" i="4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V123" i="4"/>
  <c r="U538" i="4"/>
  <c r="U470" i="4"/>
  <c r="W470" i="4" s="1"/>
  <c r="X470" i="4" s="1"/>
  <c r="Y470" i="4" s="1"/>
  <c r="V438" i="4"/>
  <c r="V390" i="4"/>
  <c r="V369" i="4"/>
  <c r="S232" i="4"/>
  <c r="U232" i="4" s="1"/>
  <c r="S216" i="4"/>
  <c r="U216" i="4" s="1"/>
  <c r="S226" i="4"/>
  <c r="U226" i="4" s="1"/>
  <c r="S210" i="4"/>
  <c r="T971" i="4"/>
  <c r="U510" i="4"/>
  <c r="V37" i="4"/>
  <c r="D11" i="8"/>
  <c r="D8" i="8"/>
  <c r="V498" i="4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R939" i="4"/>
  <c r="V939" i="4" s="1"/>
  <c r="U233" i="4"/>
  <c r="T621" i="4"/>
  <c r="T589" i="4"/>
  <c r="T557" i="4"/>
  <c r="U139" i="4"/>
  <c r="V510" i="4"/>
  <c r="W510" i="4" s="1"/>
  <c r="V377" i="4"/>
  <c r="V241" i="4"/>
  <c r="W241" i="4" s="1"/>
  <c r="X241" i="4" s="1"/>
  <c r="Y241" i="4" s="1"/>
  <c r="V43" i="4"/>
  <c r="S354" i="4"/>
  <c r="S338" i="4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W933" i="4" s="1"/>
  <c r="X933" i="4" s="1"/>
  <c r="Y933" i="4" s="1"/>
  <c r="V925" i="4"/>
  <c r="V546" i="4"/>
  <c r="T8" i="4"/>
  <c r="T224" i="4"/>
  <c r="U165" i="4"/>
  <c r="V536" i="4"/>
  <c r="W536" i="4" s="1"/>
  <c r="X536" i="4" s="1"/>
  <c r="Y536" i="4" s="1"/>
  <c r="U205" i="4"/>
  <c r="S514" i="4"/>
  <c r="V373" i="4"/>
  <c r="F4" i="3"/>
  <c r="U173" i="4"/>
  <c r="U209" i="4"/>
  <c r="U201" i="4"/>
  <c r="W201" i="4" s="1"/>
  <c r="X201" i="4" s="1"/>
  <c r="Y201" i="4" s="1"/>
  <c r="AG201" i="4" s="1"/>
  <c r="U185" i="4"/>
  <c r="V969" i="4"/>
  <c r="V929" i="4"/>
  <c r="V945" i="4"/>
  <c r="U229" i="4"/>
  <c r="V961" i="4"/>
  <c r="W961" i="4" s="1"/>
  <c r="X961" i="4" s="1"/>
  <c r="Y961" i="4" s="1"/>
  <c r="U502" i="4"/>
  <c r="W502" i="4" s="1"/>
  <c r="X502" i="4" s="1"/>
  <c r="Y502" i="4" s="1"/>
  <c r="U498" i="4"/>
  <c r="U482" i="4"/>
  <c r="U466" i="4"/>
  <c r="V450" i="4"/>
  <c r="V434" i="4"/>
  <c r="V418" i="4"/>
  <c r="U402" i="4"/>
  <c r="V386" i="4"/>
  <c r="U127" i="4"/>
  <c r="U147" i="4"/>
  <c r="U115" i="4"/>
  <c r="V105" i="4"/>
  <c r="V69" i="4"/>
  <c r="W494" i="4"/>
  <c r="X494" i="4" s="1"/>
  <c r="Y494" i="4" s="1"/>
  <c r="W478" i="4"/>
  <c r="X478" i="4" s="1"/>
  <c r="Y478" i="4" s="1"/>
  <c r="S917" i="4"/>
  <c r="U917" i="4" s="1"/>
  <c r="S909" i="4"/>
  <c r="S901" i="4"/>
  <c r="U901" i="4" s="1"/>
  <c r="S893" i="4"/>
  <c r="S885" i="4"/>
  <c r="U885" i="4" s="1"/>
  <c r="S877" i="4"/>
  <c r="S869" i="4"/>
  <c r="U869" i="4" s="1"/>
  <c r="S861" i="4"/>
  <c r="S853" i="4"/>
  <c r="U853" i="4" s="1"/>
  <c r="S845" i="4"/>
  <c r="S837" i="4"/>
  <c r="U837" i="4" s="1"/>
  <c r="S829" i="4"/>
  <c r="S821" i="4"/>
  <c r="S813" i="4"/>
  <c r="S805" i="4"/>
  <c r="U805" i="4" s="1"/>
  <c r="S797" i="4"/>
  <c r="S789" i="4"/>
  <c r="S781" i="4"/>
  <c r="S773" i="4"/>
  <c r="U773" i="4" s="1"/>
  <c r="S765" i="4"/>
  <c r="S757" i="4"/>
  <c r="S749" i="4"/>
  <c r="S741" i="4"/>
  <c r="U741" i="4" s="1"/>
  <c r="S733" i="4"/>
  <c r="S725" i="4"/>
  <c r="S717" i="4"/>
  <c r="S709" i="4"/>
  <c r="U709" i="4" s="1"/>
  <c r="S701" i="4"/>
  <c r="S693" i="4"/>
  <c r="S685" i="4"/>
  <c r="S677" i="4"/>
  <c r="U677" i="4" s="1"/>
  <c r="S669" i="4"/>
  <c r="S661" i="4"/>
  <c r="U661" i="4" s="1"/>
  <c r="S653" i="4"/>
  <c r="S645" i="4"/>
  <c r="U645" i="4" s="1"/>
  <c r="S637" i="4"/>
  <c r="V637" i="4" s="1"/>
  <c r="S629" i="4"/>
  <c r="U629" i="4" s="1"/>
  <c r="S621" i="4"/>
  <c r="S613" i="4"/>
  <c r="U613" i="4" s="1"/>
  <c r="S605" i="4"/>
  <c r="V605" i="4" s="1"/>
  <c r="S597" i="4"/>
  <c r="S589" i="4"/>
  <c r="V589" i="4" s="1"/>
  <c r="S581" i="4"/>
  <c r="U581" i="4" s="1"/>
  <c r="S573" i="4"/>
  <c r="V573" i="4" s="1"/>
  <c r="S565" i="4"/>
  <c r="U565" i="4" s="1"/>
  <c r="S557" i="4"/>
  <c r="S1001" i="4"/>
  <c r="U1001" i="4" s="1"/>
  <c r="S993" i="4"/>
  <c r="U993" i="4" s="1"/>
  <c r="S985" i="4"/>
  <c r="U985" i="4" s="1"/>
  <c r="S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W153" i="4" s="1"/>
  <c r="X153" i="4" s="1"/>
  <c r="Y153" i="4" s="1"/>
  <c r="U62" i="4"/>
  <c r="W62" i="4" s="1"/>
  <c r="X62" i="4" s="1"/>
  <c r="Y62" i="4" s="1"/>
  <c r="V229" i="4"/>
  <c r="W229" i="4" s="1"/>
  <c r="X229" i="4" s="1"/>
  <c r="Y229" i="4" s="1"/>
  <c r="T7" i="4"/>
  <c r="V135" i="4"/>
  <c r="W135" i="4" s="1"/>
  <c r="X135" i="4" s="1"/>
  <c r="Y135" i="4" s="1"/>
  <c r="AG135" i="4" s="1"/>
  <c r="V119" i="4"/>
  <c r="U462" i="4"/>
  <c r="W462" i="4" s="1"/>
  <c r="X462" i="4" s="1"/>
  <c r="Y462" i="4" s="1"/>
  <c r="AI462" i="4" s="1"/>
  <c r="U446" i="4"/>
  <c r="U430" i="4"/>
  <c r="W430" i="4" s="1"/>
  <c r="V414" i="4"/>
  <c r="U398" i="4"/>
  <c r="W398" i="4" s="1"/>
  <c r="X398" i="4" s="1"/>
  <c r="Y398" i="4" s="1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W169" i="4" s="1"/>
  <c r="X169" i="4" s="1"/>
  <c r="Y169" i="4" s="1"/>
  <c r="V161" i="4"/>
  <c r="U37" i="4"/>
  <c r="U33" i="4"/>
  <c r="W33" i="4" s="1"/>
  <c r="U29" i="4"/>
  <c r="U25" i="4"/>
  <c r="W25" i="4" s="1"/>
  <c r="U21" i="4"/>
  <c r="W21" i="4" s="1"/>
  <c r="V394" i="4"/>
  <c r="V221" i="4"/>
  <c r="W221" i="4" s="1"/>
  <c r="X221" i="4" s="1"/>
  <c r="Y221" i="4" s="1"/>
  <c r="V213" i="4"/>
  <c r="V205" i="4"/>
  <c r="V197" i="4"/>
  <c r="W197" i="4" s="1"/>
  <c r="X197" i="4" s="1"/>
  <c r="Y197" i="4" s="1"/>
  <c r="V189" i="4"/>
  <c r="W189" i="4" s="1"/>
  <c r="X189" i="4" s="1"/>
  <c r="Y189" i="4" s="1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F144" i="2"/>
  <c r="E142" i="2"/>
  <c r="G142" i="2"/>
  <c r="F142" i="2"/>
  <c r="E140" i="2"/>
  <c r="G140" i="2"/>
  <c r="F140" i="2"/>
  <c r="E138" i="2"/>
  <c r="G138" i="2"/>
  <c r="F138" i="2"/>
  <c r="E136" i="2"/>
  <c r="G136" i="2"/>
  <c r="F136" i="2"/>
  <c r="E134" i="2"/>
  <c r="G134" i="2"/>
  <c r="F134" i="2"/>
  <c r="E132" i="2"/>
  <c r="G132" i="2"/>
  <c r="F132" i="2"/>
  <c r="E130" i="2"/>
  <c r="G130" i="2"/>
  <c r="F130" i="2"/>
  <c r="E128" i="2"/>
  <c r="G128" i="2"/>
  <c r="F128" i="2"/>
  <c r="E126" i="2"/>
  <c r="G126" i="2"/>
  <c r="F126" i="2"/>
  <c r="E124" i="2"/>
  <c r="G124" i="2"/>
  <c r="F124" i="2"/>
  <c r="E122" i="2"/>
  <c r="G122" i="2"/>
  <c r="F122" i="2"/>
  <c r="E120" i="2"/>
  <c r="G120" i="2"/>
  <c r="F120" i="2"/>
  <c r="E118" i="2"/>
  <c r="G118" i="2"/>
  <c r="F118" i="2"/>
  <c r="E116" i="2"/>
  <c r="G116" i="2"/>
  <c r="F116" i="2"/>
  <c r="E114" i="2"/>
  <c r="G114" i="2"/>
  <c r="F114" i="2"/>
  <c r="E112" i="2"/>
  <c r="G112" i="2"/>
  <c r="F112" i="2"/>
  <c r="E110" i="2"/>
  <c r="G110" i="2"/>
  <c r="F110" i="2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E107" i="2"/>
  <c r="G107" i="2"/>
  <c r="F103" i="2"/>
  <c r="E103" i="2"/>
  <c r="G103" i="2"/>
  <c r="F99" i="2"/>
  <c r="E99" i="2"/>
  <c r="G99" i="2"/>
  <c r="F95" i="2"/>
  <c r="E95" i="2"/>
  <c r="G95" i="2"/>
  <c r="F91" i="2"/>
  <c r="E91" i="2"/>
  <c r="G91" i="2"/>
  <c r="F87" i="2"/>
  <c r="E87" i="2"/>
  <c r="G87" i="2"/>
  <c r="F83" i="2"/>
  <c r="E83" i="2"/>
  <c r="G83" i="2"/>
  <c r="F79" i="2"/>
  <c r="R79" i="2" s="1"/>
  <c r="E79" i="2"/>
  <c r="G79" i="2"/>
  <c r="S79" i="2" s="1"/>
  <c r="F75" i="2"/>
  <c r="R75" i="2" s="1"/>
  <c r="E75" i="2"/>
  <c r="G75" i="2"/>
  <c r="S75" i="2" s="1"/>
  <c r="F71" i="2"/>
  <c r="R71" i="2" s="1"/>
  <c r="E71" i="2"/>
  <c r="G71" i="2"/>
  <c r="S71" i="2" s="1"/>
  <c r="F67" i="2"/>
  <c r="R67" i="2" s="1"/>
  <c r="E67" i="2"/>
  <c r="G67" i="2"/>
  <c r="S67" i="2" s="1"/>
  <c r="F63" i="2"/>
  <c r="R63" i="2" s="1"/>
  <c r="E63" i="2"/>
  <c r="G63" i="2"/>
  <c r="S63" i="2" s="1"/>
  <c r="F59" i="2"/>
  <c r="R59" i="2" s="1"/>
  <c r="E59" i="2"/>
  <c r="G59" i="2"/>
  <c r="S59" i="2" s="1"/>
  <c r="F55" i="2"/>
  <c r="R55" i="2" s="1"/>
  <c r="E55" i="2"/>
  <c r="G55" i="2"/>
  <c r="S55" i="2" s="1"/>
  <c r="F51" i="2"/>
  <c r="R51" i="2" s="1"/>
  <c r="E51" i="2"/>
  <c r="G51" i="2"/>
  <c r="S51" i="2" s="1"/>
  <c r="F47" i="2"/>
  <c r="R47" i="2" s="1"/>
  <c r="E47" i="2"/>
  <c r="G47" i="2"/>
  <c r="S47" i="2" s="1"/>
  <c r="F43" i="2"/>
  <c r="R43" i="2" s="1"/>
  <c r="E43" i="2"/>
  <c r="G43" i="2"/>
  <c r="S43" i="2" s="1"/>
  <c r="F39" i="2"/>
  <c r="R39" i="2" s="1"/>
  <c r="E39" i="2"/>
  <c r="G39" i="2"/>
  <c r="S39" i="2" s="1"/>
  <c r="F35" i="2"/>
  <c r="R35" i="2" s="1"/>
  <c r="E35" i="2"/>
  <c r="G35" i="2"/>
  <c r="S35" i="2" s="1"/>
  <c r="F31" i="2"/>
  <c r="R31" i="2" s="1"/>
  <c r="E31" i="2"/>
  <c r="G31" i="2"/>
  <c r="S31" i="2" s="1"/>
  <c r="F27" i="2"/>
  <c r="R27" i="2" s="1"/>
  <c r="E27" i="2"/>
  <c r="G27" i="2"/>
  <c r="S27" i="2" s="1"/>
  <c r="F23" i="2"/>
  <c r="R23" i="2" s="1"/>
  <c r="E23" i="2"/>
  <c r="G23" i="2"/>
  <c r="S23" i="2" s="1"/>
  <c r="E462" i="2"/>
  <c r="G462" i="2"/>
  <c r="F462" i="2"/>
  <c r="E458" i="2"/>
  <c r="G458" i="2"/>
  <c r="F458" i="2"/>
  <c r="E454" i="2"/>
  <c r="G454" i="2"/>
  <c r="F454" i="2"/>
  <c r="F145" i="2"/>
  <c r="E145" i="2"/>
  <c r="G145" i="2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E143" i="2"/>
  <c r="G143" i="2"/>
  <c r="F141" i="2"/>
  <c r="E141" i="2"/>
  <c r="G141" i="2"/>
  <c r="F139" i="2"/>
  <c r="E139" i="2"/>
  <c r="G139" i="2"/>
  <c r="F137" i="2"/>
  <c r="E137" i="2"/>
  <c r="G137" i="2"/>
  <c r="F135" i="2"/>
  <c r="E135" i="2"/>
  <c r="G135" i="2"/>
  <c r="F133" i="2"/>
  <c r="E133" i="2"/>
  <c r="G133" i="2"/>
  <c r="F131" i="2"/>
  <c r="E131" i="2"/>
  <c r="G131" i="2"/>
  <c r="F129" i="2"/>
  <c r="E129" i="2"/>
  <c r="G129" i="2"/>
  <c r="F127" i="2"/>
  <c r="E127" i="2"/>
  <c r="G127" i="2"/>
  <c r="F125" i="2"/>
  <c r="E125" i="2"/>
  <c r="G125" i="2"/>
  <c r="F123" i="2"/>
  <c r="E123" i="2"/>
  <c r="G123" i="2"/>
  <c r="F121" i="2"/>
  <c r="E121" i="2"/>
  <c r="G121" i="2"/>
  <c r="F119" i="2"/>
  <c r="E119" i="2"/>
  <c r="G119" i="2"/>
  <c r="F117" i="2"/>
  <c r="E117" i="2"/>
  <c r="G117" i="2"/>
  <c r="F115" i="2"/>
  <c r="E115" i="2"/>
  <c r="G115" i="2"/>
  <c r="F113" i="2"/>
  <c r="E113" i="2"/>
  <c r="G113" i="2"/>
  <c r="F111" i="2"/>
  <c r="E111" i="2"/>
  <c r="G111" i="2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E109" i="2"/>
  <c r="G109" i="2"/>
  <c r="F105" i="2"/>
  <c r="E105" i="2"/>
  <c r="G105" i="2"/>
  <c r="F101" i="2"/>
  <c r="E101" i="2"/>
  <c r="G101" i="2"/>
  <c r="F97" i="2"/>
  <c r="E97" i="2"/>
  <c r="G97" i="2"/>
  <c r="F93" i="2"/>
  <c r="E93" i="2"/>
  <c r="G93" i="2"/>
  <c r="F89" i="2"/>
  <c r="E89" i="2"/>
  <c r="G89" i="2"/>
  <c r="F85" i="2"/>
  <c r="R85" i="2" s="1"/>
  <c r="E85" i="2"/>
  <c r="G85" i="2"/>
  <c r="S85" i="2" s="1"/>
  <c r="F81" i="2"/>
  <c r="E81" i="2"/>
  <c r="G81" i="2"/>
  <c r="F77" i="2"/>
  <c r="R77" i="2" s="1"/>
  <c r="E77" i="2"/>
  <c r="G77" i="2"/>
  <c r="S77" i="2" s="1"/>
  <c r="F73" i="2"/>
  <c r="R73" i="2" s="1"/>
  <c r="E73" i="2"/>
  <c r="G73" i="2"/>
  <c r="S73" i="2" s="1"/>
  <c r="F69" i="2"/>
  <c r="R69" i="2" s="1"/>
  <c r="E69" i="2"/>
  <c r="G69" i="2"/>
  <c r="S69" i="2" s="1"/>
  <c r="F65" i="2"/>
  <c r="R65" i="2" s="1"/>
  <c r="E65" i="2"/>
  <c r="G65" i="2"/>
  <c r="S65" i="2" s="1"/>
  <c r="F61" i="2"/>
  <c r="R61" i="2" s="1"/>
  <c r="E61" i="2"/>
  <c r="G61" i="2"/>
  <c r="S61" i="2" s="1"/>
  <c r="F57" i="2"/>
  <c r="R57" i="2" s="1"/>
  <c r="E57" i="2"/>
  <c r="G57" i="2"/>
  <c r="S57" i="2" s="1"/>
  <c r="F53" i="2"/>
  <c r="R53" i="2" s="1"/>
  <c r="E53" i="2"/>
  <c r="G53" i="2"/>
  <c r="S53" i="2" s="1"/>
  <c r="F49" i="2"/>
  <c r="R49" i="2" s="1"/>
  <c r="E49" i="2"/>
  <c r="G49" i="2"/>
  <c r="S49" i="2" s="1"/>
  <c r="F45" i="2"/>
  <c r="R45" i="2" s="1"/>
  <c r="E45" i="2"/>
  <c r="G45" i="2"/>
  <c r="S45" i="2" s="1"/>
  <c r="F41" i="2"/>
  <c r="R41" i="2" s="1"/>
  <c r="E41" i="2"/>
  <c r="G41" i="2"/>
  <c r="S41" i="2" s="1"/>
  <c r="F37" i="2"/>
  <c r="R37" i="2" s="1"/>
  <c r="E37" i="2"/>
  <c r="G37" i="2"/>
  <c r="S37" i="2" s="1"/>
  <c r="F33" i="2"/>
  <c r="R33" i="2" s="1"/>
  <c r="E33" i="2"/>
  <c r="G33" i="2"/>
  <c r="S33" i="2" s="1"/>
  <c r="F29" i="2"/>
  <c r="R29" i="2" s="1"/>
  <c r="E29" i="2"/>
  <c r="G29" i="2"/>
  <c r="S29" i="2" s="1"/>
  <c r="F25" i="2"/>
  <c r="R25" i="2" s="1"/>
  <c r="E25" i="2"/>
  <c r="G25" i="2"/>
  <c r="S25" i="2" s="1"/>
  <c r="T505" i="4"/>
  <c r="T507" i="4"/>
  <c r="S973" i="4"/>
  <c r="U973" i="4" s="1"/>
  <c r="W482" i="4"/>
  <c r="T407" i="4"/>
  <c r="T10" i="4"/>
  <c r="T514" i="4"/>
  <c r="R514" i="4"/>
  <c r="R941" i="4"/>
  <c r="T941" i="4"/>
  <c r="W213" i="4"/>
  <c r="X213" i="4" s="1"/>
  <c r="Y213" i="4" s="1"/>
  <c r="T439" i="4"/>
  <c r="T391" i="4"/>
  <c r="T16" i="4"/>
  <c r="T11" i="4"/>
  <c r="T9" i="4"/>
  <c r="W217" i="4"/>
  <c r="X217" i="4" s="1"/>
  <c r="Y217" i="4" s="1"/>
  <c r="T455" i="4"/>
  <c r="T423" i="4"/>
  <c r="W454" i="4"/>
  <c r="X454" i="4" s="1"/>
  <c r="Y454" i="4" s="1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V391" i="4" s="1"/>
  <c r="S387" i="4"/>
  <c r="V387" i="4" s="1"/>
  <c r="S383" i="4"/>
  <c r="V383" i="4" s="1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20" i="4"/>
  <c r="X520" i="4" s="1"/>
  <c r="Y520" i="4" s="1"/>
  <c r="H5" i="3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44" i="4"/>
  <c r="X544" i="4" s="1"/>
  <c r="Y544" i="4" s="1"/>
  <c r="W528" i="4"/>
  <c r="X528" i="4" s="1"/>
  <c r="Y528" i="4" s="1"/>
  <c r="W165" i="4"/>
  <c r="X165" i="4" s="1"/>
  <c r="Y165" i="4" s="1"/>
  <c r="T354" i="4"/>
  <c r="T338" i="4"/>
  <c r="V338" i="4" s="1"/>
  <c r="S12" i="4"/>
  <c r="T222" i="4"/>
  <c r="T5" i="4"/>
  <c r="T509" i="4"/>
  <c r="V66" i="4"/>
  <c r="U66" i="4"/>
  <c r="W406" i="4"/>
  <c r="X406" i="4" s="1"/>
  <c r="Y406" i="4" s="1"/>
  <c r="S236" i="4"/>
  <c r="U236" i="4" s="1"/>
  <c r="W245" i="4"/>
  <c r="X245" i="4" s="1"/>
  <c r="Y245" i="4" s="1"/>
  <c r="W147" i="4"/>
  <c r="W139" i="4"/>
  <c r="X139" i="4" s="1"/>
  <c r="Y139" i="4" s="1"/>
  <c r="W123" i="4"/>
  <c r="X123" i="4" s="1"/>
  <c r="Y123" i="4" s="1"/>
  <c r="W109" i="4"/>
  <c r="X109" i="4" s="1"/>
  <c r="Y109" i="4" s="1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V342" i="4" s="1"/>
  <c r="T228" i="4"/>
  <c r="T220" i="4"/>
  <c r="V220" i="4" s="1"/>
  <c r="W220" i="4" s="1"/>
  <c r="T212" i="4"/>
  <c r="S17" i="4"/>
  <c r="U17" i="4" s="1"/>
  <c r="S10" i="4"/>
  <c r="T13" i="4"/>
  <c r="T226" i="4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U12" i="4"/>
  <c r="T346" i="4"/>
  <c r="V346" i="4" s="1"/>
  <c r="S6" i="4"/>
  <c r="T230" i="4"/>
  <c r="T214" i="4"/>
  <c r="T94" i="4"/>
  <c r="V94" i="4" s="1"/>
  <c r="U354" i="4"/>
  <c r="U346" i="4"/>
  <c r="U338" i="4"/>
  <c r="U218" i="4"/>
  <c r="U210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T362" i="4"/>
  <c r="S358" i="4"/>
  <c r="U358" i="4" s="1"/>
  <c r="T358" i="4"/>
  <c r="S246" i="4"/>
  <c r="U246" i="4" s="1"/>
  <c r="T246" i="4"/>
  <c r="S242" i="4"/>
  <c r="U242" i="4" s="1"/>
  <c r="T242" i="4"/>
  <c r="S238" i="4"/>
  <c r="T238" i="4"/>
  <c r="S234" i="4"/>
  <c r="U234" i="4" s="1"/>
  <c r="T234" i="4"/>
  <c r="S152" i="4"/>
  <c r="U152" i="4" s="1"/>
  <c r="T152" i="4"/>
  <c r="S148" i="4"/>
  <c r="U148" i="4" s="1"/>
  <c r="T148" i="4"/>
  <c r="S110" i="4"/>
  <c r="T110" i="4"/>
  <c r="S106" i="4"/>
  <c r="U106" i="4" s="1"/>
  <c r="T106" i="4"/>
  <c r="W498" i="4"/>
  <c r="X498" i="4" s="1"/>
  <c r="Y498" i="4" s="1"/>
  <c r="W486" i="4"/>
  <c r="X486" i="4" s="1"/>
  <c r="Y486" i="4" s="1"/>
  <c r="AG486" i="4" s="1"/>
  <c r="W414" i="4"/>
  <c r="X414" i="4" s="1"/>
  <c r="Y414" i="4" s="1"/>
  <c r="W394" i="4"/>
  <c r="W233" i="4"/>
  <c r="X233" i="4" s="1"/>
  <c r="Y233" i="4" s="1"/>
  <c r="AG233" i="4" s="1"/>
  <c r="W69" i="4"/>
  <c r="X69" i="4" s="1"/>
  <c r="Y69" i="4" s="1"/>
  <c r="W143" i="4"/>
  <c r="X143" i="4" s="1"/>
  <c r="Y143" i="4" s="1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T324" i="4"/>
  <c r="V324" i="4" s="1"/>
  <c r="W324" i="4" s="1"/>
  <c r="T320" i="4"/>
  <c r="V320" i="4" s="1"/>
  <c r="W320" i="4" s="1"/>
  <c r="T316" i="4"/>
  <c r="V316" i="4" s="1"/>
  <c r="W316" i="4" s="1"/>
  <c r="T312" i="4"/>
  <c r="T308" i="4"/>
  <c r="V308" i="4" s="1"/>
  <c r="W308" i="4" s="1"/>
  <c r="T304" i="4"/>
  <c r="V304" i="4" s="1"/>
  <c r="W304" i="4" s="1"/>
  <c r="T300" i="4"/>
  <c r="V300" i="4" s="1"/>
  <c r="W300" i="4" s="1"/>
  <c r="T296" i="4"/>
  <c r="T292" i="4"/>
  <c r="V292" i="4" s="1"/>
  <c r="W292" i="4" s="1"/>
  <c r="T288" i="4"/>
  <c r="V288" i="4" s="1"/>
  <c r="W288" i="4" s="1"/>
  <c r="T284" i="4"/>
  <c r="V284" i="4" s="1"/>
  <c r="W284" i="4" s="1"/>
  <c r="T280" i="4"/>
  <c r="T276" i="4"/>
  <c r="V276" i="4" s="1"/>
  <c r="W276" i="4" s="1"/>
  <c r="T272" i="4"/>
  <c r="V272" i="4" s="1"/>
  <c r="W272" i="4" s="1"/>
  <c r="T268" i="4"/>
  <c r="V268" i="4" s="1"/>
  <c r="W268" i="4" s="1"/>
  <c r="T264" i="4"/>
  <c r="T260" i="4"/>
  <c r="V260" i="4" s="1"/>
  <c r="W260" i="4" s="1"/>
  <c r="T256" i="4"/>
  <c r="V256" i="4" s="1"/>
  <c r="W256" i="4" s="1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T74" i="4"/>
  <c r="V74" i="4" s="1"/>
  <c r="T70" i="4"/>
  <c r="T57" i="4"/>
  <c r="T49" i="4"/>
  <c r="T38" i="4"/>
  <c r="T32" i="4"/>
  <c r="T24" i="4"/>
  <c r="V350" i="4"/>
  <c r="U214" i="4"/>
  <c r="U94" i="4"/>
  <c r="U90" i="4"/>
  <c r="U82" i="4"/>
  <c r="U78" i="4"/>
  <c r="U74" i="4"/>
  <c r="V15" i="4"/>
  <c r="U15" i="4"/>
  <c r="U395" i="4"/>
  <c r="U387" i="4"/>
  <c r="U4" i="4"/>
  <c r="V4" i="4"/>
  <c r="W965" i="4"/>
  <c r="X965" i="4" s="1"/>
  <c r="Y965" i="4" s="1"/>
  <c r="W957" i="4"/>
  <c r="X957" i="4" s="1"/>
  <c r="Y957" i="4" s="1"/>
  <c r="W949" i="4"/>
  <c r="W925" i="4"/>
  <c r="X925" i="4" s="1"/>
  <c r="Y925" i="4" s="1"/>
  <c r="W530" i="4"/>
  <c r="X530" i="4" s="1"/>
  <c r="Y530" i="4" s="1"/>
  <c r="W490" i="4"/>
  <c r="X490" i="4" s="1"/>
  <c r="Y490" i="4" s="1"/>
  <c r="W466" i="4"/>
  <c r="X466" i="4" s="1"/>
  <c r="Y466" i="4" s="1"/>
  <c r="W458" i="4"/>
  <c r="X458" i="4" s="1"/>
  <c r="Y458" i="4" s="1"/>
  <c r="W450" i="4"/>
  <c r="X450" i="4" s="1"/>
  <c r="Y450" i="4" s="1"/>
  <c r="W434" i="4"/>
  <c r="X434" i="4" s="1"/>
  <c r="Y434" i="4" s="1"/>
  <c r="W390" i="4"/>
  <c r="X390" i="4" s="1"/>
  <c r="Y390" i="4" s="1"/>
  <c r="W377" i="4"/>
  <c r="X377" i="4" s="1"/>
  <c r="Y377" i="4" s="1"/>
  <c r="W369" i="4"/>
  <c r="X369" i="4" s="1"/>
  <c r="Y369" i="4" s="1"/>
  <c r="W185" i="4"/>
  <c r="X185" i="4" s="1"/>
  <c r="Y185" i="4" s="1"/>
  <c r="AK185" i="4" s="1"/>
  <c r="W161" i="4"/>
  <c r="X161" i="4" s="1"/>
  <c r="Y161" i="4" s="1"/>
  <c r="AK161" i="4" s="1"/>
  <c r="W105" i="4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T18" i="4"/>
  <c r="T30" i="4"/>
  <c r="V30" i="4" s="1"/>
  <c r="W30" i="4" s="1"/>
  <c r="T22" i="4"/>
  <c r="T330" i="4"/>
  <c r="T322" i="4"/>
  <c r="T314" i="4"/>
  <c r="T306" i="4"/>
  <c r="T298" i="4"/>
  <c r="T290" i="4"/>
  <c r="T282" i="4"/>
  <c r="T274" i="4"/>
  <c r="T266" i="4"/>
  <c r="T258" i="4"/>
  <c r="T250" i="4"/>
  <c r="V216" i="4"/>
  <c r="W216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28" i="4" s="1"/>
  <c r="W28" i="4" s="1"/>
  <c r="V917" i="4"/>
  <c r="V885" i="4"/>
  <c r="V853" i="4"/>
  <c r="U845" i="4"/>
  <c r="U829" i="4"/>
  <c r="U813" i="4"/>
  <c r="U797" i="4"/>
  <c r="U781" i="4"/>
  <c r="U765" i="4"/>
  <c r="U749" i="4"/>
  <c r="U733" i="4"/>
  <c r="U717" i="4"/>
  <c r="U701" i="4"/>
  <c r="V661" i="4"/>
  <c r="V629" i="4"/>
  <c r="U597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98" i="4"/>
  <c r="V982" i="4"/>
  <c r="V529" i="4"/>
  <c r="V946" i="4"/>
  <c r="V547" i="4"/>
  <c r="V374" i="4"/>
  <c r="V921" i="4"/>
  <c r="U921" i="4"/>
  <c r="V913" i="4"/>
  <c r="U913" i="4"/>
  <c r="V905" i="4"/>
  <c r="U905" i="4"/>
  <c r="V897" i="4"/>
  <c r="U897" i="4"/>
  <c r="V889" i="4"/>
  <c r="U889" i="4"/>
  <c r="V881" i="4"/>
  <c r="U881" i="4"/>
  <c r="V873" i="4"/>
  <c r="U873" i="4"/>
  <c r="V865" i="4"/>
  <c r="U865" i="4"/>
  <c r="V857" i="4"/>
  <c r="U857" i="4"/>
  <c r="V849" i="4"/>
  <c r="U849" i="4"/>
  <c r="V841" i="4"/>
  <c r="U841" i="4"/>
  <c r="V833" i="4"/>
  <c r="U833" i="4"/>
  <c r="V825" i="4"/>
  <c r="U825" i="4"/>
  <c r="V817" i="4"/>
  <c r="U817" i="4"/>
  <c r="V809" i="4"/>
  <c r="U809" i="4"/>
  <c r="V801" i="4"/>
  <c r="U801" i="4"/>
  <c r="V793" i="4"/>
  <c r="U793" i="4"/>
  <c r="V785" i="4"/>
  <c r="U785" i="4"/>
  <c r="V777" i="4"/>
  <c r="U777" i="4"/>
  <c r="V769" i="4"/>
  <c r="U769" i="4"/>
  <c r="V761" i="4"/>
  <c r="U761" i="4"/>
  <c r="V753" i="4"/>
  <c r="U753" i="4"/>
  <c r="V745" i="4"/>
  <c r="U745" i="4"/>
  <c r="V737" i="4"/>
  <c r="U737" i="4"/>
  <c r="V729" i="4"/>
  <c r="U729" i="4"/>
  <c r="V721" i="4"/>
  <c r="U721" i="4"/>
  <c r="V713" i="4"/>
  <c r="U713" i="4"/>
  <c r="V705" i="4"/>
  <c r="U705" i="4"/>
  <c r="V697" i="4"/>
  <c r="U697" i="4"/>
  <c r="V689" i="4"/>
  <c r="U689" i="4"/>
  <c r="V681" i="4"/>
  <c r="U681" i="4"/>
  <c r="V673" i="4"/>
  <c r="U673" i="4"/>
  <c r="V665" i="4"/>
  <c r="U665" i="4"/>
  <c r="V657" i="4"/>
  <c r="U657" i="4"/>
  <c r="V649" i="4"/>
  <c r="U649" i="4"/>
  <c r="V641" i="4"/>
  <c r="U641" i="4"/>
  <c r="V633" i="4"/>
  <c r="U633" i="4"/>
  <c r="V625" i="4"/>
  <c r="U625" i="4"/>
  <c r="V617" i="4"/>
  <c r="U617" i="4"/>
  <c r="V609" i="4"/>
  <c r="U609" i="4"/>
  <c r="V601" i="4"/>
  <c r="U601" i="4"/>
  <c r="V593" i="4"/>
  <c r="U593" i="4"/>
  <c r="V585" i="4"/>
  <c r="U585" i="4"/>
  <c r="V577" i="4"/>
  <c r="U577" i="4"/>
  <c r="V569" i="4"/>
  <c r="U569" i="4"/>
  <c r="V561" i="4"/>
  <c r="U561" i="4"/>
  <c r="U556" i="4"/>
  <c r="V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54" i="4"/>
  <c r="Y554" i="4" s="1"/>
  <c r="U997" i="4"/>
  <c r="V989" i="4"/>
  <c r="U989" i="4"/>
  <c r="U981" i="4"/>
  <c r="U977" i="4"/>
  <c r="X104" i="4"/>
  <c r="Y104" i="4" s="1"/>
  <c r="X949" i="4"/>
  <c r="Y949" i="4" s="1"/>
  <c r="X147" i="4"/>
  <c r="Y147" i="4" s="1"/>
  <c r="X937" i="4"/>
  <c r="Y937" i="4" s="1"/>
  <c r="X538" i="4"/>
  <c r="Y538" i="4" s="1"/>
  <c r="X105" i="4"/>
  <c r="Y105" i="4" s="1"/>
  <c r="T999" i="4"/>
  <c r="T995" i="4"/>
  <c r="T991" i="4"/>
  <c r="T987" i="4"/>
  <c r="T983" i="4"/>
  <c r="T979" i="4"/>
  <c r="T975" i="4"/>
  <c r="W953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W365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W46" i="4" s="1"/>
  <c r="V35" i="4"/>
  <c r="W35" i="4" s="1"/>
  <c r="V31" i="4"/>
  <c r="W31" i="4" s="1"/>
  <c r="V27" i="4"/>
  <c r="W27" i="4" s="1"/>
  <c r="V23" i="4"/>
  <c r="W23" i="4" s="1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909" i="4"/>
  <c r="U893" i="4"/>
  <c r="U877" i="4"/>
  <c r="U861" i="4"/>
  <c r="U821" i="4"/>
  <c r="U789" i="4"/>
  <c r="U757" i="4"/>
  <c r="U725" i="4"/>
  <c r="U693" i="4"/>
  <c r="U685" i="4"/>
  <c r="U669" i="4"/>
  <c r="U653" i="4"/>
  <c r="U637" i="4"/>
  <c r="U621" i="4"/>
  <c r="U605" i="4"/>
  <c r="U589" i="4"/>
  <c r="U573" i="4"/>
  <c r="U557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U988" i="4"/>
  <c r="U553" i="4"/>
  <c r="U958" i="4"/>
  <c r="U555" i="4"/>
  <c r="U362" i="4"/>
  <c r="U238" i="4"/>
  <c r="U110" i="4"/>
  <c r="X394" i="4"/>
  <c r="Y394" i="4" s="1"/>
  <c r="X482" i="4"/>
  <c r="Y482" i="4" s="1"/>
  <c r="AI482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W157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V993" i="4" s="1"/>
  <c r="T985" i="4"/>
  <c r="T977" i="4"/>
  <c r="V977" i="4" s="1"/>
  <c r="W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W237" i="4"/>
  <c r="S154" i="4"/>
  <c r="T154" i="4"/>
  <c r="W119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22" i="4"/>
  <c r="W410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W373" i="4" l="1"/>
  <c r="W205" i="4"/>
  <c r="X205" i="4" s="1"/>
  <c r="Y205" i="4" s="1"/>
  <c r="W418" i="4"/>
  <c r="X418" i="4" s="1"/>
  <c r="Y418" i="4" s="1"/>
  <c r="W546" i="4"/>
  <c r="X546" i="4" s="1"/>
  <c r="Y546" i="4" s="1"/>
  <c r="W446" i="4"/>
  <c r="X446" i="4" s="1"/>
  <c r="Y446" i="4" s="1"/>
  <c r="AI446" i="4" s="1"/>
  <c r="V208" i="4"/>
  <c r="W208" i="4" s="1"/>
  <c r="V51" i="4"/>
  <c r="W51" i="4" s="1"/>
  <c r="X51" i="4" s="1"/>
  <c r="Y51" i="4" s="1"/>
  <c r="V38" i="4"/>
  <c r="W38" i="4" s="1"/>
  <c r="W29" i="4"/>
  <c r="N7" i="2"/>
  <c r="P7" i="2"/>
  <c r="O7" i="2"/>
  <c r="Y506" i="4"/>
  <c r="X506" i="4"/>
  <c r="V985" i="4"/>
  <c r="V1001" i="4"/>
  <c r="V523" i="4"/>
  <c r="V934" i="4"/>
  <c r="W934" i="4" s="1"/>
  <c r="V962" i="4"/>
  <c r="V974" i="4"/>
  <c r="W974" i="4" s="1"/>
  <c r="V990" i="4"/>
  <c r="V565" i="4"/>
  <c r="W565" i="4" s="1"/>
  <c r="X565" i="4" s="1"/>
  <c r="Y565" i="4" s="1"/>
  <c r="V645" i="4"/>
  <c r="V677" i="4"/>
  <c r="W677" i="4" s="1"/>
  <c r="X677" i="4" s="1"/>
  <c r="V869" i="4"/>
  <c r="V901" i="4"/>
  <c r="W901" i="4" s="1"/>
  <c r="X901" i="4" s="1"/>
  <c r="V80" i="4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V228" i="4"/>
  <c r="W228" i="4" s="1"/>
  <c r="X228" i="4" s="1"/>
  <c r="V248" i="4"/>
  <c r="W248" i="4" s="1"/>
  <c r="V264" i="4"/>
  <c r="W264" i="4" s="1"/>
  <c r="V280" i="4"/>
  <c r="W280" i="4" s="1"/>
  <c r="V296" i="4"/>
  <c r="W296" i="4" s="1"/>
  <c r="V312" i="4"/>
  <c r="W312" i="4" s="1"/>
  <c r="V328" i="4"/>
  <c r="W328" i="4" s="1"/>
  <c r="V366" i="4"/>
  <c r="V515" i="4"/>
  <c r="W515" i="4" s="1"/>
  <c r="V539" i="4"/>
  <c r="V926" i="4"/>
  <c r="W926" i="4" s="1"/>
  <c r="V942" i="4"/>
  <c r="V954" i="4"/>
  <c r="V970" i="4"/>
  <c r="V545" i="4"/>
  <c r="V978" i="4"/>
  <c r="V986" i="4"/>
  <c r="W986" i="4" s="1"/>
  <c r="V994" i="4"/>
  <c r="V509" i="4"/>
  <c r="W509" i="4" s="1"/>
  <c r="Y509" i="4" s="1"/>
  <c r="V597" i="4"/>
  <c r="V693" i="4"/>
  <c r="W693" i="4" s="1"/>
  <c r="X693" i="4" s="1"/>
  <c r="V709" i="4"/>
  <c r="V725" i="4"/>
  <c r="W725" i="4" s="1"/>
  <c r="V741" i="4"/>
  <c r="V757" i="4"/>
  <c r="W757" i="4" s="1"/>
  <c r="X757" i="4" s="1"/>
  <c r="V773" i="4"/>
  <c r="V789" i="4"/>
  <c r="W789" i="4" s="1"/>
  <c r="X789" i="4" s="1"/>
  <c r="V805" i="4"/>
  <c r="V821" i="4"/>
  <c r="W821" i="4" s="1"/>
  <c r="X821" i="4" s="1"/>
  <c r="V837" i="4"/>
  <c r="W386" i="4"/>
  <c r="X386" i="4" s="1"/>
  <c r="W37" i="4"/>
  <c r="X37" i="4" s="1"/>
  <c r="Y37" i="4" s="1"/>
  <c r="W1001" i="4"/>
  <c r="X1001" i="4" s="1"/>
  <c r="V72" i="4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V354" i="4"/>
  <c r="W354" i="4" s="1"/>
  <c r="X354" i="4" s="1"/>
  <c r="V557" i="4"/>
  <c r="V621" i="4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V669" i="4"/>
  <c r="W669" i="4" s="1"/>
  <c r="X669" i="4" s="1"/>
  <c r="V685" i="4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V893" i="4"/>
  <c r="W893" i="4" s="1"/>
  <c r="X893" i="4" s="1"/>
  <c r="V909" i="4"/>
  <c r="W115" i="4"/>
  <c r="X115" i="4" s="1"/>
  <c r="W173" i="4"/>
  <c r="X173" i="4" s="1"/>
  <c r="J5" i="3"/>
  <c r="Y510" i="4"/>
  <c r="X510" i="4"/>
  <c r="AU510" i="4" s="1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W993" i="4"/>
  <c r="X993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V110" i="4"/>
  <c r="W110" i="4" s="1"/>
  <c r="X110" i="4" s="1"/>
  <c r="V148" i="4"/>
  <c r="W148" i="4" s="1"/>
  <c r="X148" i="4" s="1"/>
  <c r="V152" i="4"/>
  <c r="W152" i="4" s="1"/>
  <c r="X152" i="4" s="1"/>
  <c r="V234" i="4"/>
  <c r="V238" i="4"/>
  <c r="W238" i="4" s="1"/>
  <c r="X238" i="4" s="1"/>
  <c r="V242" i="4"/>
  <c r="W242" i="4" s="1"/>
  <c r="X242" i="4" s="1"/>
  <c r="V246" i="4"/>
  <c r="W246" i="4" s="1"/>
  <c r="V358" i="4"/>
  <c r="V362" i="4"/>
  <c r="W362" i="4" s="1"/>
  <c r="X362" i="4" s="1"/>
  <c r="V370" i="4"/>
  <c r="W370" i="4" s="1"/>
  <c r="X370" i="4" s="1"/>
  <c r="V378" i="4"/>
  <c r="W378" i="4" s="1"/>
  <c r="X378" i="4" s="1"/>
  <c r="U383" i="4"/>
  <c r="W383" i="4" s="1"/>
  <c r="V70" i="4"/>
  <c r="W70" i="4" s="1"/>
  <c r="X70" i="4" s="1"/>
  <c r="V86" i="4"/>
  <c r="W86" i="4" s="1"/>
  <c r="X86" i="4" s="1"/>
  <c r="V214" i="4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X569" i="4" s="1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25" i="4"/>
  <c r="X625" i="4" s="1"/>
  <c r="W633" i="4"/>
  <c r="X633" i="4" s="1"/>
  <c r="W641" i="4"/>
  <c r="X641" i="4" s="1"/>
  <c r="W649" i="4"/>
  <c r="Y649" i="4" s="1"/>
  <c r="W657" i="4"/>
  <c r="X657" i="4" s="1"/>
  <c r="W665" i="4"/>
  <c r="W673" i="4"/>
  <c r="X673" i="4" s="1"/>
  <c r="W681" i="4"/>
  <c r="W689" i="4"/>
  <c r="X689" i="4" s="1"/>
  <c r="W697" i="4"/>
  <c r="W705" i="4"/>
  <c r="X705" i="4" s="1"/>
  <c r="W713" i="4"/>
  <c r="W721" i="4"/>
  <c r="X721" i="4" s="1"/>
  <c r="W729" i="4"/>
  <c r="W737" i="4"/>
  <c r="X737" i="4" s="1"/>
  <c r="W745" i="4"/>
  <c r="W753" i="4"/>
  <c r="X753" i="4" s="1"/>
  <c r="W761" i="4"/>
  <c r="W769" i="4"/>
  <c r="W777" i="4"/>
  <c r="W785" i="4"/>
  <c r="V36" i="4"/>
  <c r="W36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V26" i="4"/>
  <c r="W26" i="4" s="1"/>
  <c r="X26" i="4" s="1"/>
  <c r="Y26" i="4" s="1"/>
  <c r="V55" i="4"/>
  <c r="W55" i="4" s="1"/>
  <c r="X55" i="4" s="1"/>
  <c r="W793" i="4"/>
  <c r="X793" i="4" s="1"/>
  <c r="Y793" i="4" s="1"/>
  <c r="W801" i="4"/>
  <c r="W809" i="4"/>
  <c r="X809" i="4" s="1"/>
  <c r="Y809" i="4" s="1"/>
  <c r="W817" i="4"/>
  <c r="W825" i="4"/>
  <c r="X825" i="4" s="1"/>
  <c r="Y825" i="4" s="1"/>
  <c r="W833" i="4"/>
  <c r="W841" i="4"/>
  <c r="X841" i="4" s="1"/>
  <c r="Y841" i="4" s="1"/>
  <c r="W849" i="4"/>
  <c r="W857" i="4"/>
  <c r="X857" i="4" s="1"/>
  <c r="Y857" i="4" s="1"/>
  <c r="W865" i="4"/>
  <c r="W873" i="4"/>
  <c r="X873" i="4" s="1"/>
  <c r="Y873" i="4" s="1"/>
  <c r="W881" i="4"/>
  <c r="W41" i="4"/>
  <c r="W71" i="4"/>
  <c r="W79" i="4"/>
  <c r="W87" i="4"/>
  <c r="X87" i="4" s="1"/>
  <c r="Y87" i="4" s="1"/>
  <c r="W923" i="4"/>
  <c r="W935" i="4"/>
  <c r="W943" i="4"/>
  <c r="V9" i="4"/>
  <c r="V941" i="4"/>
  <c r="U941" i="4"/>
  <c r="V514" i="4"/>
  <c r="U514" i="4"/>
  <c r="AH161" i="4"/>
  <c r="AH185" i="4"/>
  <c r="W72" i="4"/>
  <c r="X72" i="4" s="1"/>
  <c r="Y72" i="4" s="1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897" i="4"/>
  <c r="W905" i="4"/>
  <c r="W913" i="4"/>
  <c r="W921" i="4"/>
  <c r="W95" i="4"/>
  <c r="X95" i="4" s="1"/>
  <c r="Y95" i="4" s="1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597" i="4"/>
  <c r="W629" i="4"/>
  <c r="W645" i="4"/>
  <c r="W661" i="4"/>
  <c r="V501" i="4"/>
  <c r="W501" i="4" s="1"/>
  <c r="V5" i="4"/>
  <c r="W5" i="4" s="1"/>
  <c r="X5" i="4" s="1"/>
  <c r="Y5" i="4" s="1"/>
  <c r="AG390" i="4"/>
  <c r="AH390" i="4"/>
  <c r="AK390" i="4"/>
  <c r="AG418" i="4"/>
  <c r="AH418" i="4"/>
  <c r="AK418" i="4"/>
  <c r="AG434" i="4"/>
  <c r="AH434" i="4"/>
  <c r="AK434" i="4"/>
  <c r="AK450" i="4"/>
  <c r="AG450" i="4"/>
  <c r="AH450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733" i="4"/>
  <c r="X733" i="4" s="1"/>
  <c r="W853" i="4"/>
  <c r="X853" i="4" s="1"/>
  <c r="W869" i="4"/>
  <c r="X869" i="4" s="1"/>
  <c r="W885" i="4"/>
  <c r="W917" i="4"/>
  <c r="W74" i="4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06" i="4"/>
  <c r="X106" i="4" s="1"/>
  <c r="W234" i="4"/>
  <c r="X234" i="4" s="1"/>
  <c r="W358" i="4"/>
  <c r="X358" i="4" s="1"/>
  <c r="W950" i="4"/>
  <c r="X950" i="4" s="1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961" i="4"/>
  <c r="AF961" i="4"/>
  <c r="AK961" i="4"/>
  <c r="AJ39" i="4"/>
  <c r="AF39" i="4"/>
  <c r="AG39" i="4"/>
  <c r="AF149" i="4"/>
  <c r="AK149" i="4"/>
  <c r="AJ149" i="4"/>
  <c r="AF546" i="4"/>
  <c r="AK546" i="4"/>
  <c r="AJ546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W80" i="4"/>
  <c r="X80" i="4" s="1"/>
  <c r="W346" i="4"/>
  <c r="X346" i="4" s="1"/>
  <c r="W210" i="4"/>
  <c r="W226" i="4"/>
  <c r="X226" i="4" s="1"/>
  <c r="W82" i="4"/>
  <c r="X82" i="4" s="1"/>
  <c r="U6" i="4"/>
  <c r="V6" i="4"/>
  <c r="U16" i="4"/>
  <c r="V16" i="4"/>
  <c r="W997" i="4"/>
  <c r="X997" i="4" s="1"/>
  <c r="AI406" i="4"/>
  <c r="AI478" i="4"/>
  <c r="AI494" i="4"/>
  <c r="AI502" i="4"/>
  <c r="W387" i="4"/>
  <c r="X387" i="4" s="1"/>
  <c r="W15" i="4"/>
  <c r="W78" i="4"/>
  <c r="X78" i="4" s="1"/>
  <c r="W94" i="4"/>
  <c r="X94" i="4" s="1"/>
  <c r="W214" i="4"/>
  <c r="X214" i="4" s="1"/>
  <c r="W342" i="4"/>
  <c r="X342" i="4" s="1"/>
  <c r="W350" i="4"/>
  <c r="X350" i="4" s="1"/>
  <c r="V122" i="4"/>
  <c r="W122" i="4" s="1"/>
  <c r="V138" i="4"/>
  <c r="W138" i="4" s="1"/>
  <c r="V344" i="4"/>
  <c r="W344" i="4" s="1"/>
  <c r="X344" i="4" s="1"/>
  <c r="W218" i="4"/>
  <c r="X218" i="4" s="1"/>
  <c r="W338" i="4"/>
  <c r="X338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I470" i="4"/>
  <c r="AG143" i="4"/>
  <c r="AG205" i="4"/>
  <c r="AG414" i="4"/>
  <c r="AG498" i="4"/>
  <c r="W19" i="4"/>
  <c r="X19" i="4" s="1"/>
  <c r="W65" i="4"/>
  <c r="W75" i="4"/>
  <c r="X75" i="4" s="1"/>
  <c r="W83" i="4"/>
  <c r="W91" i="4"/>
  <c r="X91" i="4" s="1"/>
  <c r="W99" i="4"/>
  <c r="X99" i="4" s="1"/>
  <c r="Y99" i="4" s="1"/>
  <c r="AJ99" i="4" s="1"/>
  <c r="W107" i="4"/>
  <c r="X107" i="4" s="1"/>
  <c r="W151" i="4"/>
  <c r="W526" i="4"/>
  <c r="Y526" i="4" s="1"/>
  <c r="W542" i="4"/>
  <c r="Y542" i="4" s="1"/>
  <c r="W927" i="4"/>
  <c r="Y927" i="4" s="1"/>
  <c r="W931" i="4"/>
  <c r="W939" i="4"/>
  <c r="X939" i="4" s="1"/>
  <c r="W947" i="4"/>
  <c r="X947" i="4" s="1"/>
  <c r="W959" i="4"/>
  <c r="X959" i="4" s="1"/>
  <c r="W967" i="4"/>
  <c r="W557" i="4"/>
  <c r="X557" i="4" s="1"/>
  <c r="W573" i="4"/>
  <c r="X573" i="4" s="1"/>
  <c r="W589" i="4"/>
  <c r="X589" i="4" s="1"/>
  <c r="W605" i="4"/>
  <c r="W621" i="4"/>
  <c r="X621" i="4" s="1"/>
  <c r="W637" i="4"/>
  <c r="X637" i="4" s="1"/>
  <c r="W653" i="4"/>
  <c r="X653" i="4" s="1"/>
  <c r="W685" i="4"/>
  <c r="X685" i="4" s="1"/>
  <c r="W709" i="4"/>
  <c r="X709" i="4" s="1"/>
  <c r="W741" i="4"/>
  <c r="X741" i="4" s="1"/>
  <c r="W773" i="4"/>
  <c r="X773" i="4" s="1"/>
  <c r="W805" i="4"/>
  <c r="X805" i="4" s="1"/>
  <c r="W837" i="4"/>
  <c r="X837" i="4" s="1"/>
  <c r="W877" i="4"/>
  <c r="X877" i="4" s="1"/>
  <c r="W909" i="4"/>
  <c r="X9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36" i="4"/>
  <c r="Y36" i="4" s="1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74" i="4"/>
  <c r="X124" i="4"/>
  <c r="X196" i="4"/>
  <c r="X248" i="4"/>
  <c r="X256" i="4"/>
  <c r="X264" i="4"/>
  <c r="X272" i="4"/>
  <c r="X280" i="4"/>
  <c r="X288" i="4"/>
  <c r="X296" i="4"/>
  <c r="X304" i="4"/>
  <c r="X312" i="4"/>
  <c r="X320" i="4"/>
  <c r="X328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X210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1" i="4"/>
  <c r="AH969" i="4"/>
  <c r="AI123" i="4"/>
  <c r="AI131" i="4"/>
  <c r="AI139" i="4"/>
  <c r="AI147" i="4"/>
  <c r="W981" i="4"/>
  <c r="AI165" i="4"/>
  <c r="AI197" i="4"/>
  <c r="AI217" i="4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W375" i="4"/>
  <c r="X375" i="4" s="1"/>
  <c r="Y375" i="4" s="1"/>
  <c r="W379" i="4"/>
  <c r="X379" i="4" s="1"/>
  <c r="Y379" i="4" s="1"/>
  <c r="W518" i="4"/>
  <c r="X518" i="4" s="1"/>
  <c r="W534" i="4"/>
  <c r="X534" i="4" s="1"/>
  <c r="W550" i="4"/>
  <c r="W524" i="4"/>
  <c r="X524" i="4" s="1"/>
  <c r="W540" i="4"/>
  <c r="X540" i="4" s="1"/>
  <c r="W561" i="4"/>
  <c r="X561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X29" i="4"/>
  <c r="Y29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46" i="4"/>
  <c r="X65" i="4"/>
  <c r="Y65" i="4" s="1"/>
  <c r="AJ65" i="4" s="1"/>
  <c r="X83" i="4"/>
  <c r="Y83" i="4" s="1"/>
  <c r="AJ83" i="4" s="1"/>
  <c r="X151" i="4"/>
  <c r="Y151" i="4" s="1"/>
  <c r="AJ151" i="4" s="1"/>
  <c r="X542" i="4"/>
  <c r="X931" i="4"/>
  <c r="X967" i="4"/>
  <c r="X605" i="4"/>
  <c r="X725" i="4"/>
  <c r="X27" i="4"/>
  <c r="Y27" i="4" s="1"/>
  <c r="X35" i="4"/>
  <c r="Y35" i="4" s="1"/>
  <c r="X373" i="4"/>
  <c r="Y373" i="4" s="1"/>
  <c r="X382" i="4"/>
  <c r="X953" i="4"/>
  <c r="Y953" i="4"/>
  <c r="AA390" i="4"/>
  <c r="AC390" i="4"/>
  <c r="AE390" i="4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A418" i="4"/>
  <c r="AC418" i="4"/>
  <c r="AE418" i="4"/>
  <c r="AW418" i="4"/>
  <c r="Z418" i="4"/>
  <c r="AB418" i="4"/>
  <c r="AN418" i="4" s="1"/>
  <c r="AD41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0" i="4"/>
  <c r="AC450" i="4"/>
  <c r="AE450" i="4"/>
  <c r="AW450" i="4"/>
  <c r="Z450" i="4"/>
  <c r="AB450" i="4"/>
  <c r="AD450" i="4"/>
  <c r="AT450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L109" i="4" s="1"/>
  <c r="AR109" i="4" s="1"/>
  <c r="AB109" i="4"/>
  <c r="AD109" i="4"/>
  <c r="AP109" i="4" s="1"/>
  <c r="AV109" i="4" s="1"/>
  <c r="AC109" i="4"/>
  <c r="AA109" i="4"/>
  <c r="AE109" i="4"/>
  <c r="Z149" i="4"/>
  <c r="AB149" i="4"/>
  <c r="AD149" i="4"/>
  <c r="AC149" i="4"/>
  <c r="AA149" i="4"/>
  <c r="AE149" i="4"/>
  <c r="Z245" i="4"/>
  <c r="AL245" i="4" s="1"/>
  <c r="AR245" i="4" s="1"/>
  <c r="AB245" i="4"/>
  <c r="AD245" i="4"/>
  <c r="AC245" i="4"/>
  <c r="AA245" i="4"/>
  <c r="AE245" i="4"/>
  <c r="Z530" i="4"/>
  <c r="AB530" i="4"/>
  <c r="AD530" i="4"/>
  <c r="AP530" i="4" s="1"/>
  <c r="AV530" i="4"/>
  <c r="AA530" i="4"/>
  <c r="AE530" i="4"/>
  <c r="AC530" i="4"/>
  <c r="AW530" i="4"/>
  <c r="Z546" i="4"/>
  <c r="AB546" i="4"/>
  <c r="AD546" i="4"/>
  <c r="AV546" i="4"/>
  <c r="AA546" i="4"/>
  <c r="AE546" i="4"/>
  <c r="AC546" i="4"/>
  <c r="AW546" i="4"/>
  <c r="Z925" i="4"/>
  <c r="AL925" i="4" s="1"/>
  <c r="AR925" i="4" s="1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AQ949" i="4" s="1"/>
  <c r="AW949" i="4" s="1"/>
  <c r="Z957" i="4"/>
  <c r="AB957" i="4"/>
  <c r="AD957" i="4"/>
  <c r="AV957" i="4"/>
  <c r="AC957" i="4"/>
  <c r="AA957" i="4"/>
  <c r="AE957" i="4"/>
  <c r="Z965" i="4"/>
  <c r="AL965" i="4" s="1"/>
  <c r="AR965" i="4" s="1"/>
  <c r="AB965" i="4"/>
  <c r="AD965" i="4"/>
  <c r="AP965" i="4" s="1"/>
  <c r="AV965" i="4" s="1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X981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69" i="4"/>
  <c r="AK169" i="4"/>
  <c r="AH181" i="4"/>
  <c r="AK181" i="4"/>
  <c r="AH189" i="4"/>
  <c r="AK189" i="4"/>
  <c r="AH201" i="4"/>
  <c r="AK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J506" i="4"/>
  <c r="AH135" i="4"/>
  <c r="AK135" i="4"/>
  <c r="AH143" i="4"/>
  <c r="AK143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66" i="4"/>
  <c r="W374" i="4"/>
  <c r="W523" i="4"/>
  <c r="W539" i="4"/>
  <c r="W547" i="4"/>
  <c r="W942" i="4"/>
  <c r="W946" i="4"/>
  <c r="W954" i="4"/>
  <c r="W962" i="4"/>
  <c r="W970" i="4"/>
  <c r="W529" i="4"/>
  <c r="W545" i="4"/>
  <c r="W978" i="4"/>
  <c r="W982" i="4"/>
  <c r="W990" i="4"/>
  <c r="W994" i="4"/>
  <c r="W998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70" i="4"/>
  <c r="AC470" i="4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C506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14" i="4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N486" i="4" s="1"/>
  <c r="AD486" i="4"/>
  <c r="AT486" i="4"/>
  <c r="AA498" i="4"/>
  <c r="AC498" i="4"/>
  <c r="AE498" i="4"/>
  <c r="AQ498" i="4" s="1"/>
  <c r="AW498" i="4" s="1"/>
  <c r="Z498" i="4"/>
  <c r="AB498" i="4"/>
  <c r="AD498" i="4"/>
  <c r="X23" i="4"/>
  <c r="Y23" i="4" s="1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B43" i="4"/>
  <c r="AD43" i="4"/>
  <c r="AP43" i="4" s="1"/>
  <c r="AA43" i="4"/>
  <c r="AE43" i="4"/>
  <c r="AV43" i="4"/>
  <c r="AC43" i="4"/>
  <c r="Z105" i="4"/>
  <c r="AB105" i="4"/>
  <c r="AD105" i="4"/>
  <c r="AP105" i="4" s="1"/>
  <c r="AT105" i="4"/>
  <c r="AV105" i="4"/>
  <c r="AC105" i="4"/>
  <c r="AA105" i="4"/>
  <c r="AE105" i="4"/>
  <c r="AA161" i="4"/>
  <c r="AM161" i="4" s="1"/>
  <c r="AC161" i="4"/>
  <c r="AE161" i="4"/>
  <c r="AQ161" i="4" s="1"/>
  <c r="AS161" i="4"/>
  <c r="AW161" i="4"/>
  <c r="Z161" i="4"/>
  <c r="AB161" i="4"/>
  <c r="AN161" i="4" s="1"/>
  <c r="AD161" i="4"/>
  <c r="AT161" i="4"/>
  <c r="AA185" i="4"/>
  <c r="AC185" i="4"/>
  <c r="AE185" i="4"/>
  <c r="AQ185" i="4" s="1"/>
  <c r="AW185" i="4" s="1"/>
  <c r="Z185" i="4"/>
  <c r="AB185" i="4"/>
  <c r="AD185" i="4"/>
  <c r="AT185" i="4"/>
  <c r="AA193" i="4"/>
  <c r="AC193" i="4"/>
  <c r="AE193" i="4"/>
  <c r="AQ193" i="4" s="1"/>
  <c r="AW193" i="4" s="1"/>
  <c r="Z193" i="4"/>
  <c r="AB193" i="4"/>
  <c r="AN193" i="4" s="1"/>
  <c r="AD193" i="4"/>
  <c r="AT193" i="4"/>
  <c r="AA209" i="4"/>
  <c r="AC209" i="4"/>
  <c r="AE209" i="4"/>
  <c r="AW209" i="4"/>
  <c r="Z209" i="4"/>
  <c r="AB209" i="4"/>
  <c r="AD209" i="4"/>
  <c r="AT209" i="4"/>
  <c r="AA221" i="4"/>
  <c r="AC221" i="4"/>
  <c r="AE221" i="4"/>
  <c r="AU221" i="4"/>
  <c r="Z221" i="4"/>
  <c r="AB221" i="4"/>
  <c r="AN221" i="4" s="1"/>
  <c r="AD221" i="4"/>
  <c r="AT221" i="4"/>
  <c r="AA229" i="4"/>
  <c r="AC229" i="4"/>
  <c r="AE229" i="4"/>
  <c r="AW229" i="4"/>
  <c r="Z229" i="4"/>
  <c r="AB229" i="4"/>
  <c r="AD229" i="4"/>
  <c r="AT229" i="4"/>
  <c r="Z241" i="4"/>
  <c r="AB241" i="4"/>
  <c r="AD241" i="4"/>
  <c r="AT241" i="4"/>
  <c r="AV241" i="4"/>
  <c r="AC241" i="4"/>
  <c r="AA241" i="4"/>
  <c r="AE241" i="4"/>
  <c r="Z369" i="4"/>
  <c r="AB369" i="4"/>
  <c r="AD369" i="4"/>
  <c r="AT369" i="4"/>
  <c r="AV369" i="4"/>
  <c r="AC369" i="4"/>
  <c r="AA369" i="4"/>
  <c r="AE369" i="4"/>
  <c r="Z377" i="4"/>
  <c r="AB377" i="4"/>
  <c r="AD377" i="4"/>
  <c r="AT377" i="4"/>
  <c r="AV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D937" i="4"/>
  <c r="AT937" i="4"/>
  <c r="AV937" i="4"/>
  <c r="AC937" i="4"/>
  <c r="AA937" i="4"/>
  <c r="AE937" i="4"/>
  <c r="Z945" i="4"/>
  <c r="AB945" i="4"/>
  <c r="AD945" i="4"/>
  <c r="AT945" i="4"/>
  <c r="AV945" i="4"/>
  <c r="AC945" i="4"/>
  <c r="AA945" i="4"/>
  <c r="AE945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T115" i="4"/>
  <c r="AA123" i="4"/>
  <c r="AC123" i="4"/>
  <c r="AE123" i="4"/>
  <c r="Z123" i="4"/>
  <c r="AB123" i="4"/>
  <c r="AD123" i="4"/>
  <c r="AT123" i="4"/>
  <c r="AA131" i="4"/>
  <c r="AM131" i="4" s="1"/>
  <c r="AS131" i="4" s="1"/>
  <c r="AC131" i="4"/>
  <c r="AE131" i="4"/>
  <c r="AQ131" i="4" s="1"/>
  <c r="AW131" i="4" s="1"/>
  <c r="Z131" i="4"/>
  <c r="AB131" i="4"/>
  <c r="AD131" i="4"/>
  <c r="AT131" i="4"/>
  <c r="AA139" i="4"/>
  <c r="AC139" i="4"/>
  <c r="AO139" i="4" s="1"/>
  <c r="AE139" i="4"/>
  <c r="AU139" i="4"/>
  <c r="Z139" i="4"/>
  <c r="AB139" i="4"/>
  <c r="AN139" i="4" s="1"/>
  <c r="AD139" i="4"/>
  <c r="AT139" i="4"/>
  <c r="AA147" i="4"/>
  <c r="AC147" i="4"/>
  <c r="AE147" i="4"/>
  <c r="Z147" i="4"/>
  <c r="AB147" i="4"/>
  <c r="AD147" i="4"/>
  <c r="AT147" i="4"/>
  <c r="AS147" i="4"/>
  <c r="AW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M165" i="4" s="1"/>
  <c r="AS165" i="4" s="1"/>
  <c r="AC165" i="4"/>
  <c r="AE165" i="4"/>
  <c r="AQ165" i="4" s="1"/>
  <c r="AW165" i="4"/>
  <c r="Z165" i="4"/>
  <c r="AB165" i="4"/>
  <c r="AD165" i="4"/>
  <c r="AT165" i="4"/>
  <c r="AA197" i="4"/>
  <c r="AM197" i="4" s="1"/>
  <c r="AS197" i="4" s="1"/>
  <c r="AC197" i="4"/>
  <c r="AE197" i="4"/>
  <c r="AQ197" i="4" s="1"/>
  <c r="AW197" i="4" s="1"/>
  <c r="AU197" i="4"/>
  <c r="Z197" i="4"/>
  <c r="AB197" i="4"/>
  <c r="AD197" i="4"/>
  <c r="AT197" i="4"/>
  <c r="AA217" i="4"/>
  <c r="AM217" i="4" s="1"/>
  <c r="AS217" i="4" s="1"/>
  <c r="AC217" i="4"/>
  <c r="AE217" i="4"/>
  <c r="AQ217" i="4" s="1"/>
  <c r="AW217" i="4" s="1"/>
  <c r="Z217" i="4"/>
  <c r="AB217" i="4"/>
  <c r="AN217" i="4" s="1"/>
  <c r="AD217" i="4"/>
  <c r="AT217" i="4"/>
  <c r="AA406" i="4"/>
  <c r="AC406" i="4"/>
  <c r="AO406" i="4" s="1"/>
  <c r="AE406" i="4"/>
  <c r="AU406" i="4"/>
  <c r="Z406" i="4"/>
  <c r="AB406" i="4"/>
  <c r="AN406" i="4" s="1"/>
  <c r="AD406" i="4"/>
  <c r="AT406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M494" i="4" s="1"/>
  <c r="AS494" i="4" s="1"/>
  <c r="AC494" i="4"/>
  <c r="AE494" i="4"/>
  <c r="AQ494" i="4" s="1"/>
  <c r="AW494" i="4" s="1"/>
  <c r="AU494" i="4"/>
  <c r="Z494" i="4"/>
  <c r="AB494" i="4"/>
  <c r="AD494" i="4"/>
  <c r="AT494" i="4"/>
  <c r="AA502" i="4"/>
  <c r="AM502" i="4" s="1"/>
  <c r="AS502" i="4" s="1"/>
  <c r="AC502" i="4"/>
  <c r="AE502" i="4"/>
  <c r="AQ502" i="4" s="1"/>
  <c r="AW502" i="4"/>
  <c r="Z502" i="4"/>
  <c r="AB502" i="4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101" i="4"/>
  <c r="Y101" i="4" s="1"/>
  <c r="X243" i="4"/>
  <c r="Y243" i="4" s="1"/>
  <c r="X371" i="4"/>
  <c r="Y371" i="4" s="1"/>
  <c r="Y518" i="4"/>
  <c r="Y534" i="4"/>
  <c r="Y524" i="4"/>
  <c r="Y561" i="4"/>
  <c r="Y569" i="4"/>
  <c r="Y577" i="4"/>
  <c r="X585" i="4"/>
  <c r="X601" i="4"/>
  <c r="Y609" i="4"/>
  <c r="Y617" i="4"/>
  <c r="Y633" i="4"/>
  <c r="Y641" i="4"/>
  <c r="X649" i="4"/>
  <c r="X665" i="4"/>
  <c r="Y665" i="4"/>
  <c r="Y673" i="4"/>
  <c r="X681" i="4"/>
  <c r="Y681" i="4"/>
  <c r="Y689" i="4"/>
  <c r="X697" i="4"/>
  <c r="Y697" i="4"/>
  <c r="Y705" i="4"/>
  <c r="X713" i="4"/>
  <c r="Y713" i="4"/>
  <c r="Y721" i="4"/>
  <c r="X729" i="4"/>
  <c r="Y729" i="4"/>
  <c r="Y737" i="4"/>
  <c r="X745" i="4"/>
  <c r="Y745" i="4"/>
  <c r="Y753" i="4"/>
  <c r="X761" i="4"/>
  <c r="Y761" i="4" s="1"/>
  <c r="X769" i="4"/>
  <c r="Y769" i="4" s="1"/>
  <c r="X777" i="4"/>
  <c r="Y777" i="4" s="1"/>
  <c r="X785" i="4"/>
  <c r="Y785" i="4" s="1"/>
  <c r="X801" i="4"/>
  <c r="Y801" i="4" s="1"/>
  <c r="X817" i="4"/>
  <c r="Y817" i="4" s="1"/>
  <c r="X833" i="4"/>
  <c r="Y833" i="4" s="1"/>
  <c r="X849" i="4"/>
  <c r="Y849" i="4" s="1"/>
  <c r="X865" i="4"/>
  <c r="Y865" i="4" s="1"/>
  <c r="X881" i="4"/>
  <c r="Y881" i="4" s="1"/>
  <c r="X889" i="4"/>
  <c r="Y889" i="4" s="1"/>
  <c r="X897" i="4"/>
  <c r="Y897" i="4" s="1"/>
  <c r="X905" i="4"/>
  <c r="Y905" i="4" s="1"/>
  <c r="X913" i="4"/>
  <c r="Y913" i="4" s="1"/>
  <c r="X921" i="4"/>
  <c r="Y921" i="4" s="1"/>
  <c r="X41" i="4"/>
  <c r="Y41" i="4" s="1"/>
  <c r="X71" i="4"/>
  <c r="Y71" i="4" s="1"/>
  <c r="X79" i="4"/>
  <c r="Y79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597" i="4"/>
  <c r="Y597" i="4" s="1"/>
  <c r="X629" i="4"/>
  <c r="Y629" i="4" s="1"/>
  <c r="X645" i="4"/>
  <c r="X661" i="4"/>
  <c r="X701" i="4"/>
  <c r="X765" i="4"/>
  <c r="X829" i="4"/>
  <c r="X885" i="4"/>
  <c r="X917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F418" i="4"/>
  <c r="AI418" i="4"/>
  <c r="AJ426" i="4"/>
  <c r="AF426" i="4"/>
  <c r="AI426" i="4"/>
  <c r="AJ434" i="4"/>
  <c r="AF434" i="4"/>
  <c r="AI434" i="4"/>
  <c r="AJ442" i="4"/>
  <c r="AF442" i="4"/>
  <c r="AI442" i="4"/>
  <c r="AJ450" i="4"/>
  <c r="AF450" i="4"/>
  <c r="AI450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K506" i="4"/>
  <c r="AK510" i="4"/>
  <c r="AJ135" i="4"/>
  <c r="AF135" i="4"/>
  <c r="AI135" i="4"/>
  <c r="AJ143" i="4"/>
  <c r="AF143" i="4"/>
  <c r="AI143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AL43" i="4" l="1"/>
  <c r="AR43" i="4" s="1"/>
  <c r="AD37" i="4"/>
  <c r="AH37" i="4"/>
  <c r="AF37" i="4"/>
  <c r="AB37" i="4"/>
  <c r="AN37" i="4" s="1"/>
  <c r="AT37" i="4" s="1"/>
  <c r="AG37" i="4"/>
  <c r="AK37" i="4"/>
  <c r="AJ37" i="4"/>
  <c r="AP37" i="4" s="1"/>
  <c r="AV37" i="4" s="1"/>
  <c r="AC37" i="4"/>
  <c r="Z37" i="4"/>
  <c r="AI37" i="4"/>
  <c r="AA37" i="4"/>
  <c r="AM37" i="4" s="1"/>
  <c r="AS37" i="4" s="1"/>
  <c r="N8" i="2"/>
  <c r="P8" i="2"/>
  <c r="O8" i="2"/>
  <c r="Y115" i="4"/>
  <c r="AG115" i="4" s="1"/>
  <c r="AK115" i="4"/>
  <c r="AC115" i="4"/>
  <c r="AD115" i="4"/>
  <c r="AI506" i="4"/>
  <c r="AO506" i="4" s="1"/>
  <c r="AU506" i="4" s="1"/>
  <c r="AF506" i="4"/>
  <c r="AA506" i="4"/>
  <c r="AE506" i="4"/>
  <c r="AB506" i="4"/>
  <c r="AG506" i="4"/>
  <c r="AH506" i="4"/>
  <c r="AJ115" i="4"/>
  <c r="AA115" i="4"/>
  <c r="AM115" i="4" s="1"/>
  <c r="AS115" i="4" s="1"/>
  <c r="AN377" i="4"/>
  <c r="AN241" i="4"/>
  <c r="AO221" i="4"/>
  <c r="AL105" i="4"/>
  <c r="AR105" i="4" s="1"/>
  <c r="F105" i="4" s="1"/>
  <c r="J105" i="4" s="1"/>
  <c r="M106" i="2" s="1"/>
  <c r="AM143" i="4"/>
  <c r="AS143" i="4" s="1"/>
  <c r="Z506" i="4"/>
  <c r="AP482" i="4"/>
  <c r="AV482" i="4" s="1"/>
  <c r="AP446" i="4"/>
  <c r="AV446" i="4" s="1"/>
  <c r="AQ520" i="4"/>
  <c r="AQ965" i="4"/>
  <c r="AW965" i="4" s="1"/>
  <c r="AL957" i="4"/>
  <c r="AR957" i="4" s="1"/>
  <c r="G957" i="4" s="1"/>
  <c r="AP949" i="4"/>
  <c r="AV949" i="4" s="1"/>
  <c r="AL949" i="4"/>
  <c r="AR949" i="4" s="1"/>
  <c r="G949" i="4" s="1"/>
  <c r="AQ149" i="4"/>
  <c r="AW149" i="4" s="1"/>
  <c r="AQ109" i="4"/>
  <c r="AW109" i="4" s="1"/>
  <c r="AM39" i="4"/>
  <c r="AS39" i="4" s="1"/>
  <c r="Y985" i="4"/>
  <c r="AK985" i="4" s="1"/>
  <c r="AO197" i="4"/>
  <c r="AN165" i="4"/>
  <c r="AM147" i="4"/>
  <c r="AN123" i="4"/>
  <c r="AQ123" i="4"/>
  <c r="AW123" i="4" s="1"/>
  <c r="AQ945" i="4"/>
  <c r="AW945" i="4" s="1"/>
  <c r="AQ937" i="4"/>
  <c r="AW937" i="4" s="1"/>
  <c r="AL538" i="4"/>
  <c r="AR538" i="4" s="1"/>
  <c r="F538" i="4" s="1"/>
  <c r="J538" i="4" s="1"/>
  <c r="AL377" i="4"/>
  <c r="AR377" i="4" s="1"/>
  <c r="F377" i="4" s="1"/>
  <c r="J377" i="4" s="1"/>
  <c r="M378" i="2" s="1"/>
  <c r="AP369" i="4"/>
  <c r="AL369" i="4"/>
  <c r="AR369" i="4" s="1"/>
  <c r="D369" i="4" s="1"/>
  <c r="H369" i="4" s="1"/>
  <c r="K370" i="2" s="1"/>
  <c r="AP241" i="4"/>
  <c r="AM229" i="4"/>
  <c r="AS229" i="4" s="1"/>
  <c r="AQ221" i="4"/>
  <c r="AW221" i="4" s="1"/>
  <c r="AM209" i="4"/>
  <c r="AS209" i="4" s="1"/>
  <c r="AN185" i="4"/>
  <c r="AQ544" i="4"/>
  <c r="AN474" i="4"/>
  <c r="AQ474" i="4"/>
  <c r="AW474" i="4" s="1"/>
  <c r="AN458" i="4"/>
  <c r="AM450" i="4"/>
  <c r="AS450" i="4" s="1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P510" i="4" s="1"/>
  <c r="AV510" i="4" s="1"/>
  <c r="AG510" i="4"/>
  <c r="AH510" i="4"/>
  <c r="Y657" i="4"/>
  <c r="Y625" i="4"/>
  <c r="Y593" i="4"/>
  <c r="Y540" i="4"/>
  <c r="AN147" i="4"/>
  <c r="AQ147" i="4"/>
  <c r="AQ139" i="4"/>
  <c r="AW139" i="4" s="1"/>
  <c r="AM139" i="4"/>
  <c r="AS139" i="4" s="1"/>
  <c r="AO131" i="4"/>
  <c r="AU131" i="4" s="1"/>
  <c r="AM123" i="4"/>
  <c r="AS123" i="4" s="1"/>
  <c r="AQ969" i="4"/>
  <c r="AW969" i="4" s="1"/>
  <c r="AQ961" i="4"/>
  <c r="AW961" i="4" s="1"/>
  <c r="AN961" i="4"/>
  <c r="AN937" i="4"/>
  <c r="AQ929" i="4"/>
  <c r="AW929" i="4" s="1"/>
  <c r="AQ538" i="4"/>
  <c r="AP538" i="4"/>
  <c r="AP377" i="4"/>
  <c r="AL241" i="4"/>
  <c r="AR241" i="4" s="1"/>
  <c r="AQ229" i="4"/>
  <c r="AM221" i="4"/>
  <c r="AS221" i="4" s="1"/>
  <c r="AQ209" i="4"/>
  <c r="AM185" i="4"/>
  <c r="AS185" i="4" s="1"/>
  <c r="AN105" i="4"/>
  <c r="AM402" i="4"/>
  <c r="AS402" i="4" s="1"/>
  <c r="AB510" i="4"/>
  <c r="AC510" i="4"/>
  <c r="AL462" i="4"/>
  <c r="AR462" i="4" s="1"/>
  <c r="E462" i="4" s="1"/>
  <c r="I462" i="4" s="1"/>
  <c r="L463" i="2" s="1"/>
  <c r="X526" i="4"/>
  <c r="AK526" i="4" s="1"/>
  <c r="AF510" i="4"/>
  <c r="AA510" i="4"/>
  <c r="AE510" i="4"/>
  <c r="Z510" i="4"/>
  <c r="AD510" i="4"/>
  <c r="Y173" i="4"/>
  <c r="AE173" i="4" s="1"/>
  <c r="AT173" i="4"/>
  <c r="AF1001" i="4"/>
  <c r="AJ1001" i="4"/>
  <c r="X550" i="4"/>
  <c r="Y550" i="4"/>
  <c r="Y63" i="4"/>
  <c r="AC63" i="4" s="1"/>
  <c r="AN502" i="4"/>
  <c r="AN494" i="4"/>
  <c r="AO494" i="4"/>
  <c r="AQ478" i="4"/>
  <c r="AM478" i="4"/>
  <c r="AM406" i="4"/>
  <c r="AS406" i="4" s="1"/>
  <c r="AP969" i="4"/>
  <c r="AL969" i="4"/>
  <c r="AR969" i="4" s="1"/>
  <c r="AL961" i="4"/>
  <c r="AR961" i="4" s="1"/>
  <c r="E961" i="4" s="1"/>
  <c r="I961" i="4" s="1"/>
  <c r="AP937" i="4"/>
  <c r="AP929" i="4"/>
  <c r="AL929" i="4"/>
  <c r="AR929" i="4" s="1"/>
  <c r="AQ241" i="4"/>
  <c r="AW241" i="4" s="1"/>
  <c r="AN229" i="4"/>
  <c r="AN209" i="4"/>
  <c r="AM193" i="4"/>
  <c r="AS193" i="4" s="1"/>
  <c r="AM43" i="4"/>
  <c r="AS43" i="4" s="1"/>
  <c r="AM414" i="4"/>
  <c r="AS414" i="4" s="1"/>
  <c r="AM394" i="4"/>
  <c r="AS394" i="4" s="1"/>
  <c r="AO470" i="4"/>
  <c r="AU470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Q450" i="4"/>
  <c r="AN434" i="4"/>
  <c r="AQ418" i="4"/>
  <c r="AM418" i="4"/>
  <c r="AS418" i="4" s="1"/>
  <c r="AN390" i="4"/>
  <c r="X973" i="4"/>
  <c r="Y973" i="4"/>
  <c r="AJ542" i="4"/>
  <c r="AO502" i="4"/>
  <c r="AU502" i="4" s="1"/>
  <c r="AN478" i="4"/>
  <c r="AQ406" i="4"/>
  <c r="AW406" i="4" s="1"/>
  <c r="AO217" i="4"/>
  <c r="AU217" i="4" s="1"/>
  <c r="AN197" i="4"/>
  <c r="AO165" i="4"/>
  <c r="AU165" i="4" s="1"/>
  <c r="AK1001" i="4"/>
  <c r="AO147" i="4"/>
  <c r="AU147" i="4" s="1"/>
  <c r="AN131" i="4"/>
  <c r="AP961" i="4"/>
  <c r="AP945" i="4"/>
  <c r="AL945" i="4"/>
  <c r="AR945" i="4" s="1"/>
  <c r="D945" i="4" s="1"/>
  <c r="H945" i="4" s="1"/>
  <c r="AL937" i="4"/>
  <c r="AR937" i="4" s="1"/>
  <c r="E937" i="4" s="1"/>
  <c r="I937" i="4" s="1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O161" i="4"/>
  <c r="AU161" i="4" s="1"/>
  <c r="AQ105" i="4"/>
  <c r="AW105" i="4" s="1"/>
  <c r="AN43" i="4"/>
  <c r="AT43" i="4" s="1"/>
  <c r="AM498" i="4"/>
  <c r="AS498" i="4" s="1"/>
  <c r="AM205" i="4"/>
  <c r="AS205" i="4" s="1"/>
  <c r="AO454" i="4"/>
  <c r="AU454" i="4" s="1"/>
  <c r="AM213" i="4"/>
  <c r="AS213" i="4" s="1"/>
  <c r="AP528" i="4"/>
  <c r="AI510" i="4"/>
  <c r="I6" i="3"/>
  <c r="J6" i="3"/>
  <c r="H6" i="3"/>
  <c r="F6" i="3"/>
  <c r="AF985" i="4"/>
  <c r="AJ985" i="4"/>
  <c r="AQ135" i="4"/>
  <c r="AW135" i="4" s="1"/>
  <c r="AL482" i="4"/>
  <c r="AR482" i="4" s="1"/>
  <c r="G482" i="4" s="1"/>
  <c r="AL446" i="4"/>
  <c r="AR446" i="4" s="1"/>
  <c r="D446" i="4" s="1"/>
  <c r="H446" i="4" s="1"/>
  <c r="K447" i="2" s="1"/>
  <c r="AQ225" i="4"/>
  <c r="AW225" i="4" s="1"/>
  <c r="AQ189" i="4"/>
  <c r="AW189" i="4" s="1"/>
  <c r="AQ181" i="4"/>
  <c r="AW181" i="4" s="1"/>
  <c r="AP544" i="4"/>
  <c r="AL544" i="4"/>
  <c r="AR544" i="4" s="1"/>
  <c r="AL153" i="4"/>
  <c r="AR153" i="4" s="1"/>
  <c r="G153" i="4" s="1"/>
  <c r="AP62" i="4"/>
  <c r="AV62" i="4" s="1"/>
  <c r="AL62" i="4"/>
  <c r="AR62" i="4" s="1"/>
  <c r="G62" i="4" s="1"/>
  <c r="AQ552" i="4"/>
  <c r="AQ536" i="4"/>
  <c r="AQ957" i="4"/>
  <c r="AW957" i="4" s="1"/>
  <c r="AP957" i="4"/>
  <c r="AP933" i="4"/>
  <c r="AV933" i="4" s="1"/>
  <c r="AL933" i="4"/>
  <c r="AR933" i="4" s="1"/>
  <c r="G933" i="4" s="1"/>
  <c r="AQ546" i="4"/>
  <c r="AQ530" i="4"/>
  <c r="AN490" i="4"/>
  <c r="AQ490" i="4"/>
  <c r="AN466" i="4"/>
  <c r="AN450" i="4"/>
  <c r="X927" i="4"/>
  <c r="AK72" i="4"/>
  <c r="AJ72" i="4"/>
  <c r="AI72" i="4"/>
  <c r="W9" i="4"/>
  <c r="X9" i="4" s="1"/>
  <c r="Y9" i="4" s="1"/>
  <c r="Y107" i="4"/>
  <c r="AJ107" i="4" s="1"/>
  <c r="Y91" i="4"/>
  <c r="AD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G1001" i="4"/>
  <c r="AI1001" i="4"/>
  <c r="AG985" i="4"/>
  <c r="AO123" i="4"/>
  <c r="AU123" i="4" s="1"/>
  <c r="AN969" i="4"/>
  <c r="AN945" i="4"/>
  <c r="AN929" i="4"/>
  <c r="AO193" i="4"/>
  <c r="AU19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AH893" i="4" s="1"/>
  <c r="Y877" i="4"/>
  <c r="Y861" i="4"/>
  <c r="AH861" i="4" s="1"/>
  <c r="Y837" i="4"/>
  <c r="Y821" i="4"/>
  <c r="AH821" i="4" s="1"/>
  <c r="Y805" i="4"/>
  <c r="AH805" i="4" s="1"/>
  <c r="Y789" i="4"/>
  <c r="AH789" i="4" s="1"/>
  <c r="Y773" i="4"/>
  <c r="Y757" i="4"/>
  <c r="AH757" i="4" s="1"/>
  <c r="Y741" i="4"/>
  <c r="AH741" i="4" s="1"/>
  <c r="Y725" i="4"/>
  <c r="AH725" i="4" s="1"/>
  <c r="Y709" i="4"/>
  <c r="AI709" i="4" s="1"/>
  <c r="Y693" i="4"/>
  <c r="AH693" i="4" s="1"/>
  <c r="Y685" i="4"/>
  <c r="AG685" i="4" s="1"/>
  <c r="Y669" i="4"/>
  <c r="AH669" i="4" s="1"/>
  <c r="Y653" i="4"/>
  <c r="Y637" i="4"/>
  <c r="AH637" i="4" s="1"/>
  <c r="Y621" i="4"/>
  <c r="Y605" i="4"/>
  <c r="AH605" i="4" s="1"/>
  <c r="Y589" i="4"/>
  <c r="AI589" i="4" s="1"/>
  <c r="Y573" i="4"/>
  <c r="AH573" i="4" s="1"/>
  <c r="Y557" i="4"/>
  <c r="AG557" i="4" s="1"/>
  <c r="Y967" i="4"/>
  <c r="AH967" i="4" s="1"/>
  <c r="Y959" i="4"/>
  <c r="Y947" i="4"/>
  <c r="AH947" i="4" s="1"/>
  <c r="Y939" i="4"/>
  <c r="Y931" i="4"/>
  <c r="AH931" i="4" s="1"/>
  <c r="AH501" i="4"/>
  <c r="Z513" i="4"/>
  <c r="AD513" i="4"/>
  <c r="AC513" i="4"/>
  <c r="AS513" i="4"/>
  <c r="AB513" i="4"/>
  <c r="AA513" i="4"/>
  <c r="AM513" i="4" s="1"/>
  <c r="AE513" i="4"/>
  <c r="AC485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573" i="4"/>
  <c r="AG542" i="4"/>
  <c r="AI542" i="4"/>
  <c r="AI151" i="4"/>
  <c r="AG151" i="4"/>
  <c r="AK99" i="4"/>
  <c r="AG99" i="4"/>
  <c r="AK83" i="4"/>
  <c r="AG83" i="4"/>
  <c r="AG75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AL470" i="4"/>
  <c r="AR470" i="4" s="1"/>
  <c r="AL454" i="4"/>
  <c r="AR454" i="4" s="1"/>
  <c r="G454" i="4" s="1"/>
  <c r="AL438" i="4"/>
  <c r="AR438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W820" i="4"/>
  <c r="X820" i="4" s="1"/>
  <c r="W818" i="4"/>
  <c r="W816" i="4"/>
  <c r="X816" i="4" s="1"/>
  <c r="W814" i="4"/>
  <c r="W812" i="4"/>
  <c r="X812" i="4" s="1"/>
  <c r="W810" i="4"/>
  <c r="W808" i="4"/>
  <c r="X808" i="4" s="1"/>
  <c r="W806" i="4"/>
  <c r="W804" i="4"/>
  <c r="X804" i="4" s="1"/>
  <c r="W802" i="4"/>
  <c r="W800" i="4"/>
  <c r="X800" i="4" s="1"/>
  <c r="W798" i="4"/>
  <c r="W796" i="4"/>
  <c r="X796" i="4" s="1"/>
  <c r="W794" i="4"/>
  <c r="W792" i="4"/>
  <c r="X792" i="4" s="1"/>
  <c r="W790" i="4"/>
  <c r="W788" i="4"/>
  <c r="X788" i="4" s="1"/>
  <c r="W786" i="4"/>
  <c r="W784" i="4"/>
  <c r="X784" i="4" s="1"/>
  <c r="W782" i="4"/>
  <c r="W780" i="4"/>
  <c r="X780" i="4" s="1"/>
  <c r="W778" i="4"/>
  <c r="W776" i="4"/>
  <c r="X776" i="4" s="1"/>
  <c r="W774" i="4"/>
  <c r="W772" i="4"/>
  <c r="X772" i="4" s="1"/>
  <c r="W770" i="4"/>
  <c r="W768" i="4"/>
  <c r="X768" i="4" s="1"/>
  <c r="W766" i="4"/>
  <c r="W764" i="4"/>
  <c r="X764" i="4" s="1"/>
  <c r="W762" i="4"/>
  <c r="W760" i="4"/>
  <c r="X760" i="4" s="1"/>
  <c r="W758" i="4"/>
  <c r="W756" i="4"/>
  <c r="X756" i="4" s="1"/>
  <c r="W754" i="4"/>
  <c r="W752" i="4"/>
  <c r="X752" i="4" s="1"/>
  <c r="W750" i="4"/>
  <c r="W748" i="4"/>
  <c r="X748" i="4" s="1"/>
  <c r="W746" i="4"/>
  <c r="W744" i="4"/>
  <c r="X744" i="4" s="1"/>
  <c r="W742" i="4"/>
  <c r="W740" i="4"/>
  <c r="X740" i="4" s="1"/>
  <c r="W738" i="4"/>
  <c r="W736" i="4"/>
  <c r="X736" i="4" s="1"/>
  <c r="W734" i="4"/>
  <c r="W732" i="4"/>
  <c r="X732" i="4" s="1"/>
  <c r="W730" i="4"/>
  <c r="W728" i="4"/>
  <c r="X728" i="4" s="1"/>
  <c r="W726" i="4"/>
  <c r="W724" i="4"/>
  <c r="X724" i="4" s="1"/>
  <c r="W722" i="4"/>
  <c r="W720" i="4"/>
  <c r="X720" i="4" s="1"/>
  <c r="W718" i="4"/>
  <c r="W716" i="4"/>
  <c r="X716" i="4" s="1"/>
  <c r="W714" i="4"/>
  <c r="W712" i="4"/>
  <c r="X712" i="4" s="1"/>
  <c r="W710" i="4"/>
  <c r="W708" i="4"/>
  <c r="X708" i="4" s="1"/>
  <c r="W706" i="4"/>
  <c r="W704" i="4"/>
  <c r="X704" i="4" s="1"/>
  <c r="W702" i="4"/>
  <c r="W700" i="4"/>
  <c r="X700" i="4" s="1"/>
  <c r="W698" i="4"/>
  <c r="W696" i="4"/>
  <c r="X696" i="4" s="1"/>
  <c r="W694" i="4"/>
  <c r="W692" i="4"/>
  <c r="X692" i="4" s="1"/>
  <c r="W690" i="4"/>
  <c r="W688" i="4"/>
  <c r="X688" i="4" s="1"/>
  <c r="W686" i="4"/>
  <c r="W684" i="4"/>
  <c r="X684" i="4" s="1"/>
  <c r="W682" i="4"/>
  <c r="W680" i="4"/>
  <c r="X680" i="4" s="1"/>
  <c r="W678" i="4"/>
  <c r="W676" i="4"/>
  <c r="X676" i="4" s="1"/>
  <c r="W674" i="4"/>
  <c r="W672" i="4"/>
  <c r="X672" i="4" s="1"/>
  <c r="W670" i="4"/>
  <c r="W668" i="4"/>
  <c r="X668" i="4" s="1"/>
  <c r="W666" i="4"/>
  <c r="W664" i="4"/>
  <c r="X664" i="4" s="1"/>
  <c r="W662" i="4"/>
  <c r="W660" i="4"/>
  <c r="X660" i="4" s="1"/>
  <c r="W658" i="4"/>
  <c r="W656" i="4"/>
  <c r="X656" i="4" s="1"/>
  <c r="W654" i="4"/>
  <c r="W652" i="4"/>
  <c r="X652" i="4" s="1"/>
  <c r="W650" i="4"/>
  <c r="W648" i="4"/>
  <c r="X648" i="4" s="1"/>
  <c r="W646" i="4"/>
  <c r="W644" i="4"/>
  <c r="X644" i="4" s="1"/>
  <c r="W642" i="4"/>
  <c r="W640" i="4"/>
  <c r="X640" i="4" s="1"/>
  <c r="W638" i="4"/>
  <c r="W636" i="4"/>
  <c r="X636" i="4" s="1"/>
  <c r="W634" i="4"/>
  <c r="W632" i="4"/>
  <c r="X632" i="4" s="1"/>
  <c r="W630" i="4"/>
  <c r="W628" i="4"/>
  <c r="X628" i="4" s="1"/>
  <c r="W626" i="4"/>
  <c r="W624" i="4"/>
  <c r="X624" i="4" s="1"/>
  <c r="W622" i="4"/>
  <c r="W620" i="4"/>
  <c r="X620" i="4" s="1"/>
  <c r="W618" i="4"/>
  <c r="W616" i="4"/>
  <c r="X616" i="4" s="1"/>
  <c r="W614" i="4"/>
  <c r="W612" i="4"/>
  <c r="X612" i="4" s="1"/>
  <c r="W610" i="4"/>
  <c r="W608" i="4"/>
  <c r="X608" i="4" s="1"/>
  <c r="W606" i="4"/>
  <c r="W604" i="4"/>
  <c r="X604" i="4" s="1"/>
  <c r="W602" i="4"/>
  <c r="W600" i="4"/>
  <c r="X600" i="4" s="1"/>
  <c r="W598" i="4"/>
  <c r="W596" i="4"/>
  <c r="X596" i="4" s="1"/>
  <c r="W594" i="4"/>
  <c r="W592" i="4"/>
  <c r="X592" i="4" s="1"/>
  <c r="W590" i="4"/>
  <c r="W588" i="4"/>
  <c r="X588" i="4" s="1"/>
  <c r="W586" i="4"/>
  <c r="W584" i="4"/>
  <c r="X584" i="4" s="1"/>
  <c r="W582" i="4"/>
  <c r="W580" i="4"/>
  <c r="X580" i="4" s="1"/>
  <c r="W578" i="4"/>
  <c r="W576" i="4"/>
  <c r="X576" i="4" s="1"/>
  <c r="W574" i="4"/>
  <c r="W572" i="4"/>
  <c r="X572" i="4" s="1"/>
  <c r="W570" i="4"/>
  <c r="W568" i="4"/>
  <c r="X568" i="4" s="1"/>
  <c r="W566" i="4"/>
  <c r="W564" i="4"/>
  <c r="X564" i="4" s="1"/>
  <c r="W562" i="4"/>
  <c r="W560" i="4"/>
  <c r="X560" i="4" s="1"/>
  <c r="W558" i="4"/>
  <c r="W549" i="4"/>
  <c r="X549" i="4" s="1"/>
  <c r="W533" i="4"/>
  <c r="W517" i="4"/>
  <c r="X517" i="4" s="1"/>
  <c r="W968" i="4"/>
  <c r="W960" i="4"/>
  <c r="X960" i="4" s="1"/>
  <c r="W952" i="4"/>
  <c r="W944" i="4"/>
  <c r="X944" i="4" s="1"/>
  <c r="W936" i="4"/>
  <c r="W928" i="4"/>
  <c r="X928" i="4" s="1"/>
  <c r="W543" i="4"/>
  <c r="W527" i="4"/>
  <c r="X527" i="4" s="1"/>
  <c r="W376" i="4"/>
  <c r="W368" i="4"/>
  <c r="X368" i="4" s="1"/>
  <c r="W360" i="4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H7" i="3"/>
  <c r="E538" i="4"/>
  <c r="I538" i="4" s="1"/>
  <c r="G538" i="4"/>
  <c r="E377" i="4"/>
  <c r="I377" i="4" s="1"/>
  <c r="L378" i="2" s="1"/>
  <c r="D377" i="4"/>
  <c r="H377" i="4" s="1"/>
  <c r="K378" i="2" s="1"/>
  <c r="F369" i="4"/>
  <c r="J369" i="4" s="1"/>
  <c r="M370" i="2" s="1"/>
  <c r="G369" i="4"/>
  <c r="G105" i="4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62" i="4"/>
  <c r="H462" i="4" s="1"/>
  <c r="K463" i="2" s="1"/>
  <c r="F462" i="4"/>
  <c r="J462" i="4" s="1"/>
  <c r="M463" i="2" s="1"/>
  <c r="E446" i="4"/>
  <c r="I446" i="4" s="1"/>
  <c r="L447" i="2" s="1"/>
  <c r="G446" i="4"/>
  <c r="F153" i="4"/>
  <c r="J153" i="4" s="1"/>
  <c r="M154" i="2" s="1"/>
  <c r="E153" i="4"/>
  <c r="I153" i="4" s="1"/>
  <c r="L154" i="2" s="1"/>
  <c r="F62" i="4"/>
  <c r="J62" i="4" s="1"/>
  <c r="M63" i="2" s="1"/>
  <c r="F965" i="4"/>
  <c r="J965" i="4" s="1"/>
  <c r="G965" i="4"/>
  <c r="D965" i="4"/>
  <c r="H965" i="4" s="1"/>
  <c r="E965" i="4"/>
  <c r="I965" i="4" s="1"/>
  <c r="F949" i="4"/>
  <c r="J949" i="4" s="1"/>
  <c r="D949" i="4"/>
  <c r="H949" i="4" s="1"/>
  <c r="F933" i="4"/>
  <c r="J933" i="4" s="1"/>
  <c r="D933" i="4"/>
  <c r="H933" i="4" s="1"/>
  <c r="E245" i="4"/>
  <c r="I245" i="4" s="1"/>
  <c r="L246" i="2" s="1"/>
  <c r="G245" i="4"/>
  <c r="F245" i="4"/>
  <c r="J245" i="4" s="1"/>
  <c r="M246" i="2" s="1"/>
  <c r="D245" i="4"/>
  <c r="H245" i="4" s="1"/>
  <c r="K246" i="2" s="1"/>
  <c r="F109" i="4"/>
  <c r="J109" i="4" s="1"/>
  <c r="M110" i="2" s="1"/>
  <c r="G109" i="4"/>
  <c r="D109" i="4"/>
  <c r="H109" i="4" s="1"/>
  <c r="K110" i="2" s="1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G961" i="4"/>
  <c r="F945" i="4"/>
  <c r="J945" i="4" s="1"/>
  <c r="E945" i="4"/>
  <c r="I945" i="4" s="1"/>
  <c r="D929" i="4"/>
  <c r="H929" i="4" s="1"/>
  <c r="F929" i="4"/>
  <c r="J929" i="4" s="1"/>
  <c r="G929" i="4"/>
  <c r="E929" i="4"/>
  <c r="I929" i="4" s="1"/>
  <c r="D470" i="4"/>
  <c r="H470" i="4" s="1"/>
  <c r="G544" i="4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D536" i="4"/>
  <c r="H536" i="4" s="1"/>
  <c r="F957" i="4"/>
  <c r="J957" i="4" s="1"/>
  <c r="E957" i="4"/>
  <c r="I957" i="4" s="1"/>
  <c r="F925" i="4"/>
  <c r="J925" i="4" s="1"/>
  <c r="G925" i="4"/>
  <c r="E925" i="4"/>
  <c r="I925" i="4" s="1"/>
  <c r="D925" i="4"/>
  <c r="H925" i="4" s="1"/>
  <c r="G546" i="4"/>
  <c r="G530" i="4"/>
  <c r="D530" i="4"/>
  <c r="H530" i="4" s="1"/>
  <c r="E530" i="4"/>
  <c r="I530" i="4" s="1"/>
  <c r="F530" i="4"/>
  <c r="J530" i="4" s="1"/>
  <c r="D149" i="4"/>
  <c r="H149" i="4" s="1"/>
  <c r="K150" i="2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Y885" i="4"/>
  <c r="AB885" i="4" s="1"/>
  <c r="Y869" i="4"/>
  <c r="Y853" i="4"/>
  <c r="Z853" i="4" s="1"/>
  <c r="Y845" i="4"/>
  <c r="Y829" i="4"/>
  <c r="Z829" i="4" s="1"/>
  <c r="Y813" i="4"/>
  <c r="Y797" i="4"/>
  <c r="Z797" i="4" s="1"/>
  <c r="Y781" i="4"/>
  <c r="Y765" i="4"/>
  <c r="AB765" i="4" s="1"/>
  <c r="Y749" i="4"/>
  <c r="Y733" i="4"/>
  <c r="AB733" i="4" s="1"/>
  <c r="Y717" i="4"/>
  <c r="Y701" i="4"/>
  <c r="AB701" i="4" s="1"/>
  <c r="Y677" i="4"/>
  <c r="Y661" i="4"/>
  <c r="Z661" i="4" s="1"/>
  <c r="Y645" i="4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Y238" i="4"/>
  <c r="Y234" i="4"/>
  <c r="Y152" i="4"/>
  <c r="Y148" i="4"/>
  <c r="Y110" i="4"/>
  <c r="Y106" i="4"/>
  <c r="Y157" i="4"/>
  <c r="Y127" i="4"/>
  <c r="Y422" i="4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AK350" i="4" s="1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AK78" i="4" s="1"/>
  <c r="Y74" i="4"/>
  <c r="AE74" i="4" s="1"/>
  <c r="Y70" i="4"/>
  <c r="AJ70" i="4" s="1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B338" i="4"/>
  <c r="AD338" i="4"/>
  <c r="AE218" i="4"/>
  <c r="AA352" i="4"/>
  <c r="AU352" i="4"/>
  <c r="AD352" i="4"/>
  <c r="AE336" i="4"/>
  <c r="AH320" i="4"/>
  <c r="AA320" i="4"/>
  <c r="AC320" i="4"/>
  <c r="AI304" i="4"/>
  <c r="AB304" i="4"/>
  <c r="AD304" i="4"/>
  <c r="AH288" i="4"/>
  <c r="AA288" i="4"/>
  <c r="AC288" i="4"/>
  <c r="AH272" i="4"/>
  <c r="AA272" i="4"/>
  <c r="AC272" i="4"/>
  <c r="AI256" i="4"/>
  <c r="AB256" i="4"/>
  <c r="AD256" i="4"/>
  <c r="AJ228" i="4"/>
  <c r="AK228" i="4"/>
  <c r="Z228" i="4"/>
  <c r="AF196" i="4"/>
  <c r="AG196" i="4"/>
  <c r="AE196" i="4"/>
  <c r="AF164" i="4"/>
  <c r="AG164" i="4"/>
  <c r="AE164" i="4"/>
  <c r="AD124" i="4"/>
  <c r="AJ124" i="4"/>
  <c r="AH124" i="4"/>
  <c r="Z342" i="4"/>
  <c r="AB342" i="4"/>
  <c r="AC222" i="4"/>
  <c r="AA102" i="4"/>
  <c r="AB102" i="4"/>
  <c r="AD74" i="4"/>
  <c r="AB387" i="4"/>
  <c r="AC387" i="4"/>
  <c r="AC55" i="4"/>
  <c r="X302" i="4"/>
  <c r="Y302" i="4" s="1"/>
  <c r="AH302" i="4" s="1"/>
  <c r="AI232" i="4"/>
  <c r="Z232" i="4"/>
  <c r="AB232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L184" i="4" s="1"/>
  <c r="AR184" i="4" s="1"/>
  <c r="AD184" i="4"/>
  <c r="AC184" i="4"/>
  <c r="AB184" i="4"/>
  <c r="AA184" i="4"/>
  <c r="AE184" i="4"/>
  <c r="Z168" i="4"/>
  <c r="AL168" i="4" s="1"/>
  <c r="AR168" i="4" s="1"/>
  <c r="AD168" i="4"/>
  <c r="AC168" i="4"/>
  <c r="AB168" i="4"/>
  <c r="AA168" i="4"/>
  <c r="AE168" i="4"/>
  <c r="Z144" i="4"/>
  <c r="AD144" i="4"/>
  <c r="AC144" i="4"/>
  <c r="AB144" i="4"/>
  <c r="AN144" i="4" s="1"/>
  <c r="AA144" i="4"/>
  <c r="AT144" i="4"/>
  <c r="AE144" i="4"/>
  <c r="AQ144" i="4" s="1"/>
  <c r="AW144" i="4" s="1"/>
  <c r="Z128" i="4"/>
  <c r="AD128" i="4"/>
  <c r="AC128" i="4"/>
  <c r="AE128" i="4"/>
  <c r="AQ128" i="4" s="1"/>
  <c r="AW128" i="4" s="1"/>
  <c r="AB128" i="4"/>
  <c r="AN128" i="4" s="1"/>
  <c r="AT128" i="4" s="1"/>
  <c r="AA128" i="4"/>
  <c r="Z112" i="4"/>
  <c r="AD112" i="4"/>
  <c r="AC112" i="4"/>
  <c r="AB112" i="4"/>
  <c r="AN112" i="4" s="1"/>
  <c r="AA112" i="4"/>
  <c r="AT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M51" i="4" s="1"/>
  <c r="AS51" i="4" s="1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AF354" i="4"/>
  <c r="AF338" i="4"/>
  <c r="AF218" i="4"/>
  <c r="AG210" i="4"/>
  <c r="W84" i="4"/>
  <c r="AF344" i="4"/>
  <c r="W92" i="4"/>
  <c r="AG350" i="4"/>
  <c r="AG342" i="4"/>
  <c r="AG222" i="4"/>
  <c r="AF102" i="4"/>
  <c r="AG74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M192" i="4" s="1"/>
  <c r="AS192" i="4" s="1"/>
  <c r="AE192" i="4"/>
  <c r="AU192" i="4"/>
  <c r="Z176" i="4"/>
  <c r="AL176" i="4" s="1"/>
  <c r="AR176" i="4" s="1"/>
  <c r="AD176" i="4"/>
  <c r="AC176" i="4"/>
  <c r="AO176" i="4" s="1"/>
  <c r="AU176" i="4" s="1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AQ120" i="4" s="1"/>
  <c r="Z120" i="4"/>
  <c r="AL120" i="4" s="1"/>
  <c r="AR120" i="4" s="1"/>
  <c r="AD120" i="4"/>
  <c r="AC120" i="4"/>
  <c r="AW120" i="4"/>
  <c r="AB59" i="4"/>
  <c r="AA59" i="4"/>
  <c r="AE59" i="4"/>
  <c r="AD59" i="4"/>
  <c r="AC59" i="4"/>
  <c r="Z59" i="4"/>
  <c r="AC88" i="4"/>
  <c r="AB88" i="4"/>
  <c r="AN88" i="4" s="1"/>
  <c r="AT88" i="4" s="1"/>
  <c r="AE88" i="4"/>
  <c r="Z88" i="4"/>
  <c r="AA88" i="4"/>
  <c r="AD88" i="4"/>
  <c r="AP88" i="4" s="1"/>
  <c r="AV88" i="4" s="1"/>
  <c r="Z80" i="4"/>
  <c r="AC72" i="4"/>
  <c r="AB72" i="4"/>
  <c r="AE72" i="4"/>
  <c r="Z72" i="4"/>
  <c r="AA72" i="4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W587" i="4"/>
  <c r="W595" i="4"/>
  <c r="W579" i="4"/>
  <c r="X579" i="4" s="1"/>
  <c r="W563" i="4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H338" i="4"/>
  <c r="AJ342" i="4"/>
  <c r="AJ222" i="4"/>
  <c r="AK102" i="4"/>
  <c r="AK90" i="4"/>
  <c r="AJ74" i="4"/>
  <c r="AK74" i="4"/>
  <c r="AG387" i="4"/>
  <c r="AF387" i="4"/>
  <c r="AI55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E869" i="4"/>
  <c r="AB853" i="4"/>
  <c r="AA853" i="4"/>
  <c r="AC853" i="4"/>
  <c r="AB829" i="4"/>
  <c r="AA829" i="4"/>
  <c r="AC829" i="4"/>
  <c r="AB797" i="4"/>
  <c r="AA797" i="4"/>
  <c r="AC797" i="4"/>
  <c r="AD781" i="4"/>
  <c r="Z765" i="4"/>
  <c r="AD765" i="4"/>
  <c r="AE765" i="4"/>
  <c r="Z733" i="4"/>
  <c r="AD733" i="4"/>
  <c r="AE733" i="4"/>
  <c r="Z701" i="4"/>
  <c r="AD701" i="4"/>
  <c r="AE701" i="4"/>
  <c r="Z677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45" i="4"/>
  <c r="AB745" i="4"/>
  <c r="AD745" i="4"/>
  <c r="AA745" i="4"/>
  <c r="AE745" i="4"/>
  <c r="AC745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Z713" i="4"/>
  <c r="AB713" i="4"/>
  <c r="AD713" i="4"/>
  <c r="AA713" i="4"/>
  <c r="AE713" i="4"/>
  <c r="AC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81" i="4"/>
  <c r="AB681" i="4"/>
  <c r="AD681" i="4"/>
  <c r="AA681" i="4"/>
  <c r="AE681" i="4"/>
  <c r="AC681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AB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AA540" i="4"/>
  <c r="Z524" i="4"/>
  <c r="AB524" i="4"/>
  <c r="AD524" i="4"/>
  <c r="AA524" i="4"/>
  <c r="AE524" i="4"/>
  <c r="AC524" i="4"/>
  <c r="AB550" i="4"/>
  <c r="AA550" i="4"/>
  <c r="AC550" i="4"/>
  <c r="Z534" i="4"/>
  <c r="AB534" i="4"/>
  <c r="AD534" i="4"/>
  <c r="AA534" i="4"/>
  <c r="AE534" i="4"/>
  <c r="AC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08" i="4"/>
  <c r="X876" i="4"/>
  <c r="X844" i="4"/>
  <c r="X826" i="4"/>
  <c r="X822" i="4"/>
  <c r="X818" i="4"/>
  <c r="X814" i="4"/>
  <c r="X810" i="4"/>
  <c r="X806" i="4"/>
  <c r="X802" i="4"/>
  <c r="X798" i="4"/>
  <c r="X794" i="4"/>
  <c r="X790" i="4"/>
  <c r="X786" i="4"/>
  <c r="X782" i="4"/>
  <c r="X778" i="4"/>
  <c r="X774" i="4"/>
  <c r="X770" i="4"/>
  <c r="X766" i="4"/>
  <c r="X762" i="4"/>
  <c r="X758" i="4"/>
  <c r="X754" i="4"/>
  <c r="X750" i="4"/>
  <c r="X746" i="4"/>
  <c r="X742" i="4"/>
  <c r="X738" i="4"/>
  <c r="X734" i="4"/>
  <c r="X730" i="4"/>
  <c r="X726" i="4"/>
  <c r="X722" i="4"/>
  <c r="X718" i="4"/>
  <c r="X714" i="4"/>
  <c r="X710" i="4"/>
  <c r="X706" i="4"/>
  <c r="X702" i="4"/>
  <c r="X698" i="4"/>
  <c r="X694" i="4"/>
  <c r="X690" i="4"/>
  <c r="X686" i="4"/>
  <c r="X682" i="4"/>
  <c r="X678" i="4"/>
  <c r="X674" i="4"/>
  <c r="X670" i="4"/>
  <c r="X666" i="4"/>
  <c r="X662" i="4"/>
  <c r="X658" i="4"/>
  <c r="X654" i="4"/>
  <c r="X650" i="4"/>
  <c r="X646" i="4"/>
  <c r="X642" i="4"/>
  <c r="X638" i="4"/>
  <c r="X634" i="4"/>
  <c r="X630" i="4"/>
  <c r="X626" i="4"/>
  <c r="X622" i="4"/>
  <c r="X618" i="4"/>
  <c r="X614" i="4"/>
  <c r="X610" i="4"/>
  <c r="X606" i="4"/>
  <c r="X602" i="4"/>
  <c r="X598" i="4"/>
  <c r="X594" i="4"/>
  <c r="X590" i="4"/>
  <c r="X586" i="4"/>
  <c r="X582" i="4"/>
  <c r="X578" i="4"/>
  <c r="X574" i="4"/>
  <c r="X570" i="4"/>
  <c r="X566" i="4"/>
  <c r="X562" i="4"/>
  <c r="X558" i="4"/>
  <c r="X533" i="4"/>
  <c r="X968" i="4"/>
  <c r="X952" i="4"/>
  <c r="X936" i="4"/>
  <c r="X543" i="4"/>
  <c r="X376" i="4"/>
  <c r="X360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Z893" i="4"/>
  <c r="AB893" i="4"/>
  <c r="AD893" i="4"/>
  <c r="AA893" i="4"/>
  <c r="AE893" i="4"/>
  <c r="AC893" i="4"/>
  <c r="AB877" i="4"/>
  <c r="AD877" i="4"/>
  <c r="AT877" i="4"/>
  <c r="AA877" i="4"/>
  <c r="AE877" i="4"/>
  <c r="AU877" i="4"/>
  <c r="AC877" i="4"/>
  <c r="AS877" i="4"/>
  <c r="Z861" i="4"/>
  <c r="AB861" i="4"/>
  <c r="AD861" i="4"/>
  <c r="AA861" i="4"/>
  <c r="AE861" i="4"/>
  <c r="AC861" i="4"/>
  <c r="AS861" i="4"/>
  <c r="Z837" i="4"/>
  <c r="AB837" i="4"/>
  <c r="AD837" i="4"/>
  <c r="AT837" i="4"/>
  <c r="AA837" i="4"/>
  <c r="AE837" i="4"/>
  <c r="AC837" i="4"/>
  <c r="AS837" i="4"/>
  <c r="Z821" i="4"/>
  <c r="AB821" i="4"/>
  <c r="AD821" i="4"/>
  <c r="AA821" i="4"/>
  <c r="AE821" i="4"/>
  <c r="AC821" i="4"/>
  <c r="AS821" i="4"/>
  <c r="Z805" i="4"/>
  <c r="AB805" i="4"/>
  <c r="AD805" i="4"/>
  <c r="AT805" i="4"/>
  <c r="AA805" i="4"/>
  <c r="AE805" i="4"/>
  <c r="AC805" i="4"/>
  <c r="AS805" i="4"/>
  <c r="Z789" i="4"/>
  <c r="AB789" i="4"/>
  <c r="AD789" i="4"/>
  <c r="AA789" i="4"/>
  <c r="AE789" i="4"/>
  <c r="AC789" i="4"/>
  <c r="AS789" i="4"/>
  <c r="Z773" i="4"/>
  <c r="AB773" i="4"/>
  <c r="AD773" i="4"/>
  <c r="AT773" i="4"/>
  <c r="AA773" i="4"/>
  <c r="AE773" i="4"/>
  <c r="AC773" i="4"/>
  <c r="AS773" i="4"/>
  <c r="Z757" i="4"/>
  <c r="AB757" i="4"/>
  <c r="AD757" i="4"/>
  <c r="AA757" i="4"/>
  <c r="AE757" i="4"/>
  <c r="AC757" i="4"/>
  <c r="AS757" i="4"/>
  <c r="Z741" i="4"/>
  <c r="AB741" i="4"/>
  <c r="AD741" i="4"/>
  <c r="AT741" i="4"/>
  <c r="AA741" i="4"/>
  <c r="AE741" i="4"/>
  <c r="AC741" i="4"/>
  <c r="AS741" i="4"/>
  <c r="Z725" i="4"/>
  <c r="AB725" i="4"/>
  <c r="AD725" i="4"/>
  <c r="AA725" i="4"/>
  <c r="AE725" i="4"/>
  <c r="AC725" i="4"/>
  <c r="Z709" i="4"/>
  <c r="AB709" i="4"/>
  <c r="AD709" i="4"/>
  <c r="AT709" i="4"/>
  <c r="AA709" i="4"/>
  <c r="AE709" i="4"/>
  <c r="AU709" i="4"/>
  <c r="AC709" i="4"/>
  <c r="AS709" i="4"/>
  <c r="Z693" i="4"/>
  <c r="AB693" i="4"/>
  <c r="AD693" i="4"/>
  <c r="AA693" i="4"/>
  <c r="AE693" i="4"/>
  <c r="AC693" i="4"/>
  <c r="AS693" i="4"/>
  <c r="Z685" i="4"/>
  <c r="AB685" i="4"/>
  <c r="AD685" i="4"/>
  <c r="AT685" i="4"/>
  <c r="AA685" i="4"/>
  <c r="AE685" i="4"/>
  <c r="AC685" i="4"/>
  <c r="AS685" i="4"/>
  <c r="Z669" i="4"/>
  <c r="AB669" i="4"/>
  <c r="AD669" i="4"/>
  <c r="AA669" i="4"/>
  <c r="AE669" i="4"/>
  <c r="AC669" i="4"/>
  <c r="Z653" i="4"/>
  <c r="AB653" i="4"/>
  <c r="AD653" i="4"/>
  <c r="AT653" i="4"/>
  <c r="AA653" i="4"/>
  <c r="AE653" i="4"/>
  <c r="AU653" i="4"/>
  <c r="AC653" i="4"/>
  <c r="AS653" i="4"/>
  <c r="Z637" i="4"/>
  <c r="AB637" i="4"/>
  <c r="AD637" i="4"/>
  <c r="AA637" i="4"/>
  <c r="AE637" i="4"/>
  <c r="AC637" i="4"/>
  <c r="AS637" i="4"/>
  <c r="Z621" i="4"/>
  <c r="AB621" i="4"/>
  <c r="AD621" i="4"/>
  <c r="AT621" i="4"/>
  <c r="AA621" i="4"/>
  <c r="AE621" i="4"/>
  <c r="AC621" i="4"/>
  <c r="AS621" i="4"/>
  <c r="Z605" i="4"/>
  <c r="AB605" i="4"/>
  <c r="AD605" i="4"/>
  <c r="AA605" i="4"/>
  <c r="AE605" i="4"/>
  <c r="AC605" i="4"/>
  <c r="Z589" i="4"/>
  <c r="AB589" i="4"/>
  <c r="AD589" i="4"/>
  <c r="AT589" i="4"/>
  <c r="AA589" i="4"/>
  <c r="AE589" i="4"/>
  <c r="AU589" i="4"/>
  <c r="AC589" i="4"/>
  <c r="AS589" i="4"/>
  <c r="Z573" i="4"/>
  <c r="AB573" i="4"/>
  <c r="AD573" i="4"/>
  <c r="AA573" i="4"/>
  <c r="AE573" i="4"/>
  <c r="AC573" i="4"/>
  <c r="AO573" i="4" s="1"/>
  <c r="AU573" i="4" s="1"/>
  <c r="AS573" i="4"/>
  <c r="Z557" i="4"/>
  <c r="AB557" i="4"/>
  <c r="AD557" i="4"/>
  <c r="AT557" i="4"/>
  <c r="AA557" i="4"/>
  <c r="AE557" i="4"/>
  <c r="AC557" i="4"/>
  <c r="AS557" i="4"/>
  <c r="Z967" i="4"/>
  <c r="AB967" i="4"/>
  <c r="AD967" i="4"/>
  <c r="AC967" i="4"/>
  <c r="AA967" i="4"/>
  <c r="AE967" i="4"/>
  <c r="Z959" i="4"/>
  <c r="AB959" i="4"/>
  <c r="AD959" i="4"/>
  <c r="AT959" i="4"/>
  <c r="AC959" i="4"/>
  <c r="AA959" i="4"/>
  <c r="AE959" i="4"/>
  <c r="Z947" i="4"/>
  <c r="AB947" i="4"/>
  <c r="AD947" i="4"/>
  <c r="AC947" i="4"/>
  <c r="AA947" i="4"/>
  <c r="AE947" i="4"/>
  <c r="AU947" i="4"/>
  <c r="Z939" i="4"/>
  <c r="AB939" i="4"/>
  <c r="AD939" i="4"/>
  <c r="AT939" i="4"/>
  <c r="AC939" i="4"/>
  <c r="AA939" i="4"/>
  <c r="AE939" i="4"/>
  <c r="Z931" i="4"/>
  <c r="AB931" i="4"/>
  <c r="AD931" i="4"/>
  <c r="AC931" i="4"/>
  <c r="AA931" i="4"/>
  <c r="AE931" i="4"/>
  <c r="Z927" i="4"/>
  <c r="AL927" i="4" s="1"/>
  <c r="AR927" i="4" s="1"/>
  <c r="AB927" i="4"/>
  <c r="AD927" i="4"/>
  <c r="AT927" i="4"/>
  <c r="AV927" i="4"/>
  <c r="AC927" i="4"/>
  <c r="AA927" i="4"/>
  <c r="AE927" i="4"/>
  <c r="Z542" i="4"/>
  <c r="AL542" i="4" s="1"/>
  <c r="AR542" i="4" s="1"/>
  <c r="AB542" i="4"/>
  <c r="AN542" i="4" s="1"/>
  <c r="AD542" i="4"/>
  <c r="AP542" i="4" s="1"/>
  <c r="AT542" i="4"/>
  <c r="AV542" i="4"/>
  <c r="AA542" i="4"/>
  <c r="AM542" i="4" s="1"/>
  <c r="AE542" i="4"/>
  <c r="AC542" i="4"/>
  <c r="AO542" i="4" s="1"/>
  <c r="AU542" i="4" s="1"/>
  <c r="AS542" i="4"/>
  <c r="AB526" i="4"/>
  <c r="AN526" i="4" s="1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O151" i="4" s="1"/>
  <c r="AU151" i="4" s="1"/>
  <c r="AA151" i="4"/>
  <c r="AE151" i="4"/>
  <c r="AQ151" i="4" s="1"/>
  <c r="AW151" i="4" s="1"/>
  <c r="Z107" i="4"/>
  <c r="AB107" i="4"/>
  <c r="AD107" i="4"/>
  <c r="AC107" i="4"/>
  <c r="AA107" i="4"/>
  <c r="AE107" i="4"/>
  <c r="Z99" i="4"/>
  <c r="AL99" i="4" s="1"/>
  <c r="AR99" i="4" s="1"/>
  <c r="AB99" i="4"/>
  <c r="AD99" i="4"/>
  <c r="AP99" i="4" s="1"/>
  <c r="AV99" i="4" s="1"/>
  <c r="AA99" i="4"/>
  <c r="AC99" i="4"/>
  <c r="AE99" i="4"/>
  <c r="AQ99" i="4" s="1"/>
  <c r="AW99" i="4" s="1"/>
  <c r="Z83" i="4"/>
  <c r="AL83" i="4" s="1"/>
  <c r="AR83" i="4" s="1"/>
  <c r="AB83" i="4"/>
  <c r="AN83" i="4" s="1"/>
  <c r="AD83" i="4"/>
  <c r="AP83" i="4" s="1"/>
  <c r="AT83" i="4"/>
  <c r="AV83" i="4"/>
  <c r="AA83" i="4"/>
  <c r="AC83" i="4"/>
  <c r="AO83" i="4" s="1"/>
  <c r="AU83" i="4" s="1"/>
  <c r="AE83" i="4"/>
  <c r="AQ83" i="4" s="1"/>
  <c r="AW83" i="4" s="1"/>
  <c r="Z65" i="4"/>
  <c r="AB65" i="4"/>
  <c r="AN65" i="4" s="1"/>
  <c r="AD65" i="4"/>
  <c r="AP65" i="4" s="1"/>
  <c r="AT65" i="4"/>
  <c r="AV65" i="4"/>
  <c r="AA65" i="4"/>
  <c r="AC65" i="4"/>
  <c r="AE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X563" i="4"/>
  <c r="Z1001" i="4"/>
  <c r="AL1001" i="4" s="1"/>
  <c r="AR1001" i="4" s="1"/>
  <c r="AB1001" i="4"/>
  <c r="AN1001" i="4" s="1"/>
  <c r="AD1001" i="4"/>
  <c r="AP1001" i="4" s="1"/>
  <c r="AT1001" i="4"/>
  <c r="AV1001" i="4"/>
  <c r="AA1001" i="4"/>
  <c r="AM1001" i="4" s="1"/>
  <c r="AE1001" i="4"/>
  <c r="AQ1001" i="4" s="1"/>
  <c r="AW1001" i="4" s="1"/>
  <c r="AC1001" i="4"/>
  <c r="AS1001" i="4"/>
  <c r="Z985" i="4"/>
  <c r="AL985" i="4" s="1"/>
  <c r="AR985" i="4" s="1"/>
  <c r="AB985" i="4"/>
  <c r="AD985" i="4"/>
  <c r="AP985" i="4" s="1"/>
  <c r="AT985" i="4"/>
  <c r="AV985" i="4"/>
  <c r="AA985" i="4"/>
  <c r="AM985" i="4" s="1"/>
  <c r="AE985" i="4"/>
  <c r="AC985" i="4"/>
  <c r="AS985" i="4"/>
  <c r="AW985" i="4"/>
  <c r="Z973" i="4"/>
  <c r="AB973" i="4"/>
  <c r="AD973" i="4"/>
  <c r="AT973" i="4"/>
  <c r="AV973" i="4"/>
  <c r="AA973" i="4"/>
  <c r="AE973" i="4"/>
  <c r="AC973" i="4"/>
  <c r="AW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P115" i="4"/>
  <c r="AV115" i="4" s="1"/>
  <c r="AO969" i="4"/>
  <c r="AU969" i="4" s="1"/>
  <c r="AM961" i="4"/>
  <c r="AS961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N506" i="4"/>
  <c r="AT506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45" i="4"/>
  <c r="AI745" i="4"/>
  <c r="AH745" i="4"/>
  <c r="AG737" i="4"/>
  <c r="AI737" i="4"/>
  <c r="AH737" i="4"/>
  <c r="AG729" i="4"/>
  <c r="AI729" i="4"/>
  <c r="AH729" i="4"/>
  <c r="AG721" i="4"/>
  <c r="AI721" i="4"/>
  <c r="AH721" i="4"/>
  <c r="AG713" i="4"/>
  <c r="AI713" i="4"/>
  <c r="AH713" i="4"/>
  <c r="AG705" i="4"/>
  <c r="AI705" i="4"/>
  <c r="AH705" i="4"/>
  <c r="AG697" i="4"/>
  <c r="AI697" i="4"/>
  <c r="AH697" i="4"/>
  <c r="AG689" i="4"/>
  <c r="AI689" i="4"/>
  <c r="AH689" i="4"/>
  <c r="AG681" i="4"/>
  <c r="AI681" i="4"/>
  <c r="AH681" i="4"/>
  <c r="AG673" i="4"/>
  <c r="AI673" i="4"/>
  <c r="AH673" i="4"/>
  <c r="AG665" i="4"/>
  <c r="AI665" i="4"/>
  <c r="AH665" i="4"/>
  <c r="AG657" i="4"/>
  <c r="AI657" i="4"/>
  <c r="AH657" i="4"/>
  <c r="AG649" i="4"/>
  <c r="AI649" i="4"/>
  <c r="AH649" i="4"/>
  <c r="AG641" i="4"/>
  <c r="AI641" i="4"/>
  <c r="AH641" i="4"/>
  <c r="AG633" i="4"/>
  <c r="AI633" i="4"/>
  <c r="AH633" i="4"/>
  <c r="AG625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I540" i="4"/>
  <c r="AG524" i="4"/>
  <c r="AI524" i="4"/>
  <c r="AH524" i="4"/>
  <c r="AG550" i="4"/>
  <c r="AI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546" i="4"/>
  <c r="AS546" i="4" s="1"/>
  <c r="AN546" i="4"/>
  <c r="AT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P450" i="4"/>
  <c r="AV450" i="4" s="1"/>
  <c r="AL450" i="4"/>
  <c r="AR450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603" i="4"/>
  <c r="X587" i="4"/>
  <c r="AI380" i="4"/>
  <c r="AH380" i="4"/>
  <c r="AJ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D993" i="4"/>
  <c r="AE993" i="4"/>
  <c r="Z989" i="4"/>
  <c r="AB989" i="4"/>
  <c r="AD989" i="4"/>
  <c r="AA989" i="4"/>
  <c r="AE989" i="4"/>
  <c r="AC989" i="4"/>
  <c r="Z981" i="4"/>
  <c r="AD981" i="4"/>
  <c r="AE981" i="4"/>
  <c r="Z977" i="4"/>
  <c r="AB977" i="4"/>
  <c r="AD977" i="4"/>
  <c r="AA977" i="4"/>
  <c r="AE977" i="4"/>
  <c r="AC977" i="4"/>
  <c r="AA382" i="4"/>
  <c r="AE382" i="4"/>
  <c r="AB382" i="4"/>
  <c r="AI382" i="4"/>
  <c r="AJ382" i="4"/>
  <c r="AK382" i="4"/>
  <c r="AA1000" i="4"/>
  <c r="AC1000" i="4"/>
  <c r="AE1000" i="4"/>
  <c r="AB1000" i="4"/>
  <c r="AD1000" i="4"/>
  <c r="Z1000" i="4"/>
  <c r="AA996" i="4"/>
  <c r="AE996" i="4"/>
  <c r="AD996" i="4"/>
  <c r="AA992" i="4"/>
  <c r="AC992" i="4"/>
  <c r="AE992" i="4"/>
  <c r="AB992" i="4"/>
  <c r="AD992" i="4"/>
  <c r="Z992" i="4"/>
  <c r="AA988" i="4"/>
  <c r="AE988" i="4"/>
  <c r="AD988" i="4"/>
  <c r="AA984" i="4"/>
  <c r="AC984" i="4"/>
  <c r="AE984" i="4"/>
  <c r="AB984" i="4"/>
  <c r="AD984" i="4"/>
  <c r="Z984" i="4"/>
  <c r="AA980" i="4"/>
  <c r="AE980" i="4"/>
  <c r="AD980" i="4"/>
  <c r="AA976" i="4"/>
  <c r="AC976" i="4"/>
  <c r="AE976" i="4"/>
  <c r="AB976" i="4"/>
  <c r="AD976" i="4"/>
  <c r="Z976" i="4"/>
  <c r="AA553" i="4"/>
  <c r="AE553" i="4"/>
  <c r="AD553" i="4"/>
  <c r="AA537" i="4"/>
  <c r="AC537" i="4"/>
  <c r="AE537" i="4"/>
  <c r="AB537" i="4"/>
  <c r="AD537" i="4"/>
  <c r="Z537" i="4"/>
  <c r="AA521" i="4"/>
  <c r="AE521" i="4"/>
  <c r="AD521" i="4"/>
  <c r="AA966" i="4"/>
  <c r="AC966" i="4"/>
  <c r="AE966" i="4"/>
  <c r="Z966" i="4"/>
  <c r="AD966" i="4"/>
  <c r="AB966" i="4"/>
  <c r="AA958" i="4"/>
  <c r="AE958" i="4"/>
  <c r="AD958" i="4"/>
  <c r="AA950" i="4"/>
  <c r="AC950" i="4"/>
  <c r="AE950" i="4"/>
  <c r="Z950" i="4"/>
  <c r="AD950" i="4"/>
  <c r="AB950" i="4"/>
  <c r="AA938" i="4"/>
  <c r="AE938" i="4"/>
  <c r="AD938" i="4"/>
  <c r="AA930" i="4"/>
  <c r="AC930" i="4"/>
  <c r="AE930" i="4"/>
  <c r="Z930" i="4"/>
  <c r="AD930" i="4"/>
  <c r="AB930" i="4"/>
  <c r="AA555" i="4"/>
  <c r="AE555" i="4"/>
  <c r="AD555" i="4"/>
  <c r="AA531" i="4"/>
  <c r="AC531" i="4"/>
  <c r="AE531" i="4"/>
  <c r="AB531" i="4"/>
  <c r="AD531" i="4"/>
  <c r="Z531" i="4"/>
  <c r="AA378" i="4"/>
  <c r="AE378" i="4"/>
  <c r="AD378" i="4"/>
  <c r="AA370" i="4"/>
  <c r="AC370" i="4"/>
  <c r="AE370" i="4"/>
  <c r="Z370" i="4"/>
  <c r="AD370" i="4"/>
  <c r="AB370" i="4"/>
  <c r="AA362" i="4"/>
  <c r="AE362" i="4"/>
  <c r="AD362" i="4"/>
  <c r="AA358" i="4"/>
  <c r="AC358" i="4"/>
  <c r="AE358" i="4"/>
  <c r="Z358" i="4"/>
  <c r="AD358" i="4"/>
  <c r="AB358" i="4"/>
  <c r="AA246" i="4"/>
  <c r="AE246" i="4"/>
  <c r="AD246" i="4"/>
  <c r="AA242" i="4"/>
  <c r="AC242" i="4"/>
  <c r="AE242" i="4"/>
  <c r="Z242" i="4"/>
  <c r="AD242" i="4"/>
  <c r="AB242" i="4"/>
  <c r="AA238" i="4"/>
  <c r="AE238" i="4"/>
  <c r="AD238" i="4"/>
  <c r="AA234" i="4"/>
  <c r="AC234" i="4"/>
  <c r="AE234" i="4"/>
  <c r="Z234" i="4"/>
  <c r="AD234" i="4"/>
  <c r="AB234" i="4"/>
  <c r="AA152" i="4"/>
  <c r="AE152" i="4"/>
  <c r="AD152" i="4"/>
  <c r="AA148" i="4"/>
  <c r="AC148" i="4"/>
  <c r="AE148" i="4"/>
  <c r="Z148" i="4"/>
  <c r="AD148" i="4"/>
  <c r="AB148" i="4"/>
  <c r="AA110" i="4"/>
  <c r="AE110" i="4"/>
  <c r="AD110" i="4"/>
  <c r="AA106" i="4"/>
  <c r="AC106" i="4"/>
  <c r="AE106" i="4"/>
  <c r="Z106" i="4"/>
  <c r="AD106" i="4"/>
  <c r="AB106" i="4"/>
  <c r="AH891" i="4"/>
  <c r="AI875" i="4"/>
  <c r="AG859" i="4"/>
  <c r="AH771" i="4"/>
  <c r="AH747" i="4"/>
  <c r="AI731" i="4"/>
  <c r="AG715" i="4"/>
  <c r="AI623" i="4"/>
  <c r="AG591" i="4"/>
  <c r="AA157" i="4"/>
  <c r="AE157" i="4"/>
  <c r="AB157" i="4"/>
  <c r="AI157" i="4"/>
  <c r="AJ157" i="4"/>
  <c r="AK157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C422" i="4"/>
  <c r="Z422" i="4"/>
  <c r="AD422" i="4"/>
  <c r="AK422" i="4"/>
  <c r="AI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O143" i="4"/>
  <c r="AU143" i="4" s="1"/>
  <c r="AP135" i="4"/>
  <c r="AV135" i="4" s="1"/>
  <c r="AL135" i="4"/>
  <c r="AR135" i="4" s="1"/>
  <c r="AQ506" i="4"/>
  <c r="AW506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F745" i="4"/>
  <c r="AK737" i="4"/>
  <c r="AJ737" i="4"/>
  <c r="AF737" i="4"/>
  <c r="AK729" i="4"/>
  <c r="AJ729" i="4"/>
  <c r="AF729" i="4"/>
  <c r="AK721" i="4"/>
  <c r="AJ721" i="4"/>
  <c r="AF721" i="4"/>
  <c r="AK713" i="4"/>
  <c r="AJ713" i="4"/>
  <c r="AF713" i="4"/>
  <c r="AK705" i="4"/>
  <c r="AJ705" i="4"/>
  <c r="AF705" i="4"/>
  <c r="AK697" i="4"/>
  <c r="AJ697" i="4"/>
  <c r="AF697" i="4"/>
  <c r="AK689" i="4"/>
  <c r="AJ689" i="4"/>
  <c r="AF689" i="4"/>
  <c r="AK681" i="4"/>
  <c r="AJ681" i="4"/>
  <c r="AF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J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O450" i="4"/>
  <c r="AU450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M99" i="4" l="1"/>
  <c r="AS99" i="4" s="1"/>
  <c r="AN99" i="4"/>
  <c r="AT99" i="4" s="1"/>
  <c r="AB91" i="4"/>
  <c r="AC91" i="4"/>
  <c r="Z91" i="4"/>
  <c r="AA91" i="4"/>
  <c r="AE91" i="4"/>
  <c r="AD90" i="4"/>
  <c r="AF90" i="4"/>
  <c r="AJ86" i="4"/>
  <c r="AK82" i="4"/>
  <c r="AG82" i="4"/>
  <c r="AB82" i="4"/>
  <c r="AJ82" i="4"/>
  <c r="AE82" i="4"/>
  <c r="Y178" i="4"/>
  <c r="AF86" i="4"/>
  <c r="AG248" i="4"/>
  <c r="AI328" i="4"/>
  <c r="G945" i="4"/>
  <c r="E933" i="4"/>
  <c r="I933" i="4" s="1"/>
  <c r="D62" i="4"/>
  <c r="H62" i="4" s="1"/>
  <c r="K63" i="2" s="1"/>
  <c r="E62" i="4"/>
  <c r="I62" i="4" s="1"/>
  <c r="L63" i="2" s="1"/>
  <c r="D153" i="4"/>
  <c r="H153" i="4" s="1"/>
  <c r="K154" i="2" s="1"/>
  <c r="F446" i="4"/>
  <c r="J446" i="4" s="1"/>
  <c r="M447" i="2" s="1"/>
  <c r="E105" i="4"/>
  <c r="I105" i="4" s="1"/>
  <c r="L106" i="2" s="1"/>
  <c r="E369" i="4"/>
  <c r="I369" i="4" s="1"/>
  <c r="L370" i="2" s="1"/>
  <c r="G377" i="4"/>
  <c r="AI526" i="4"/>
  <c r="AF63" i="4"/>
  <c r="AB115" i="4"/>
  <c r="Z115" i="4"/>
  <c r="AI115" i="4"/>
  <c r="AO115" i="4" s="1"/>
  <c r="AU115" i="4" s="1"/>
  <c r="AO37" i="4"/>
  <c r="AU37" i="4" s="1"/>
  <c r="AA75" i="4"/>
  <c r="AM75" i="4" s="1"/>
  <c r="AS75" i="4" s="1"/>
  <c r="AB75" i="4"/>
  <c r="AE75" i="4"/>
  <c r="AC75" i="4"/>
  <c r="Z75" i="4"/>
  <c r="AD75" i="4"/>
  <c r="AP75" i="4" s="1"/>
  <c r="AV75" i="4" s="1"/>
  <c r="AQ72" i="4"/>
  <c r="AW72" i="4" s="1"/>
  <c r="AM72" i="4"/>
  <c r="AS72" i="4" s="1"/>
  <c r="AO72" i="4"/>
  <c r="AU72" i="4" s="1"/>
  <c r="AD63" i="4"/>
  <c r="AJ63" i="4"/>
  <c r="AB63" i="4"/>
  <c r="AM65" i="4"/>
  <c r="AS65" i="4" s="1"/>
  <c r="AO59" i="4"/>
  <c r="AU59" i="4" s="1"/>
  <c r="AN59" i="4"/>
  <c r="AT59" i="4" s="1"/>
  <c r="AG63" i="4"/>
  <c r="AL65" i="4"/>
  <c r="AR65" i="4" s="1"/>
  <c r="AQ65" i="4"/>
  <c r="AW65" i="4" s="1"/>
  <c r="AH55" i="4"/>
  <c r="AO51" i="4"/>
  <c r="AU51" i="4" s="1"/>
  <c r="AP38" i="4"/>
  <c r="AV38" i="4" s="1"/>
  <c r="AL37" i="4"/>
  <c r="AR37" i="4" s="1"/>
  <c r="AP34" i="4"/>
  <c r="AV34" i="4" s="1"/>
  <c r="N9" i="2"/>
  <c r="P9" i="2"/>
  <c r="O9" i="2"/>
  <c r="AQ985" i="4"/>
  <c r="AE661" i="4"/>
  <c r="AD661" i="4"/>
  <c r="AC701" i="4"/>
  <c r="AA701" i="4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I82" i="4"/>
  <c r="AJ90" i="4"/>
  <c r="AP90" i="4" s="1"/>
  <c r="AV90" i="4" s="1"/>
  <c r="AJ102" i="4"/>
  <c r="AK222" i="4"/>
  <c r="AK342" i="4"/>
  <c r="AH218" i="4"/>
  <c r="AH354" i="4"/>
  <c r="AH387" i="4"/>
  <c r="AF74" i="4"/>
  <c r="AF82" i="4"/>
  <c r="AG90" i="4"/>
  <c r="AG102" i="4"/>
  <c r="AF222" i="4"/>
  <c r="AF342" i="4"/>
  <c r="AG218" i="4"/>
  <c r="AG338" i="4"/>
  <c r="AG354" i="4"/>
  <c r="AL18" i="4"/>
  <c r="AR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AC232" i="4"/>
  <c r="AG232" i="4"/>
  <c r="AB55" i="4"/>
  <c r="AB74" i="4"/>
  <c r="AB90" i="4"/>
  <c r="AA222" i="4"/>
  <c r="AF124" i="4"/>
  <c r="AA124" i="4"/>
  <c r="AD164" i="4"/>
  <c r="AB164" i="4"/>
  <c r="AD196" i="4"/>
  <c r="AB196" i="4"/>
  <c r="AC228" i="4"/>
  <c r="AA228" i="4"/>
  <c r="AE256" i="4"/>
  <c r="AG256" i="4"/>
  <c r="Z272" i="4"/>
  <c r="AK272" i="4"/>
  <c r="Z288" i="4"/>
  <c r="AK288" i="4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F937" i="4"/>
  <c r="J937" i="4" s="1"/>
  <c r="E949" i="4"/>
  <c r="I949" i="4" s="1"/>
  <c r="G462" i="4"/>
  <c r="D538" i="4"/>
  <c r="H538" i="4" s="1"/>
  <c r="AI985" i="4"/>
  <c r="AH985" i="4"/>
  <c r="AN985" i="4" s="1"/>
  <c r="AM510" i="4"/>
  <c r="AS510" i="4" s="1"/>
  <c r="AH115" i="4"/>
  <c r="AN115" i="4" s="1"/>
  <c r="AE115" i="4"/>
  <c r="AQ115" i="4" s="1"/>
  <c r="AW115" i="4" s="1"/>
  <c r="AF115" i="4"/>
  <c r="AL115" i="4" s="1"/>
  <c r="AR115" i="4" s="1"/>
  <c r="AG639" i="4"/>
  <c r="AI707" i="4"/>
  <c r="AG899" i="4"/>
  <c r="AL510" i="4"/>
  <c r="AR510" i="4" s="1"/>
  <c r="E510" i="4" s="1"/>
  <c r="I510" i="4" s="1"/>
  <c r="AN510" i="4"/>
  <c r="AT510" i="4" s="1"/>
  <c r="D438" i="4"/>
  <c r="H438" i="4" s="1"/>
  <c r="K439" i="2" s="1"/>
  <c r="F438" i="4"/>
  <c r="J438" i="4" s="1"/>
  <c r="M439" i="2" s="1"/>
  <c r="E470" i="4"/>
  <c r="I470" i="4" s="1"/>
  <c r="G470" i="4"/>
  <c r="F470" i="4"/>
  <c r="J470" i="4" s="1"/>
  <c r="G520" i="4"/>
  <c r="E520" i="4"/>
  <c r="I520" i="4" s="1"/>
  <c r="G510" i="4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O985" i="4"/>
  <c r="AU985" i="4" s="1"/>
  <c r="AC526" i="4"/>
  <c r="AO526" i="4" s="1"/>
  <c r="AU526" i="4" s="1"/>
  <c r="AT526" i="4"/>
  <c r="AQ542" i="4"/>
  <c r="AW542" i="4" s="1"/>
  <c r="AC625" i="4"/>
  <c r="X250" i="4"/>
  <c r="Y250" i="4"/>
  <c r="X282" i="4"/>
  <c r="Y282" i="4"/>
  <c r="X314" i="4"/>
  <c r="Y314" i="4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G380" i="4"/>
  <c r="AK380" i="4"/>
  <c r="AF380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E70" i="4"/>
  <c r="AF70" i="4"/>
  <c r="AE78" i="4"/>
  <c r="AG78" i="4"/>
  <c r="AE94" i="4"/>
  <c r="AD94" i="4"/>
  <c r="AG94" i="4"/>
  <c r="AK94" i="4"/>
  <c r="AQ94" i="4" s="1"/>
  <c r="AW94" i="4" s="1"/>
  <c r="AD214" i="4"/>
  <c r="AG214" i="4"/>
  <c r="AK214" i="4"/>
  <c r="AD230" i="4"/>
  <c r="AF230" i="4"/>
  <c r="AJ230" i="4"/>
  <c r="AB350" i="4"/>
  <c r="AE350" i="4"/>
  <c r="AB140" i="4"/>
  <c r="AD140" i="4"/>
  <c r="AH212" i="4"/>
  <c r="Z212" i="4"/>
  <c r="AI264" i="4"/>
  <c r="AF264" i="4"/>
  <c r="AJ296" i="4"/>
  <c r="Z296" i="4"/>
  <c r="AF312" i="4"/>
  <c r="AB312" i="4"/>
  <c r="AE210" i="4"/>
  <c r="AA210" i="4"/>
  <c r="AJ210" i="4"/>
  <c r="AA226" i="4"/>
  <c r="AF226" i="4"/>
  <c r="AK226" i="4"/>
  <c r="AD346" i="4"/>
  <c r="AJ346" i="4"/>
  <c r="AA346" i="4"/>
  <c r="AG346" i="4"/>
  <c r="AA422" i="4"/>
  <c r="AE422" i="4"/>
  <c r="AB422" i="4"/>
  <c r="AG422" i="4"/>
  <c r="AH422" i="4"/>
  <c r="AF422" i="4"/>
  <c r="AC157" i="4"/>
  <c r="Z157" i="4"/>
  <c r="AD157" i="4"/>
  <c r="AF157" i="4"/>
  <c r="AG157" i="4"/>
  <c r="AM157" i="4" s="1"/>
  <c r="AS157" i="4" s="1"/>
  <c r="AH157" i="4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D677" i="4"/>
  <c r="AP677" i="4" s="1"/>
  <c r="AV677" i="4" s="1"/>
  <c r="AE677" i="4"/>
  <c r="AK677" i="4"/>
  <c r="AF677" i="4"/>
  <c r="Z717" i="4"/>
  <c r="AD717" i="4"/>
  <c r="AK717" i="4"/>
  <c r="AF717" i="4"/>
  <c r="AD749" i="4"/>
  <c r="Z749" i="4"/>
  <c r="AE749" i="4"/>
  <c r="AK749" i="4"/>
  <c r="AF749" i="4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D869" i="4"/>
  <c r="Z869" i="4"/>
  <c r="AK869" i="4"/>
  <c r="AF869" i="4"/>
  <c r="Z901" i="4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G72" i="4" s="1"/>
  <c r="AM59" i="4"/>
  <c r="AS59" i="4" s="1"/>
  <c r="AO136" i="4"/>
  <c r="AU136" i="4" s="1"/>
  <c r="AQ160" i="4"/>
  <c r="AW160" i="4" s="1"/>
  <c r="AP160" i="4"/>
  <c r="AV160" i="4" s="1"/>
  <c r="AL51" i="4"/>
  <c r="AR51" i="4" s="1"/>
  <c r="F51" i="4" s="1"/>
  <c r="J51" i="4" s="1"/>
  <c r="M52" i="2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O91" i="4" s="1"/>
  <c r="AU91" i="4" s="1"/>
  <c r="AH91" i="4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G173" i="4"/>
  <c r="AM173" i="4" s="1"/>
  <c r="AS173" i="4" s="1"/>
  <c r="D510" i="4"/>
  <c r="H510" i="4" s="1"/>
  <c r="F510" i="4"/>
  <c r="J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D55" i="4"/>
  <c r="AE55" i="4"/>
  <c r="AA55" i="4"/>
  <c r="AM55" i="4" s="1"/>
  <c r="AS55" i="4" s="1"/>
  <c r="AK55" i="4"/>
  <c r="AJ55" i="4"/>
  <c r="AA387" i="4"/>
  <c r="AD387" i="4"/>
  <c r="Z387" i="4"/>
  <c r="AK387" i="4"/>
  <c r="AQ387" i="4" s="1"/>
  <c r="AW387" i="4" s="1"/>
  <c r="AJ387" i="4"/>
  <c r="AA74" i="4"/>
  <c r="Z74" i="4"/>
  <c r="AL74" i="4" s="1"/>
  <c r="AR74" i="4" s="1"/>
  <c r="AC74" i="4"/>
  <c r="AH74" i="4"/>
  <c r="AA82" i="4"/>
  <c r="Z82" i="4"/>
  <c r="AC82" i="4"/>
  <c r="AH82" i="4"/>
  <c r="AA90" i="4"/>
  <c r="AM90" i="4" s="1"/>
  <c r="AS90" i="4" s="1"/>
  <c r="Z90" i="4"/>
  <c r="AC90" i="4"/>
  <c r="AH90" i="4"/>
  <c r="AI90" i="4"/>
  <c r="AE102" i="4"/>
  <c r="AD102" i="4"/>
  <c r="AC102" i="4"/>
  <c r="AH102" i="4"/>
  <c r="AI102" i="4"/>
  <c r="AD222" i="4"/>
  <c r="AP222" i="4" s="1"/>
  <c r="AV222" i="4" s="1"/>
  <c r="AB222" i="4"/>
  <c r="AE222" i="4"/>
  <c r="AI222" i="4"/>
  <c r="AH222" i="4"/>
  <c r="AD342" i="4"/>
  <c r="AE342" i="4"/>
  <c r="AQ342" i="4" s="1"/>
  <c r="AW342" i="4" s="1"/>
  <c r="AA342" i="4"/>
  <c r="AI342" i="4"/>
  <c r="AH342" i="4"/>
  <c r="Z124" i="4"/>
  <c r="AC124" i="4"/>
  <c r="AG124" i="4"/>
  <c r="AM124" i="4" s="1"/>
  <c r="AS124" i="4" s="1"/>
  <c r="AB124" i="4"/>
  <c r="AK124" i="4"/>
  <c r="AI124" i="4"/>
  <c r="AJ164" i="4"/>
  <c r="AH164" i="4"/>
  <c r="AK164" i="4"/>
  <c r="AA164" i="4"/>
  <c r="Z164" i="4"/>
  <c r="AL164" i="4" s="1"/>
  <c r="AR164" i="4" s="1"/>
  <c r="AC164" i="4"/>
  <c r="AJ196" i="4"/>
  <c r="AP196" i="4" s="1"/>
  <c r="AV196" i="4" s="1"/>
  <c r="AH196" i="4"/>
  <c r="AK196" i="4"/>
  <c r="AA196" i="4"/>
  <c r="Z196" i="4"/>
  <c r="AL196" i="4" s="1"/>
  <c r="AR196" i="4" s="1"/>
  <c r="AC196" i="4"/>
  <c r="AF228" i="4"/>
  <c r="AI228" i="4"/>
  <c r="AG228" i="4"/>
  <c r="AM228" i="4" s="1"/>
  <c r="AS228" i="4" s="1"/>
  <c r="AB228" i="4"/>
  <c r="AE228" i="4"/>
  <c r="AQ228" i="4" s="1"/>
  <c r="AW228" i="4" s="1"/>
  <c r="AD228" i="4"/>
  <c r="AJ256" i="4"/>
  <c r="AH256" i="4"/>
  <c r="AK256" i="4"/>
  <c r="AA256" i="4"/>
  <c r="Z256" i="4"/>
  <c r="AC256" i="4"/>
  <c r="AF272" i="4"/>
  <c r="AI272" i="4"/>
  <c r="AG272" i="4"/>
  <c r="AM272" i="4" s="1"/>
  <c r="AS272" i="4" s="1"/>
  <c r="AB272" i="4"/>
  <c r="AE272" i="4"/>
  <c r="AQ272" i="4" s="1"/>
  <c r="AW272" i="4" s="1"/>
  <c r="AD272" i="4"/>
  <c r="AF288" i="4"/>
  <c r="AL288" i="4" s="1"/>
  <c r="AR288" i="4" s="1"/>
  <c r="AI288" i="4"/>
  <c r="AG288" i="4"/>
  <c r="AB288" i="4"/>
  <c r="AE288" i="4"/>
  <c r="AD288" i="4"/>
  <c r="AJ304" i="4"/>
  <c r="AH304" i="4"/>
  <c r="AK304" i="4"/>
  <c r="AA304" i="4"/>
  <c r="Z304" i="4"/>
  <c r="AL304" i="4" s="1"/>
  <c r="AR304" i="4" s="1"/>
  <c r="AC304" i="4"/>
  <c r="AF320" i="4"/>
  <c r="AL320" i="4" s="1"/>
  <c r="AR320" i="4" s="1"/>
  <c r="AI320" i="4"/>
  <c r="AG320" i="4"/>
  <c r="AB320" i="4"/>
  <c r="AE320" i="4"/>
  <c r="AQ320" i="4" s="1"/>
  <c r="AW320" i="4" s="1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Z218" i="4"/>
  <c r="AL218" i="4" s="1"/>
  <c r="AR218" i="4" s="1"/>
  <c r="AC218" i="4"/>
  <c r="AI218" i="4"/>
  <c r="AK218" i="4"/>
  <c r="AJ218" i="4"/>
  <c r="AP218" i="4" s="1"/>
  <c r="AV218" i="4" s="1"/>
  <c r="AA338" i="4"/>
  <c r="Z338" i="4"/>
  <c r="AL338" i="4" s="1"/>
  <c r="AR338" i="4" s="1"/>
  <c r="AC338" i="4"/>
  <c r="AI338" i="4"/>
  <c r="AK338" i="4"/>
  <c r="AJ338" i="4"/>
  <c r="AP338" i="4" s="1"/>
  <c r="AV338" i="4" s="1"/>
  <c r="AA354" i="4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937" i="4"/>
  <c r="H937" i="4" s="1"/>
  <c r="G937" i="4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P144" i="4"/>
  <c r="AV144" i="4" s="1"/>
  <c r="AN168" i="4"/>
  <c r="AT168" i="4" s="1"/>
  <c r="Z63" i="4"/>
  <c r="AL63" i="4" s="1"/>
  <c r="AR63" i="4" s="1"/>
  <c r="AE63" i="4"/>
  <c r="AI63" i="4"/>
  <c r="AO63" i="4" s="1"/>
  <c r="AU63" i="4" s="1"/>
  <c r="AK63" i="4"/>
  <c r="AA63" i="4"/>
  <c r="AH63" i="4"/>
  <c r="AE19" i="4"/>
  <c r="AD19" i="4"/>
  <c r="AP19" i="4" s="1"/>
  <c r="AV19" i="4" s="1"/>
  <c r="Z19" i="4"/>
  <c r="AM18" i="4"/>
  <c r="AS18" i="4" s="1"/>
  <c r="AK15" i="4"/>
  <c r="AG15" i="4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E717" i="4"/>
  <c r="AQ717" i="4" s="1"/>
  <c r="AW717" i="4" s="1"/>
  <c r="AE781" i="4"/>
  <c r="AE845" i="4"/>
  <c r="AQ845" i="4" s="1"/>
  <c r="AW845" i="4" s="1"/>
  <c r="AE901" i="4"/>
  <c r="AG47" i="4"/>
  <c r="AF507" i="4"/>
  <c r="AG395" i="4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J647" i="4"/>
  <c r="AI979" i="4"/>
  <c r="AH639" i="4"/>
  <c r="AK667" i="4"/>
  <c r="AJ683" i="4"/>
  <c r="AF699" i="4"/>
  <c r="AG771" i="4"/>
  <c r="AK779" i="4"/>
  <c r="AJ795" i="4"/>
  <c r="AF81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AN200" i="4"/>
  <c r="AT200" i="4" s="1"/>
  <c r="AC70" i="4"/>
  <c r="AD78" i="4"/>
  <c r="AE86" i="4"/>
  <c r="Z214" i="4"/>
  <c r="AL214" i="4" s="1"/>
  <c r="AR214" i="4" s="1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AL346" i="4" s="1"/>
  <c r="AR346" i="4" s="1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C354" i="4"/>
  <c r="Z354" i="4"/>
  <c r="AL354" i="4" s="1"/>
  <c r="AR354" i="4" s="1"/>
  <c r="AK336" i="4"/>
  <c r="AI19" i="4"/>
  <c r="AO19" i="4" s="1"/>
  <c r="AU19" i="4" s="1"/>
  <c r="AK91" i="4"/>
  <c r="AH19" i="4"/>
  <c r="AN19" i="4" s="1"/>
  <c r="AT19" i="4" s="1"/>
  <c r="AF19" i="4"/>
  <c r="AF91" i="4"/>
  <c r="AL91" i="4" s="1"/>
  <c r="AR91" i="4" s="1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I107" i="4"/>
  <c r="AO107" i="4" s="1"/>
  <c r="AU107" i="4" s="1"/>
  <c r="AK80" i="4"/>
  <c r="AH75" i="4"/>
  <c r="AH107" i="4"/>
  <c r="AF75" i="4"/>
  <c r="AK107" i="4"/>
  <c r="AQ107" i="4" s="1"/>
  <c r="AW107" i="4" s="1"/>
  <c r="AN107" i="4"/>
  <c r="AT107" i="4" s="1"/>
  <c r="AG19" i="4"/>
  <c r="AM19" i="4" s="1"/>
  <c r="AS19" i="4" s="1"/>
  <c r="AP107" i="4"/>
  <c r="AV107" i="4" s="1"/>
  <c r="Y415" i="4"/>
  <c r="AK415" i="4" s="1"/>
  <c r="AM557" i="4"/>
  <c r="AM685" i="4"/>
  <c r="AI611" i="4"/>
  <c r="AI647" i="4"/>
  <c r="AG979" i="4"/>
  <c r="AG651" i="4"/>
  <c r="AG667" i="4"/>
  <c r="AG683" i="4"/>
  <c r="AG699" i="4"/>
  <c r="AG707" i="4"/>
  <c r="AI779" i="4"/>
  <c r="AI795" i="4"/>
  <c r="AI811" i="4"/>
  <c r="AI827" i="4"/>
  <c r="AG835" i="4"/>
  <c r="AG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Z47" i="4"/>
  <c r="AL47" i="4" s="1"/>
  <c r="AR47" i="4" s="1"/>
  <c r="AC47" i="4"/>
  <c r="AA47" i="4"/>
  <c r="AK47" i="4"/>
  <c r="AJ47" i="4"/>
  <c r="AP47" i="4" s="1"/>
  <c r="AV47" i="4" s="1"/>
  <c r="AI47" i="4"/>
  <c r="AB507" i="4"/>
  <c r="AN507" i="4" s="1"/>
  <c r="AT507" i="4" s="1"/>
  <c r="AE507" i="4"/>
  <c r="AD507" i="4"/>
  <c r="AK507" i="4"/>
  <c r="AJ507" i="4"/>
  <c r="AI507" i="4"/>
  <c r="AB395" i="4"/>
  <c r="AN395" i="4" s="1"/>
  <c r="AT395" i="4" s="1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L78" i="4" s="1"/>
  <c r="AR78" i="4" s="1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N212" i="4" s="1"/>
  <c r="AT212" i="4" s="1"/>
  <c r="AE212" i="4"/>
  <c r="AD212" i="4"/>
  <c r="AJ248" i="4"/>
  <c r="AH248" i="4"/>
  <c r="AK248" i="4"/>
  <c r="AA248" i="4"/>
  <c r="AM248" i="4" s="1"/>
  <c r="AS248" i="4" s="1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G264" i="4" s="1"/>
  <c r="AJ280" i="4"/>
  <c r="AH280" i="4"/>
  <c r="AN280" i="4" s="1"/>
  <c r="AT280" i="4" s="1"/>
  <c r="AK280" i="4"/>
  <c r="AA280" i="4"/>
  <c r="AD280" i="4"/>
  <c r="AP280" i="4" s="1"/>
  <c r="AV280" i="4" s="1"/>
  <c r="Z280" i="4"/>
  <c r="AL280" i="4" s="1"/>
  <c r="AR280" i="4" s="1"/>
  <c r="AF296" i="4"/>
  <c r="AL296" i="4" s="1"/>
  <c r="AR296" i="4" s="1"/>
  <c r="AI296" i="4"/>
  <c r="AG296" i="4"/>
  <c r="AB296" i="4"/>
  <c r="AE296" i="4"/>
  <c r="AC296" i="4"/>
  <c r="AO296" i="4" s="1"/>
  <c r="AU296" i="4" s="1"/>
  <c r="AJ312" i="4"/>
  <c r="AH312" i="4"/>
  <c r="AN312" i="4" s="1"/>
  <c r="AT312" i="4" s="1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C749" i="4"/>
  <c r="AB781" i="4"/>
  <c r="AN781" i="4" s="1"/>
  <c r="AT781" i="4" s="1"/>
  <c r="AA781" i="4"/>
  <c r="AC781" i="4"/>
  <c r="AO781" i="4" s="1"/>
  <c r="AU781" i="4" s="1"/>
  <c r="AB813" i="4"/>
  <c r="AA813" i="4"/>
  <c r="AC813" i="4"/>
  <c r="AB845" i="4"/>
  <c r="AN845" i="4" s="1"/>
  <c r="AT845" i="4" s="1"/>
  <c r="AA845" i="4"/>
  <c r="AC845" i="4"/>
  <c r="AO845" i="4" s="1"/>
  <c r="AU845" i="4" s="1"/>
  <c r="AB869" i="4"/>
  <c r="AA869" i="4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O909" i="4" s="1"/>
  <c r="AU909" i="4" s="1"/>
  <c r="AG461" i="4"/>
  <c r="Z461" i="4"/>
  <c r="AA461" i="4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N17" i="4"/>
  <c r="AT17" i="4" s="1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A579" i="4" s="1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288" i="4"/>
  <c r="AW288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621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Q164" i="4"/>
  <c r="AW164" i="4" s="1"/>
  <c r="AQ304" i="4"/>
  <c r="AW304" i="4" s="1"/>
  <c r="AP12" i="4"/>
  <c r="AV12" i="4" s="1"/>
  <c r="AM461" i="4"/>
  <c r="AS461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L877" i="4" s="1"/>
  <c r="AR877" i="4" s="1"/>
  <c r="AK877" i="4"/>
  <c r="AQ877" i="4" s="1"/>
  <c r="AW877" i="4" s="1"/>
  <c r="AJ909" i="4"/>
  <c r="AP909" i="4" s="1"/>
  <c r="AV909" i="4" s="1"/>
  <c r="AF909" i="4"/>
  <c r="AK909" i="4"/>
  <c r="AQ909" i="4" s="1"/>
  <c r="AW909" i="4" s="1"/>
  <c r="AP939" i="4"/>
  <c r="AV939" i="4" s="1"/>
  <c r="AL939" i="4"/>
  <c r="AR939" i="4" s="1"/>
  <c r="AN947" i="4"/>
  <c r="AT947" i="4" s="1"/>
  <c r="AN573" i="4"/>
  <c r="AT573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N893" i="4"/>
  <c r="AT893" i="4" s="1"/>
  <c r="AQ196" i="4"/>
  <c r="AW196" i="4" s="1"/>
  <c r="AQ256" i="4"/>
  <c r="AW256" i="4" s="1"/>
  <c r="AO336" i="4"/>
  <c r="AU336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P573" i="4" s="1"/>
  <c r="AV573" i="4" s="1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D693" i="4" s="1"/>
  <c r="H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L893" i="4" s="1"/>
  <c r="AR893" i="4" s="1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967" i="4"/>
  <c r="AT967" i="4" s="1"/>
  <c r="AN605" i="4"/>
  <c r="AT605" i="4" s="1"/>
  <c r="AQ621" i="4"/>
  <c r="AW621" i="4" s="1"/>
  <c r="AN669" i="4"/>
  <c r="AT669" i="4" s="1"/>
  <c r="AN725" i="4"/>
  <c r="AT725" i="4" s="1"/>
  <c r="AN789" i="4"/>
  <c r="AT789" i="4" s="1"/>
  <c r="AN861" i="4"/>
  <c r="AT861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O485" i="4"/>
  <c r="AU485" i="4" s="1"/>
  <c r="AP485" i="4"/>
  <c r="AV485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56" i="4"/>
  <c r="AS256" i="4" s="1"/>
  <c r="AM288" i="4"/>
  <c r="AS288" i="4" s="1"/>
  <c r="AM304" i="4"/>
  <c r="AS304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D232" i="4"/>
  <c r="H232" i="4" s="1"/>
  <c r="K233" i="2" s="1"/>
  <c r="G232" i="4"/>
  <c r="F232" i="4"/>
  <c r="J232" i="4" s="1"/>
  <c r="M233" i="2" s="1"/>
  <c r="E232" i="4"/>
  <c r="I232" i="4" s="1"/>
  <c r="L233" i="2" s="1"/>
  <c r="D264" i="4"/>
  <c r="H264" i="4" s="1"/>
  <c r="K26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E19" i="4"/>
  <c r="I19" i="4" s="1"/>
  <c r="L20" i="2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E573" i="4"/>
  <c r="I573" i="4" s="1"/>
  <c r="E821" i="4"/>
  <c r="I821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E72" i="4"/>
  <c r="I72" i="4" s="1"/>
  <c r="L73" i="2" s="1"/>
  <c r="E80" i="4"/>
  <c r="I80" i="4" s="1"/>
  <c r="L81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G128" i="4"/>
  <c r="E128" i="4"/>
  <c r="I128" i="4" s="1"/>
  <c r="L129" i="2" s="1"/>
  <c r="G144" i="4"/>
  <c r="E144" i="4"/>
  <c r="I144" i="4" s="1"/>
  <c r="L145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F63" i="4"/>
  <c r="J63" i="4" s="1"/>
  <c r="M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L336" i="4" s="1"/>
  <c r="AR336" i="4" s="1"/>
  <c r="AG336" i="4"/>
  <c r="AM336" i="4" s="1"/>
  <c r="AS336" i="4" s="1"/>
  <c r="AI106" i="4"/>
  <c r="AO106" i="4" s="1"/>
  <c r="AU106" i="4" s="1"/>
  <c r="AH106" i="4"/>
  <c r="AN106" i="4" s="1"/>
  <c r="AT106" i="4" s="1"/>
  <c r="AJ106" i="4"/>
  <c r="AP106" i="4" s="1"/>
  <c r="AV106" i="4" s="1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O110" i="4" s="1"/>
  <c r="AU110" i="4" s="1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Q988" i="4" s="1"/>
  <c r="AW988" i="4" s="1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AP966" i="4"/>
  <c r="AV966" i="4" s="1"/>
  <c r="Y587" i="4"/>
  <c r="Y603" i="4"/>
  <c r="AA603" i="4" s="1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AI44" i="4" s="1"/>
  <c r="Y60" i="4"/>
  <c r="AI60" i="4" s="1"/>
  <c r="Y121" i="4"/>
  <c r="AD121" i="4" s="1"/>
  <c r="Y137" i="4"/>
  <c r="AI137" i="4" s="1"/>
  <c r="Y163" i="4"/>
  <c r="Y179" i="4"/>
  <c r="Y195" i="4"/>
  <c r="Y211" i="4"/>
  <c r="AI211" i="4" s="1"/>
  <c r="Y227" i="4"/>
  <c r="AI227" i="4" s="1"/>
  <c r="Y255" i="4"/>
  <c r="Y271" i="4"/>
  <c r="AD271" i="4" s="1"/>
  <c r="Y287" i="4"/>
  <c r="AI287" i="4" s="1"/>
  <c r="Y303" i="4"/>
  <c r="Y319" i="4"/>
  <c r="Y335" i="4"/>
  <c r="Y351" i="4"/>
  <c r="AI351" i="4" s="1"/>
  <c r="Y392" i="4"/>
  <c r="AI392" i="4" s="1"/>
  <c r="Y408" i="4"/>
  <c r="Y424" i="4"/>
  <c r="AD424" i="4" s="1"/>
  <c r="Y440" i="4"/>
  <c r="AI440" i="4" s="1"/>
  <c r="Y456" i="4"/>
  <c r="Y472" i="4"/>
  <c r="Y488" i="4"/>
  <c r="Y504" i="4"/>
  <c r="AI504" i="4" s="1"/>
  <c r="Y556" i="4"/>
  <c r="AI556" i="4" s="1"/>
  <c r="Y366" i="4"/>
  <c r="Y515" i="4"/>
  <c r="Y539" i="4"/>
  <c r="Y926" i="4"/>
  <c r="Y942" i="4"/>
  <c r="Y954" i="4"/>
  <c r="Y970" i="4"/>
  <c r="Y545" i="4"/>
  <c r="Y978" i="4"/>
  <c r="Y986" i="4"/>
  <c r="Y994" i="4"/>
  <c r="Y125" i="4"/>
  <c r="Y159" i="4"/>
  <c r="Y191" i="4"/>
  <c r="Y223" i="4"/>
  <c r="Y275" i="4"/>
  <c r="Y307" i="4"/>
  <c r="Y339" i="4"/>
  <c r="Y388" i="4"/>
  <c r="Y420" i="4"/>
  <c r="Y452" i="4"/>
  <c r="Y484" i="4"/>
  <c r="Y58" i="4"/>
  <c r="Y277" i="4"/>
  <c r="Y309" i="4"/>
  <c r="Y341" i="4"/>
  <c r="Y20" i="4"/>
  <c r="Y360" i="4"/>
  <c r="Y368" i="4"/>
  <c r="Y376" i="4"/>
  <c r="Y527" i="4"/>
  <c r="AB527" i="4" s="1"/>
  <c r="Y543" i="4"/>
  <c r="AB543" i="4" s="1"/>
  <c r="Y928" i="4"/>
  <c r="Y936" i="4"/>
  <c r="AE936" i="4" s="1"/>
  <c r="Y944" i="4"/>
  <c r="Z944" i="4" s="1"/>
  <c r="Y952" i="4"/>
  <c r="Y960" i="4"/>
  <c r="Y968" i="4"/>
  <c r="Y517" i="4"/>
  <c r="AB517" i="4" s="1"/>
  <c r="Y533" i="4"/>
  <c r="AB533" i="4" s="1"/>
  <c r="Y549" i="4"/>
  <c r="Y558" i="4"/>
  <c r="AE558" i="4" s="1"/>
  <c r="Y560" i="4"/>
  <c r="AB560" i="4" s="1"/>
  <c r="Y562" i="4"/>
  <c r="Y564" i="4"/>
  <c r="Y566" i="4"/>
  <c r="Y568" i="4"/>
  <c r="AB568" i="4" s="1"/>
  <c r="Y570" i="4"/>
  <c r="AB570" i="4" s="1"/>
  <c r="Y572" i="4"/>
  <c r="Y574" i="4"/>
  <c r="AE574" i="4" s="1"/>
  <c r="Y576" i="4"/>
  <c r="AB576" i="4" s="1"/>
  <c r="Y578" i="4"/>
  <c r="Y580" i="4"/>
  <c r="Y582" i="4"/>
  <c r="Y584" i="4"/>
  <c r="AB584" i="4" s="1"/>
  <c r="Y586" i="4"/>
  <c r="Y588" i="4"/>
  <c r="Y590" i="4"/>
  <c r="Y592" i="4"/>
  <c r="AB592" i="4" s="1"/>
  <c r="Y594" i="4"/>
  <c r="Y596" i="4"/>
  <c r="Y598" i="4"/>
  <c r="Y600" i="4"/>
  <c r="AB600" i="4" s="1"/>
  <c r="Y602" i="4"/>
  <c r="Y604" i="4"/>
  <c r="Y606" i="4"/>
  <c r="Y608" i="4"/>
  <c r="AB608" i="4" s="1"/>
  <c r="Y610" i="4"/>
  <c r="Y612" i="4"/>
  <c r="Y614" i="4"/>
  <c r="Y616" i="4"/>
  <c r="Y618" i="4"/>
  <c r="Y620" i="4"/>
  <c r="Y622" i="4"/>
  <c r="Y624" i="4"/>
  <c r="Y626" i="4"/>
  <c r="Y628" i="4"/>
  <c r="Y630" i="4"/>
  <c r="Y632" i="4"/>
  <c r="Y634" i="4"/>
  <c r="Y636" i="4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82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O232" i="4"/>
  <c r="AU232" i="4" s="1"/>
  <c r="AQ140" i="4"/>
  <c r="AW140" i="4" s="1"/>
  <c r="AP212" i="4"/>
  <c r="AV212" i="4" s="1"/>
  <c r="AO228" i="4"/>
  <c r="AU228" i="4" s="1"/>
  <c r="AL228" i="4"/>
  <c r="AR228" i="4" s="1"/>
  <c r="AO256" i="4"/>
  <c r="AU256" i="4" s="1"/>
  <c r="AL256" i="4"/>
  <c r="AR256" i="4" s="1"/>
  <c r="AO272" i="4"/>
  <c r="AU272" i="4" s="1"/>
  <c r="AL272" i="4"/>
  <c r="AR272" i="4" s="1"/>
  <c r="AO288" i="4"/>
  <c r="AU288" i="4" s="1"/>
  <c r="AO304" i="4"/>
  <c r="AU304" i="4" s="1"/>
  <c r="AO320" i="4"/>
  <c r="AU320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AD423" i="4"/>
  <c r="Z431" i="4"/>
  <c r="AD431" i="4"/>
  <c r="AC431" i="4"/>
  <c r="AE431" i="4"/>
  <c r="AB431" i="4"/>
  <c r="AA431" i="4"/>
  <c r="Z447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N427" i="4" s="1"/>
  <c r="AT427" i="4" s="1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N158" i="4" s="1"/>
  <c r="AT158" i="4" s="1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AO174" i="4" s="1"/>
  <c r="AU174" i="4" s="1"/>
  <c r="Z174" i="4"/>
  <c r="AS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T286" i="4"/>
  <c r="AE286" i="4"/>
  <c r="Z302" i="4"/>
  <c r="AD302" i="4"/>
  <c r="AC302" i="4"/>
  <c r="AB302" i="4"/>
  <c r="AN302" i="4" s="1"/>
  <c r="AT302" i="4" s="1"/>
  <c r="AA302" i="4"/>
  <c r="AE302" i="4"/>
  <c r="Z318" i="4"/>
  <c r="AL318" i="4" s="1"/>
  <c r="AR318" i="4" s="1"/>
  <c r="AD318" i="4"/>
  <c r="AC318" i="4"/>
  <c r="AB318" i="4"/>
  <c r="AA318" i="4"/>
  <c r="AM318" i="4" s="1"/>
  <c r="AS318" i="4" s="1"/>
  <c r="AE318" i="4"/>
  <c r="Z334" i="4"/>
  <c r="AD334" i="4"/>
  <c r="AP334" i="4" s="1"/>
  <c r="AV334" i="4" s="1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I250" i="4"/>
  <c r="AG266" i="4"/>
  <c r="AI266" i="4"/>
  <c r="AI282" i="4"/>
  <c r="AI298" i="4"/>
  <c r="AI314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L507" i="4"/>
  <c r="AR507" i="4" s="1"/>
  <c r="AQ507" i="4"/>
  <c r="AW507" i="4" s="1"/>
  <c r="AL387" i="4"/>
  <c r="AR387" i="4" s="1"/>
  <c r="AO387" i="4"/>
  <c r="AU387" i="4" s="1"/>
  <c r="AM387" i="4"/>
  <c r="AS387" i="4" s="1"/>
  <c r="AN387" i="4"/>
  <c r="AT387" i="4" s="1"/>
  <c r="AO395" i="4"/>
  <c r="AU395" i="4" s="1"/>
  <c r="AQ395" i="4"/>
  <c r="AW395" i="4" s="1"/>
  <c r="AL15" i="4"/>
  <c r="AR15" i="4" s="1"/>
  <c r="AL70" i="4"/>
  <c r="AR70" i="4" s="1"/>
  <c r="AQ70" i="4"/>
  <c r="AW70" i="4" s="1"/>
  <c r="AN74" i="4"/>
  <c r="AT74" i="4" s="1"/>
  <c r="AO74" i="4"/>
  <c r="AU74" i="4" s="1"/>
  <c r="AP74" i="4"/>
  <c r="AV74" i="4" s="1"/>
  <c r="AM74" i="4"/>
  <c r="AS74" i="4" s="1"/>
  <c r="AQ78" i="4"/>
  <c r="AW78" i="4" s="1"/>
  <c r="AN82" i="4"/>
  <c r="AT82" i="4" s="1"/>
  <c r="AO82" i="4"/>
  <c r="AU82" i="4" s="1"/>
  <c r="AP82" i="4"/>
  <c r="AV82" i="4" s="1"/>
  <c r="AM82" i="4"/>
  <c r="AS82" i="4" s="1"/>
  <c r="AL86" i="4"/>
  <c r="AR86" i="4" s="1"/>
  <c r="AQ86" i="4"/>
  <c r="AW86" i="4" s="1"/>
  <c r="AO102" i="4"/>
  <c r="AU102" i="4" s="1"/>
  <c r="AP102" i="4"/>
  <c r="AV102" i="4" s="1"/>
  <c r="AM102" i="4"/>
  <c r="AS102" i="4" s="1"/>
  <c r="AP214" i="4"/>
  <c r="AV214" i="4" s="1"/>
  <c r="AQ222" i="4"/>
  <c r="AW222" i="4" s="1"/>
  <c r="AL222" i="4"/>
  <c r="AR222" i="4" s="1"/>
  <c r="AP230" i="4"/>
  <c r="AV230" i="4" s="1"/>
  <c r="AN342" i="4"/>
  <c r="AT342" i="4" s="1"/>
  <c r="AL342" i="4"/>
  <c r="AR342" i="4" s="1"/>
  <c r="AO350" i="4"/>
  <c r="AU350" i="4" s="1"/>
  <c r="AP350" i="4"/>
  <c r="AV350" i="4" s="1"/>
  <c r="AN124" i="4"/>
  <c r="AT124" i="4" s="1"/>
  <c r="AL124" i="4"/>
  <c r="AR124" i="4" s="1"/>
  <c r="AM140" i="4"/>
  <c r="AS140" i="4" s="1"/>
  <c r="AP164" i="4"/>
  <c r="AV164" i="4" s="1"/>
  <c r="AN164" i="4"/>
  <c r="AT164" i="4" s="1"/>
  <c r="AL180" i="4"/>
  <c r="AR180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P272" i="4"/>
  <c r="AV272" i="4" s="1"/>
  <c r="AN272" i="4"/>
  <c r="AT272" i="4" s="1"/>
  <c r="AP288" i="4"/>
  <c r="AV288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Q344" i="4"/>
  <c r="AW344" i="4" s="1"/>
  <c r="AM210" i="4"/>
  <c r="AS210" i="4" s="1"/>
  <c r="AQ210" i="4"/>
  <c r="AW210" i="4" s="1"/>
  <c r="AM218" i="4"/>
  <c r="AS218" i="4" s="1"/>
  <c r="AN218" i="4"/>
  <c r="AT218" i="4" s="1"/>
  <c r="AO226" i="4"/>
  <c r="AU226" i="4" s="1"/>
  <c r="AQ226" i="4"/>
  <c r="AW226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D178" i="4"/>
  <c r="AC178" i="4"/>
  <c r="AB178" i="4"/>
  <c r="AA178" i="4"/>
  <c r="AE178" i="4"/>
  <c r="Z194" i="4"/>
  <c r="AD194" i="4"/>
  <c r="AC194" i="4"/>
  <c r="AB194" i="4"/>
  <c r="AA194" i="4"/>
  <c r="AE194" i="4"/>
  <c r="AB250" i="4"/>
  <c r="AE250" i="4"/>
  <c r="AC250" i="4"/>
  <c r="AB266" i="4"/>
  <c r="AA266" i="4"/>
  <c r="AE266" i="4"/>
  <c r="AD266" i="4"/>
  <c r="AC266" i="4"/>
  <c r="Z266" i="4"/>
  <c r="AB282" i="4"/>
  <c r="AE282" i="4"/>
  <c r="AC282" i="4"/>
  <c r="AB298" i="4"/>
  <c r="AE298" i="4"/>
  <c r="AC298" i="4"/>
  <c r="AB314" i="4"/>
  <c r="AE314" i="4"/>
  <c r="AC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J250" i="4"/>
  <c r="AK266" i="4"/>
  <c r="AH266" i="4"/>
  <c r="AJ266" i="4"/>
  <c r="AK282" i="4"/>
  <c r="AJ282" i="4"/>
  <c r="AH298" i="4"/>
  <c r="AK314" i="4"/>
  <c r="AJ314" i="4"/>
  <c r="AK330" i="4"/>
  <c r="AH330" i="4"/>
  <c r="AJ330" i="4"/>
  <c r="AQ55" i="4"/>
  <c r="AW55" i="4" s="1"/>
  <c r="AO55" i="4"/>
  <c r="AU55" i="4" s="1"/>
  <c r="AP387" i="4"/>
  <c r="AV387" i="4" s="1"/>
  <c r="AM395" i="4"/>
  <c r="AS395" i="4" s="1"/>
  <c r="AM15" i="4"/>
  <c r="AS15" i="4" s="1"/>
  <c r="AP70" i="4"/>
  <c r="AV70" i="4" s="1"/>
  <c r="AQ74" i="4"/>
  <c r="AW74" i="4" s="1"/>
  <c r="AO78" i="4"/>
  <c r="AU78" i="4" s="1"/>
  <c r="AL82" i="4"/>
  <c r="AR82" i="4" s="1"/>
  <c r="AQ82" i="4"/>
  <c r="AW82" i="4" s="1"/>
  <c r="AP86" i="4"/>
  <c r="AV86" i="4" s="1"/>
  <c r="AQ90" i="4"/>
  <c r="AW90" i="4" s="1"/>
  <c r="AN102" i="4"/>
  <c r="AT102" i="4" s="1"/>
  <c r="AL102" i="4"/>
  <c r="AR102" i="4" s="1"/>
  <c r="AQ102" i="4"/>
  <c r="AW102" i="4" s="1"/>
  <c r="AM214" i="4"/>
  <c r="AS214" i="4" s="1"/>
  <c r="AM222" i="4"/>
  <c r="AS222" i="4" s="1"/>
  <c r="AO222" i="4"/>
  <c r="AU222" i="4" s="1"/>
  <c r="AN230" i="4"/>
  <c r="AT230" i="4" s="1"/>
  <c r="AM342" i="4"/>
  <c r="AS342" i="4" s="1"/>
  <c r="AO342" i="4"/>
  <c r="AU342" i="4" s="1"/>
  <c r="AP342" i="4"/>
  <c r="AV342" i="4" s="1"/>
  <c r="AQ350" i="4"/>
  <c r="AW350" i="4" s="1"/>
  <c r="AQ124" i="4"/>
  <c r="AW124" i="4" s="1"/>
  <c r="AO124" i="4"/>
  <c r="AU124" i="4" s="1"/>
  <c r="AP124" i="4"/>
  <c r="AV124" i="4" s="1"/>
  <c r="AL140" i="4"/>
  <c r="AR140" i="4" s="1"/>
  <c r="AL344" i="4"/>
  <c r="AR344" i="4" s="1"/>
  <c r="AM344" i="4"/>
  <c r="AS344" i="4" s="1"/>
  <c r="AN210" i="4"/>
  <c r="AT210" i="4" s="1"/>
  <c r="AO218" i="4"/>
  <c r="AU218" i="4" s="1"/>
  <c r="AQ218" i="4"/>
  <c r="AW218" i="4" s="1"/>
  <c r="AM226" i="4"/>
  <c r="AS226" i="4" s="1"/>
  <c r="AO338" i="4"/>
  <c r="AU338" i="4" s="1"/>
  <c r="AQ338" i="4"/>
  <c r="AW338" i="4" s="1"/>
  <c r="AM346" i="4"/>
  <c r="AS346" i="4" s="1"/>
  <c r="AN346" i="4"/>
  <c r="AT346" i="4" s="1"/>
  <c r="AO354" i="4"/>
  <c r="AU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A244" i="4"/>
  <c r="AB364" i="4"/>
  <c r="Z133" i="4"/>
  <c r="AH133" i="4"/>
  <c r="Z183" i="4"/>
  <c r="Z251" i="4"/>
  <c r="AH251" i="4"/>
  <c r="AB315" i="4"/>
  <c r="Z412" i="4"/>
  <c r="AH412" i="4"/>
  <c r="AH476" i="4"/>
  <c r="Z285" i="4"/>
  <c r="AH285" i="4"/>
  <c r="X240" i="4"/>
  <c r="AE563" i="4"/>
  <c r="AT579" i="4"/>
  <c r="AV579" i="4"/>
  <c r="AC579" i="4"/>
  <c r="AS579" i="4"/>
  <c r="Z595" i="4"/>
  <c r="AL595" i="4" s="1"/>
  <c r="AR595" i="4" s="1"/>
  <c r="AB595" i="4"/>
  <c r="AD595" i="4"/>
  <c r="AP595" i="4" s="1"/>
  <c r="AT595" i="4"/>
  <c r="AV595" i="4"/>
  <c r="AA595" i="4"/>
  <c r="AE595" i="4"/>
  <c r="AQ595" i="4" s="1"/>
  <c r="AW595" i="4" s="1"/>
  <c r="AC595" i="4"/>
  <c r="AS595" i="4"/>
  <c r="AB611" i="4"/>
  <c r="AT611" i="4"/>
  <c r="AA611" i="4"/>
  <c r="AC611" i="4"/>
  <c r="AO611" i="4" s="1"/>
  <c r="AU611" i="4" s="1"/>
  <c r="Z627" i="4"/>
  <c r="AB647" i="4"/>
  <c r="AT647" i="4"/>
  <c r="AA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Q559" i="4" s="1"/>
  <c r="AW559" i="4" s="1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O575" i="4" s="1"/>
  <c r="AU575" i="4" s="1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Q591" i="4" s="1"/>
  <c r="AW591" i="4" s="1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D651" i="4"/>
  <c r="AT651" i="4"/>
  <c r="AV651" i="4"/>
  <c r="AE651" i="4"/>
  <c r="AS651" i="4"/>
  <c r="Z659" i="4"/>
  <c r="Z667" i="4"/>
  <c r="AD667" i="4"/>
  <c r="AT667" i="4"/>
  <c r="AV667" i="4"/>
  <c r="AE667" i="4"/>
  <c r="AQ667" i="4" s="1"/>
  <c r="AW667" i="4" s="1"/>
  <c r="AS667" i="4"/>
  <c r="Z675" i="4"/>
  <c r="AB675" i="4"/>
  <c r="AN675" i="4" s="1"/>
  <c r="AD675" i="4"/>
  <c r="AT675" i="4"/>
  <c r="AV675" i="4"/>
  <c r="AA675" i="4"/>
  <c r="AM675" i="4" s="1"/>
  <c r="AE675" i="4"/>
  <c r="AC675" i="4"/>
  <c r="AO675" i="4" s="1"/>
  <c r="AU675" i="4" s="1"/>
  <c r="AS675" i="4"/>
  <c r="Z683" i="4"/>
  <c r="AD683" i="4"/>
  <c r="AP683" i="4" s="1"/>
  <c r="AT683" i="4"/>
  <c r="AV683" i="4"/>
  <c r="AE683" i="4"/>
  <c r="AS683" i="4"/>
  <c r="AB699" i="4"/>
  <c r="AT699" i="4"/>
  <c r="AV699" i="4"/>
  <c r="AA699" i="4"/>
  <c r="AC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O739" i="4" s="1"/>
  <c r="AU739" i="4" s="1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M763" i="4" s="1"/>
  <c r="AE763" i="4"/>
  <c r="AQ763" i="4" s="1"/>
  <c r="AW763" i="4" s="1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D779" i="4"/>
  <c r="AV779" i="4"/>
  <c r="AE779" i="4"/>
  <c r="AS779" i="4"/>
  <c r="AE787" i="4"/>
  <c r="Z795" i="4"/>
  <c r="AD795" i="4"/>
  <c r="AV795" i="4"/>
  <c r="AE795" i="4"/>
  <c r="AS795" i="4"/>
  <c r="Z803" i="4"/>
  <c r="AL803" i="4" s="1"/>
  <c r="AR803" i="4" s="1"/>
  <c r="AB803" i="4"/>
  <c r="AN803" i="4" s="1"/>
  <c r="AD803" i="4"/>
  <c r="AT803" i="4"/>
  <c r="AV803" i="4"/>
  <c r="AA803" i="4"/>
  <c r="AM803" i="4" s="1"/>
  <c r="AE803" i="4"/>
  <c r="AQ803" i="4" s="1"/>
  <c r="AW803" i="4" s="1"/>
  <c r="AC803" i="4"/>
  <c r="AS803" i="4"/>
  <c r="Z811" i="4"/>
  <c r="AD811" i="4"/>
  <c r="AV811" i="4"/>
  <c r="AE811" i="4"/>
  <c r="AS811" i="4"/>
  <c r="Z827" i="4"/>
  <c r="AD827" i="4"/>
  <c r="AV827" i="4"/>
  <c r="AE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Q891" i="4" s="1"/>
  <c r="AW891" i="4" s="1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Z907" i="4"/>
  <c r="AD907" i="4"/>
  <c r="AT907" i="4"/>
  <c r="AV907" i="4"/>
  <c r="AE907" i="4"/>
  <c r="AS907" i="4"/>
  <c r="AE915" i="4"/>
  <c r="AE44" i="4"/>
  <c r="AK44" i="4"/>
  <c r="AC121" i="4"/>
  <c r="AG121" i="4"/>
  <c r="AE137" i="4"/>
  <c r="AK137" i="4"/>
  <c r="AB163" i="4"/>
  <c r="AI179" i="4"/>
  <c r="AF195" i="4"/>
  <c r="AE211" i="4"/>
  <c r="AK211" i="4"/>
  <c r="AE227" i="4"/>
  <c r="AK227" i="4"/>
  <c r="AI255" i="4"/>
  <c r="AC271" i="4"/>
  <c r="AG271" i="4"/>
  <c r="AE287" i="4"/>
  <c r="AK287" i="4"/>
  <c r="AB303" i="4"/>
  <c r="AI319" i="4"/>
  <c r="AF335" i="4"/>
  <c r="AE351" i="4"/>
  <c r="AK351" i="4"/>
  <c r="AE392" i="4"/>
  <c r="AK392" i="4"/>
  <c r="AI408" i="4"/>
  <c r="AC424" i="4"/>
  <c r="AG424" i="4"/>
  <c r="AE440" i="4"/>
  <c r="AK440" i="4"/>
  <c r="AB456" i="4"/>
  <c r="AI472" i="4"/>
  <c r="AF488" i="4"/>
  <c r="AE504" i="4"/>
  <c r="AK504" i="4"/>
  <c r="AE556" i="4"/>
  <c r="AK556" i="4"/>
  <c r="AB366" i="4"/>
  <c r="AG366" i="4"/>
  <c r="AF515" i="4"/>
  <c r="AC539" i="4"/>
  <c r="Z539" i="4"/>
  <c r="AG539" i="4"/>
  <c r="AB926" i="4"/>
  <c r="AC942" i="4"/>
  <c r="AB942" i="4"/>
  <c r="AG942" i="4"/>
  <c r="AH954" i="4"/>
  <c r="AC970" i="4"/>
  <c r="AB970" i="4"/>
  <c r="AG970" i="4"/>
  <c r="Z545" i="4"/>
  <c r="AC978" i="4"/>
  <c r="Z978" i="4"/>
  <c r="AG978" i="4"/>
  <c r="AI986" i="4"/>
  <c r="AK986" i="4"/>
  <c r="AB994" i="4"/>
  <c r="AF994" i="4"/>
  <c r="AJ994" i="4"/>
  <c r="AC125" i="4"/>
  <c r="AD125" i="4"/>
  <c r="AI125" i="4"/>
  <c r="Z159" i="4"/>
  <c r="AK159" i="4"/>
  <c r="AJ159" i="4"/>
  <c r="AE191" i="4"/>
  <c r="AG191" i="4"/>
  <c r="AF191" i="4"/>
  <c r="Z223" i="4"/>
  <c r="AK223" i="4"/>
  <c r="AJ223" i="4"/>
  <c r="AC275" i="4"/>
  <c r="AD275" i="4"/>
  <c r="AI275" i="4"/>
  <c r="Z307" i="4"/>
  <c r="AK307" i="4"/>
  <c r="AJ307" i="4"/>
  <c r="AE339" i="4"/>
  <c r="AG339" i="4"/>
  <c r="AF339" i="4"/>
  <c r="Z388" i="4"/>
  <c r="AK388" i="4"/>
  <c r="AJ388" i="4"/>
  <c r="AC420" i="4"/>
  <c r="AD420" i="4"/>
  <c r="AI420" i="4"/>
  <c r="Z452" i="4"/>
  <c r="AK452" i="4"/>
  <c r="AJ452" i="4"/>
  <c r="AE484" i="4"/>
  <c r="AG484" i="4"/>
  <c r="AF484" i="4"/>
  <c r="Z58" i="4"/>
  <c r="AF58" i="4"/>
  <c r="AH58" i="4"/>
  <c r="AC277" i="4"/>
  <c r="AD277" i="4"/>
  <c r="AG277" i="4"/>
  <c r="Z309" i="4"/>
  <c r="AF309" i="4"/>
  <c r="AH309" i="4"/>
  <c r="AE341" i="4"/>
  <c r="AI341" i="4"/>
  <c r="AK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U519" i="4"/>
  <c r="AB519" i="4"/>
  <c r="AD519" i="4"/>
  <c r="Z519" i="4"/>
  <c r="AA551" i="4"/>
  <c r="AM551" i="4" s="1"/>
  <c r="AS551" i="4" s="1"/>
  <c r="AC551" i="4"/>
  <c r="AE551" i="4"/>
  <c r="AU551" i="4"/>
  <c r="AB551" i="4"/>
  <c r="AD551" i="4"/>
  <c r="Z551" i="4"/>
  <c r="AL551" i="4" s="1"/>
  <c r="AR551" i="4" s="1"/>
  <c r="AA535" i="4"/>
  <c r="AC535" i="4"/>
  <c r="AO535" i="4" s="1"/>
  <c r="AE535" i="4"/>
  <c r="AQ535" i="4" s="1"/>
  <c r="AW535" i="4" s="1"/>
  <c r="AU535" i="4"/>
  <c r="AB535" i="4"/>
  <c r="AD535" i="4"/>
  <c r="Z535" i="4"/>
  <c r="AA924" i="4"/>
  <c r="AC924" i="4"/>
  <c r="AE924" i="4"/>
  <c r="AU924" i="4"/>
  <c r="Z924" i="4"/>
  <c r="AD924" i="4"/>
  <c r="AB924" i="4"/>
  <c r="AN924" i="4" s="1"/>
  <c r="AT924" i="4" s="1"/>
  <c r="AV924" i="4"/>
  <c r="AA932" i="4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V932" i="4"/>
  <c r="AA940" i="4"/>
  <c r="AM940" i="4" s="1"/>
  <c r="AC940" i="4"/>
  <c r="AE940" i="4"/>
  <c r="AQ940" i="4" s="1"/>
  <c r="AS940" i="4"/>
  <c r="AW940" i="4"/>
  <c r="Z940" i="4"/>
  <c r="AD940" i="4"/>
  <c r="AB940" i="4"/>
  <c r="AN940" i="4" s="1"/>
  <c r="AT940" i="4" s="1"/>
  <c r="AV940" i="4"/>
  <c r="AA948" i="4"/>
  <c r="AM948" i="4" s="1"/>
  <c r="AS948" i="4" s="1"/>
  <c r="AC948" i="4"/>
  <c r="AE948" i="4"/>
  <c r="AU948" i="4"/>
  <c r="Z948" i="4"/>
  <c r="AD948" i="4"/>
  <c r="AB948" i="4"/>
  <c r="AA956" i="4"/>
  <c r="AC956" i="4"/>
  <c r="AE956" i="4"/>
  <c r="AU956" i="4"/>
  <c r="Z956" i="4"/>
  <c r="AL956" i="4" s="1"/>
  <c r="AR956" i="4" s="1"/>
  <c r="AD956" i="4"/>
  <c r="AB956" i="4"/>
  <c r="AV956" i="4"/>
  <c r="AA964" i="4"/>
  <c r="AM964" i="4" s="1"/>
  <c r="AS964" i="4" s="1"/>
  <c r="AC964" i="4"/>
  <c r="AO964" i="4" s="1"/>
  <c r="AE964" i="4"/>
  <c r="AU964" i="4"/>
  <c r="Z964" i="4"/>
  <c r="AD964" i="4"/>
  <c r="AP964" i="4" s="1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O525" i="4" s="1"/>
  <c r="AE525" i="4"/>
  <c r="AQ525" i="4" s="1"/>
  <c r="AW525" i="4" s="1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AP541" i="4" s="1"/>
  <c r="AV541" i="4" s="1"/>
  <c r="Z541" i="4"/>
  <c r="AL541" i="4" s="1"/>
  <c r="AR541" i="4" s="1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P382" i="4"/>
  <c r="AV382" i="4" s="1"/>
  <c r="AL382" i="4"/>
  <c r="AR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I603" i="4"/>
  <c r="AG619" i="4"/>
  <c r="AI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244" i="4"/>
  <c r="AG364" i="4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P625" i="4"/>
  <c r="AV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L677" i="4"/>
  <c r="AR677" i="4" s="1"/>
  <c r="AM701" i="4"/>
  <c r="AS701" i="4" s="1"/>
  <c r="AN701" i="4"/>
  <c r="AT701" i="4" s="1"/>
  <c r="AP717" i="4"/>
  <c r="AV717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P869" i="4"/>
  <c r="AV869" i="4" s="1"/>
  <c r="AM885" i="4"/>
  <c r="AS885" i="4" s="1"/>
  <c r="AN885" i="4"/>
  <c r="AT885" i="4" s="1"/>
  <c r="AQ901" i="4"/>
  <c r="AW901" i="4" s="1"/>
  <c r="AL901" i="4"/>
  <c r="AR901" i="4" s="1"/>
  <c r="AM917" i="4"/>
  <c r="AS917" i="4" s="1"/>
  <c r="AN917" i="4"/>
  <c r="AT917" i="4" s="1"/>
  <c r="AE360" i="4"/>
  <c r="Z368" i="4"/>
  <c r="Z376" i="4"/>
  <c r="AC527" i="4"/>
  <c r="Z527" i="4"/>
  <c r="AC543" i="4"/>
  <c r="Z543" i="4"/>
  <c r="Z928" i="4"/>
  <c r="AA936" i="4"/>
  <c r="AD936" i="4"/>
  <c r="AC944" i="4"/>
  <c r="AB944" i="4"/>
  <c r="AE952" i="4"/>
  <c r="Z960" i="4"/>
  <c r="Z968" i="4"/>
  <c r="AC517" i="4"/>
  <c r="Z517" i="4"/>
  <c r="AC533" i="4"/>
  <c r="Z533" i="4"/>
  <c r="AB549" i="4"/>
  <c r="AA558" i="4"/>
  <c r="AD558" i="4"/>
  <c r="AC560" i="4"/>
  <c r="Z560" i="4"/>
  <c r="AE562" i="4"/>
  <c r="AB564" i="4"/>
  <c r="AB566" i="4"/>
  <c r="AC568" i="4"/>
  <c r="Z568" i="4"/>
  <c r="AC570" i="4"/>
  <c r="Z570" i="4"/>
  <c r="AB572" i="4"/>
  <c r="AA574" i="4"/>
  <c r="AD574" i="4"/>
  <c r="AC576" i="4"/>
  <c r="Z576" i="4"/>
  <c r="AE578" i="4"/>
  <c r="AB580" i="4"/>
  <c r="AC582" i="4"/>
  <c r="AB582" i="4"/>
  <c r="Z582" i="4"/>
  <c r="AC584" i="4"/>
  <c r="Z584" i="4"/>
  <c r="AC586" i="4"/>
  <c r="AB586" i="4"/>
  <c r="Z586" i="4"/>
  <c r="AB588" i="4"/>
  <c r="AA590" i="4"/>
  <c r="AE590" i="4"/>
  <c r="AD590" i="4"/>
  <c r="AC592" i="4"/>
  <c r="Z592" i="4"/>
  <c r="AA594" i="4"/>
  <c r="AE594" i="4"/>
  <c r="AD594" i="4"/>
  <c r="AB596" i="4"/>
  <c r="AC598" i="4"/>
  <c r="AB598" i="4"/>
  <c r="Z598" i="4"/>
  <c r="AC600" i="4"/>
  <c r="Z600" i="4"/>
  <c r="AC602" i="4"/>
  <c r="AB602" i="4"/>
  <c r="Z602" i="4"/>
  <c r="AB604" i="4"/>
  <c r="AA606" i="4"/>
  <c r="AE606" i="4"/>
  <c r="AD606" i="4"/>
  <c r="AC608" i="4"/>
  <c r="Z608" i="4"/>
  <c r="AA610" i="4"/>
  <c r="AE610" i="4"/>
  <c r="AD610" i="4"/>
  <c r="AC612" i="4"/>
  <c r="AB612" i="4"/>
  <c r="Z612" i="4"/>
  <c r="AC614" i="4"/>
  <c r="AB614" i="4"/>
  <c r="Z614" i="4"/>
  <c r="AC616" i="4"/>
  <c r="AB616" i="4"/>
  <c r="Z616" i="4"/>
  <c r="AA618" i="4"/>
  <c r="AE618" i="4"/>
  <c r="AD618" i="4"/>
  <c r="AC620" i="4"/>
  <c r="AB620" i="4"/>
  <c r="Z620" i="4"/>
  <c r="AC622" i="4"/>
  <c r="AB622" i="4"/>
  <c r="Z622" i="4"/>
  <c r="AC624" i="4"/>
  <c r="AB624" i="4"/>
  <c r="Z624" i="4"/>
  <c r="AA626" i="4"/>
  <c r="AC626" i="4"/>
  <c r="AE626" i="4"/>
  <c r="AB626" i="4"/>
  <c r="AD626" i="4"/>
  <c r="Z626" i="4"/>
  <c r="AC628" i="4"/>
  <c r="AB628" i="4"/>
  <c r="Z628" i="4"/>
  <c r="AA630" i="4"/>
  <c r="AC630" i="4"/>
  <c r="AE630" i="4"/>
  <c r="AB630" i="4"/>
  <c r="AD630" i="4"/>
  <c r="Z630" i="4"/>
  <c r="AC632" i="4"/>
  <c r="AB632" i="4"/>
  <c r="Z632" i="4"/>
  <c r="AA634" i="4"/>
  <c r="AC634" i="4"/>
  <c r="AE634" i="4"/>
  <c r="AB634" i="4"/>
  <c r="AD634" i="4"/>
  <c r="Z634" i="4"/>
  <c r="AC636" i="4"/>
  <c r="AB636" i="4"/>
  <c r="Z636" i="4"/>
  <c r="AA638" i="4"/>
  <c r="AC638" i="4"/>
  <c r="AE638" i="4"/>
  <c r="AB638" i="4"/>
  <c r="AD638" i="4"/>
  <c r="Z638" i="4"/>
  <c r="AA640" i="4"/>
  <c r="AC640" i="4"/>
  <c r="AE640" i="4"/>
  <c r="AB640" i="4"/>
  <c r="AD640" i="4"/>
  <c r="Z640" i="4"/>
  <c r="AA642" i="4"/>
  <c r="AC642" i="4"/>
  <c r="AE642" i="4"/>
  <c r="AB642" i="4"/>
  <c r="AD642" i="4"/>
  <c r="Z642" i="4"/>
  <c r="AA644" i="4"/>
  <c r="AC644" i="4"/>
  <c r="AE644" i="4"/>
  <c r="AB644" i="4"/>
  <c r="AD644" i="4"/>
  <c r="Z644" i="4"/>
  <c r="AA646" i="4"/>
  <c r="AC646" i="4"/>
  <c r="AE646" i="4"/>
  <c r="AB646" i="4"/>
  <c r="AD646" i="4"/>
  <c r="Z646" i="4"/>
  <c r="AA648" i="4"/>
  <c r="AC648" i="4"/>
  <c r="AE648" i="4"/>
  <c r="AB648" i="4"/>
  <c r="AD648" i="4"/>
  <c r="Z648" i="4"/>
  <c r="AA650" i="4"/>
  <c r="AC650" i="4"/>
  <c r="AE650" i="4"/>
  <c r="AB650" i="4"/>
  <c r="AD650" i="4"/>
  <c r="Z650" i="4"/>
  <c r="AA652" i="4"/>
  <c r="AC652" i="4"/>
  <c r="AE652" i="4"/>
  <c r="AB652" i="4"/>
  <c r="AD652" i="4"/>
  <c r="Z652" i="4"/>
  <c r="AA654" i="4"/>
  <c r="AC654" i="4"/>
  <c r="AE654" i="4"/>
  <c r="AB654" i="4"/>
  <c r="AD654" i="4"/>
  <c r="Z654" i="4"/>
  <c r="AA656" i="4"/>
  <c r="AC656" i="4"/>
  <c r="AE656" i="4"/>
  <c r="AB656" i="4"/>
  <c r="AD656" i="4"/>
  <c r="Z656" i="4"/>
  <c r="AA658" i="4"/>
  <c r="AC658" i="4"/>
  <c r="AE658" i="4"/>
  <c r="AB658" i="4"/>
  <c r="AD658" i="4"/>
  <c r="Z658" i="4"/>
  <c r="AA660" i="4"/>
  <c r="AC660" i="4"/>
  <c r="AE660" i="4"/>
  <c r="AB660" i="4"/>
  <c r="AD660" i="4"/>
  <c r="Z660" i="4"/>
  <c r="AA662" i="4"/>
  <c r="AC662" i="4"/>
  <c r="AE662" i="4"/>
  <c r="AB662" i="4"/>
  <c r="AD662" i="4"/>
  <c r="Z662" i="4"/>
  <c r="AA664" i="4"/>
  <c r="AC664" i="4"/>
  <c r="AE664" i="4"/>
  <c r="AB664" i="4"/>
  <c r="AD664" i="4"/>
  <c r="Z664" i="4"/>
  <c r="AA666" i="4"/>
  <c r="AC666" i="4"/>
  <c r="AE666" i="4"/>
  <c r="AB666" i="4"/>
  <c r="AD666" i="4"/>
  <c r="Z666" i="4"/>
  <c r="AA668" i="4"/>
  <c r="AC668" i="4"/>
  <c r="AE668" i="4"/>
  <c r="AB668" i="4"/>
  <c r="AD668" i="4"/>
  <c r="Z668" i="4"/>
  <c r="AA670" i="4"/>
  <c r="AC670" i="4"/>
  <c r="AE670" i="4"/>
  <c r="AB670" i="4"/>
  <c r="AD670" i="4"/>
  <c r="Z670" i="4"/>
  <c r="AA672" i="4"/>
  <c r="AC672" i="4"/>
  <c r="AE672" i="4"/>
  <c r="AB672" i="4"/>
  <c r="AD672" i="4"/>
  <c r="Z672" i="4"/>
  <c r="AA674" i="4"/>
  <c r="AC674" i="4"/>
  <c r="AE674" i="4"/>
  <c r="AB674" i="4"/>
  <c r="AD674" i="4"/>
  <c r="Z674" i="4"/>
  <c r="AA676" i="4"/>
  <c r="AC676" i="4"/>
  <c r="AE676" i="4"/>
  <c r="AB676" i="4"/>
  <c r="AD676" i="4"/>
  <c r="Z676" i="4"/>
  <c r="AA678" i="4"/>
  <c r="AC678" i="4"/>
  <c r="AE678" i="4"/>
  <c r="AB678" i="4"/>
  <c r="AD678" i="4"/>
  <c r="Z678" i="4"/>
  <c r="AA680" i="4"/>
  <c r="AC680" i="4"/>
  <c r="AE680" i="4"/>
  <c r="AB680" i="4"/>
  <c r="AD680" i="4"/>
  <c r="Z680" i="4"/>
  <c r="AA682" i="4"/>
  <c r="AC682" i="4"/>
  <c r="AE682" i="4"/>
  <c r="AB682" i="4"/>
  <c r="AD682" i="4"/>
  <c r="Z682" i="4"/>
  <c r="AA684" i="4"/>
  <c r="AC684" i="4"/>
  <c r="AE684" i="4"/>
  <c r="AB684" i="4"/>
  <c r="AD684" i="4"/>
  <c r="Z684" i="4"/>
  <c r="AA686" i="4"/>
  <c r="AC686" i="4"/>
  <c r="AE686" i="4"/>
  <c r="AB686" i="4"/>
  <c r="AD686" i="4"/>
  <c r="Z686" i="4"/>
  <c r="AA688" i="4"/>
  <c r="AC688" i="4"/>
  <c r="AE688" i="4"/>
  <c r="AB688" i="4"/>
  <c r="AD688" i="4"/>
  <c r="Z688" i="4"/>
  <c r="AA690" i="4"/>
  <c r="AC690" i="4"/>
  <c r="AE690" i="4"/>
  <c r="AB690" i="4"/>
  <c r="AD690" i="4"/>
  <c r="Z690" i="4"/>
  <c r="AA692" i="4"/>
  <c r="AC692" i="4"/>
  <c r="AE692" i="4"/>
  <c r="AB692" i="4"/>
  <c r="AD692" i="4"/>
  <c r="Z692" i="4"/>
  <c r="AA694" i="4"/>
  <c r="AC694" i="4"/>
  <c r="AE694" i="4"/>
  <c r="AB694" i="4"/>
  <c r="AD694" i="4"/>
  <c r="Z694" i="4"/>
  <c r="AA696" i="4"/>
  <c r="AC696" i="4"/>
  <c r="AE696" i="4"/>
  <c r="AB696" i="4"/>
  <c r="AD696" i="4"/>
  <c r="Z696" i="4"/>
  <c r="AA698" i="4"/>
  <c r="AC698" i="4"/>
  <c r="AE698" i="4"/>
  <c r="AB698" i="4"/>
  <c r="AD698" i="4"/>
  <c r="Z698" i="4"/>
  <c r="AA700" i="4"/>
  <c r="AC700" i="4"/>
  <c r="AE700" i="4"/>
  <c r="AB700" i="4"/>
  <c r="AD700" i="4"/>
  <c r="Z700" i="4"/>
  <c r="AA702" i="4"/>
  <c r="AC702" i="4"/>
  <c r="AE702" i="4"/>
  <c r="AB702" i="4"/>
  <c r="AD702" i="4"/>
  <c r="Z702" i="4"/>
  <c r="AA704" i="4"/>
  <c r="AC704" i="4"/>
  <c r="AE704" i="4"/>
  <c r="AB704" i="4"/>
  <c r="AD704" i="4"/>
  <c r="Z704" i="4"/>
  <c r="AA706" i="4"/>
  <c r="AC706" i="4"/>
  <c r="AE706" i="4"/>
  <c r="AB706" i="4"/>
  <c r="AD706" i="4"/>
  <c r="Z706" i="4"/>
  <c r="AA708" i="4"/>
  <c r="AC708" i="4"/>
  <c r="AE708" i="4"/>
  <c r="AB708" i="4"/>
  <c r="AD708" i="4"/>
  <c r="Z708" i="4"/>
  <c r="AA710" i="4"/>
  <c r="AC710" i="4"/>
  <c r="AE710" i="4"/>
  <c r="AB710" i="4"/>
  <c r="AD710" i="4"/>
  <c r="Z710" i="4"/>
  <c r="AA712" i="4"/>
  <c r="AC712" i="4"/>
  <c r="AE712" i="4"/>
  <c r="AB712" i="4"/>
  <c r="AD712" i="4"/>
  <c r="Z712" i="4"/>
  <c r="AA714" i="4"/>
  <c r="AC714" i="4"/>
  <c r="AE714" i="4"/>
  <c r="AB714" i="4"/>
  <c r="AD714" i="4"/>
  <c r="Z714" i="4"/>
  <c r="AA716" i="4"/>
  <c r="AC716" i="4"/>
  <c r="AE716" i="4"/>
  <c r="AB716" i="4"/>
  <c r="AD716" i="4"/>
  <c r="Z716" i="4"/>
  <c r="AA718" i="4"/>
  <c r="AC718" i="4"/>
  <c r="AE718" i="4"/>
  <c r="AB718" i="4"/>
  <c r="AD718" i="4"/>
  <c r="Z718" i="4"/>
  <c r="AA720" i="4"/>
  <c r="AC720" i="4"/>
  <c r="AE720" i="4"/>
  <c r="AB720" i="4"/>
  <c r="AD720" i="4"/>
  <c r="Z720" i="4"/>
  <c r="AA722" i="4"/>
  <c r="AC722" i="4"/>
  <c r="AE722" i="4"/>
  <c r="AB722" i="4"/>
  <c r="AD722" i="4"/>
  <c r="Z722" i="4"/>
  <c r="AA724" i="4"/>
  <c r="AC724" i="4"/>
  <c r="AE724" i="4"/>
  <c r="AB724" i="4"/>
  <c r="AD724" i="4"/>
  <c r="Z724" i="4"/>
  <c r="AA726" i="4"/>
  <c r="AC726" i="4"/>
  <c r="AE726" i="4"/>
  <c r="AB726" i="4"/>
  <c r="AD726" i="4"/>
  <c r="Z726" i="4"/>
  <c r="AA728" i="4"/>
  <c r="AC728" i="4"/>
  <c r="AE728" i="4"/>
  <c r="AB728" i="4"/>
  <c r="AD728" i="4"/>
  <c r="Z728" i="4"/>
  <c r="AA730" i="4"/>
  <c r="AC730" i="4"/>
  <c r="AE730" i="4"/>
  <c r="AB730" i="4"/>
  <c r="AD730" i="4"/>
  <c r="Z730" i="4"/>
  <c r="AA732" i="4"/>
  <c r="AC732" i="4"/>
  <c r="AE732" i="4"/>
  <c r="AB732" i="4"/>
  <c r="AD732" i="4"/>
  <c r="Z732" i="4"/>
  <c r="AA734" i="4"/>
  <c r="AC734" i="4"/>
  <c r="AE734" i="4"/>
  <c r="AB734" i="4"/>
  <c r="AD734" i="4"/>
  <c r="Z734" i="4"/>
  <c r="AA736" i="4"/>
  <c r="AC736" i="4"/>
  <c r="AE736" i="4"/>
  <c r="AB736" i="4"/>
  <c r="AD736" i="4"/>
  <c r="Z736" i="4"/>
  <c r="AA738" i="4"/>
  <c r="AC738" i="4"/>
  <c r="AE738" i="4"/>
  <c r="AB738" i="4"/>
  <c r="AD738" i="4"/>
  <c r="Z738" i="4"/>
  <c r="AA740" i="4"/>
  <c r="AC740" i="4"/>
  <c r="AE740" i="4"/>
  <c r="AB740" i="4"/>
  <c r="AD740" i="4"/>
  <c r="Z740" i="4"/>
  <c r="AA742" i="4"/>
  <c r="AC742" i="4"/>
  <c r="AE742" i="4"/>
  <c r="AB742" i="4"/>
  <c r="AD742" i="4"/>
  <c r="Z742" i="4"/>
  <c r="AA744" i="4"/>
  <c r="AC744" i="4"/>
  <c r="AE744" i="4"/>
  <c r="AB744" i="4"/>
  <c r="AD744" i="4"/>
  <c r="Z744" i="4"/>
  <c r="AA746" i="4"/>
  <c r="AC746" i="4"/>
  <c r="AE746" i="4"/>
  <c r="AB746" i="4"/>
  <c r="AD746" i="4"/>
  <c r="Z746" i="4"/>
  <c r="AA748" i="4"/>
  <c r="AC748" i="4"/>
  <c r="AE748" i="4"/>
  <c r="AB748" i="4"/>
  <c r="AD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E108" i="4"/>
  <c r="AQ108" i="4" s="1"/>
  <c r="AW108" i="4" s="1"/>
  <c r="AU108" i="4"/>
  <c r="Z108" i="4"/>
  <c r="AL108" i="4" s="1"/>
  <c r="AR108" i="4" s="1"/>
  <c r="AD108" i="4"/>
  <c r="AP108" i="4" s="1"/>
  <c r="AB108" i="4"/>
  <c r="AN108" i="4" s="1"/>
  <c r="AT108" i="4" s="1"/>
  <c r="AV108" i="4"/>
  <c r="AA150" i="4"/>
  <c r="AM150" i="4" s="1"/>
  <c r="AS150" i="4" s="1"/>
  <c r="AC150" i="4"/>
  <c r="AO150" i="4" s="1"/>
  <c r="AE150" i="4"/>
  <c r="AQ150" i="4" s="1"/>
  <c r="AW150" i="4" s="1"/>
  <c r="AU150" i="4"/>
  <c r="Z150" i="4"/>
  <c r="AL150" i="4" s="1"/>
  <c r="AR150" i="4" s="1"/>
  <c r="AD150" i="4"/>
  <c r="AP150" i="4" s="1"/>
  <c r="AT150" i="4"/>
  <c r="AB150" i="4"/>
  <c r="AN150" i="4" s="1"/>
  <c r="AV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H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AL100" i="4" l="1"/>
  <c r="AR100" i="4" s="1"/>
  <c r="AO94" i="4"/>
  <c r="AU94" i="4" s="1"/>
  <c r="AP94" i="4"/>
  <c r="AV94" i="4" s="1"/>
  <c r="AM91" i="4"/>
  <c r="AS91" i="4" s="1"/>
  <c r="AQ91" i="4"/>
  <c r="AW91" i="4" s="1"/>
  <c r="AN91" i="4"/>
  <c r="AT91" i="4" s="1"/>
  <c r="AN90" i="4"/>
  <c r="AT90" i="4" s="1"/>
  <c r="AL90" i="4"/>
  <c r="AR90" i="4" s="1"/>
  <c r="AP80" i="4"/>
  <c r="AV80" i="4" s="1"/>
  <c r="Z455" i="4"/>
  <c r="AN47" i="4"/>
  <c r="AT47" i="4" s="1"/>
  <c r="AP55" i="4"/>
  <c r="AV55" i="4" s="1"/>
  <c r="AL845" i="4"/>
  <c r="AR845" i="4" s="1"/>
  <c r="AL749" i="4"/>
  <c r="AR749" i="4" s="1"/>
  <c r="AQ749" i="4"/>
  <c r="AW749" i="4" s="1"/>
  <c r="AL717" i="4"/>
  <c r="AR717" i="4" s="1"/>
  <c r="AM78" i="4"/>
  <c r="AS78" i="4" s="1"/>
  <c r="AN75" i="4"/>
  <c r="AT75" i="4" s="1"/>
  <c r="AQ75" i="4"/>
  <c r="AW75" i="4" s="1"/>
  <c r="AL75" i="4"/>
  <c r="AR75" i="4" s="1"/>
  <c r="E75" i="4" s="1"/>
  <c r="I75" i="4" s="1"/>
  <c r="L76" i="2" s="1"/>
  <c r="D72" i="4"/>
  <c r="H72" i="4" s="1"/>
  <c r="K73" i="2" s="1"/>
  <c r="F72" i="4"/>
  <c r="J72" i="4" s="1"/>
  <c r="M73" i="2" s="1"/>
  <c r="AM70" i="4"/>
  <c r="AS70" i="4" s="1"/>
  <c r="AM63" i="4"/>
  <c r="AS63" i="4" s="1"/>
  <c r="AN63" i="4"/>
  <c r="AT63" i="4" s="1"/>
  <c r="AP63" i="4"/>
  <c r="AV63" i="4" s="1"/>
  <c r="AM47" i="4"/>
  <c r="AS47" i="4" s="1"/>
  <c r="N10" i="2"/>
  <c r="P10" i="2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AO206" i="4"/>
  <c r="AL190" i="4"/>
  <c r="AR190" i="4" s="1"/>
  <c r="AL158" i="4"/>
  <c r="AR158" i="4" s="1"/>
  <c r="AM158" i="4"/>
  <c r="AS158" i="4" s="1"/>
  <c r="AB455" i="4"/>
  <c r="AC423" i="4"/>
  <c r="F128" i="4"/>
  <c r="J128" i="4" s="1"/>
  <c r="M129" i="2" s="1"/>
  <c r="D136" i="4"/>
  <c r="H136" i="4" s="1"/>
  <c r="K137" i="2" s="1"/>
  <c r="F693" i="4"/>
  <c r="J693" i="4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AL938" i="4"/>
  <c r="AR938" i="4" s="1"/>
  <c r="AM422" i="4"/>
  <c r="AS422" i="4" s="1"/>
  <c r="AL226" i="4"/>
  <c r="AR226" i="4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F277" i="4"/>
  <c r="AH277" i="4"/>
  <c r="AA484" i="4"/>
  <c r="AB484" i="4"/>
  <c r="AH484" i="4"/>
  <c r="Z420" i="4"/>
  <c r="AK420" i="4"/>
  <c r="AJ420" i="4"/>
  <c r="AP420" i="4" s="1"/>
  <c r="AV420" i="4" s="1"/>
  <c r="AA339" i="4"/>
  <c r="AB339" i="4"/>
  <c r="AH339" i="4"/>
  <c r="Z275" i="4"/>
  <c r="AK275" i="4"/>
  <c r="AJ275" i="4"/>
  <c r="AP275" i="4" s="1"/>
  <c r="AV275" i="4" s="1"/>
  <c r="AA191" i="4"/>
  <c r="AB191" i="4"/>
  <c r="AH191" i="4"/>
  <c r="Z125" i="4"/>
  <c r="AK125" i="4"/>
  <c r="AJ125" i="4"/>
  <c r="AP125" i="4" s="1"/>
  <c r="AV125" i="4" s="1"/>
  <c r="AB986" i="4"/>
  <c r="AH986" i="4"/>
  <c r="AC545" i="4"/>
  <c r="AG545" i="4"/>
  <c r="Z954" i="4"/>
  <c r="AF954" i="4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H195" i="4"/>
  <c r="AA163" i="4"/>
  <c r="AJ163" i="4"/>
  <c r="AA883" i="4"/>
  <c r="AC883" i="4"/>
  <c r="AE819" i="4"/>
  <c r="Z819" i="4"/>
  <c r="AC607" i="4"/>
  <c r="AB607" i="4"/>
  <c r="AF476" i="4"/>
  <c r="Z476" i="4"/>
  <c r="AL476" i="4" s="1"/>
  <c r="AR476" i="4" s="1"/>
  <c r="AF183" i="4"/>
  <c r="AH183" i="4"/>
  <c r="E192" i="4"/>
  <c r="I192" i="4" s="1"/>
  <c r="L193" i="2" s="1"/>
  <c r="G328" i="4"/>
  <c r="G939" i="4"/>
  <c r="E939" i="4"/>
  <c r="I939" i="4" s="1"/>
  <c r="D877" i="4"/>
  <c r="H877" i="4" s="1"/>
  <c r="F877" i="4"/>
  <c r="J877" i="4" s="1"/>
  <c r="F685" i="4"/>
  <c r="J685" i="4" s="1"/>
  <c r="D685" i="4"/>
  <c r="H685" i="4" s="1"/>
  <c r="AI415" i="4"/>
  <c r="AC415" i="4"/>
  <c r="AO415" i="4" s="1"/>
  <c r="AU415" i="4" s="1"/>
  <c r="D220" i="4"/>
  <c r="H220" i="4" s="1"/>
  <c r="K221" i="2" s="1"/>
  <c r="G220" i="4"/>
  <c r="F19" i="4"/>
  <c r="J19" i="4" s="1"/>
  <c r="M20" i="2" s="1"/>
  <c r="G19" i="4"/>
  <c r="E63" i="4"/>
  <c r="I63" i="4" s="1"/>
  <c r="L64" i="2" s="1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N907" i="4" s="1"/>
  <c r="AA907" i="4"/>
  <c r="AM907" i="4" s="1"/>
  <c r="AC907" i="4"/>
  <c r="AO907" i="4" s="1"/>
  <c r="AU907" i="4" s="1"/>
  <c r="AK827" i="4"/>
  <c r="AQ827" i="4" s="1"/>
  <c r="AW827" i="4" s="1"/>
  <c r="AF827" i="4"/>
  <c r="AL827" i="4" s="1"/>
  <c r="AR827" i="4" s="1"/>
  <c r="AJ827" i="4"/>
  <c r="AP827" i="4" s="1"/>
  <c r="AG827" i="4"/>
  <c r="AB827" i="4"/>
  <c r="AT827" i="4"/>
  <c r="AA827" i="4"/>
  <c r="AC827" i="4"/>
  <c r="AJ811" i="4"/>
  <c r="AP811" i="4" s="1"/>
  <c r="AK811" i="4"/>
  <c r="AQ811" i="4" s="1"/>
  <c r="AW811" i="4" s="1"/>
  <c r="AG811" i="4"/>
  <c r="AB811" i="4"/>
  <c r="AT811" i="4"/>
  <c r="AA811" i="4"/>
  <c r="AM811" i="4" s="1"/>
  <c r="AC811" i="4"/>
  <c r="AO811" i="4" s="1"/>
  <c r="AU811" i="4" s="1"/>
  <c r="AF795" i="4"/>
  <c r="AL795" i="4" s="1"/>
  <c r="AR795" i="4" s="1"/>
  <c r="AK795" i="4"/>
  <c r="AQ795" i="4" s="1"/>
  <c r="AW795" i="4" s="1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C779" i="4"/>
  <c r="AO779" i="4" s="1"/>
  <c r="AU779" i="4" s="1"/>
  <c r="AH699" i="4"/>
  <c r="AN699" i="4" s="1"/>
  <c r="AK699" i="4"/>
  <c r="AI699" i="4"/>
  <c r="AO699" i="4" s="1"/>
  <c r="AU699" i="4" s="1"/>
  <c r="Z699" i="4"/>
  <c r="AL699" i="4" s="1"/>
  <c r="AR699" i="4" s="1"/>
  <c r="AD699" i="4"/>
  <c r="AE699" i="4"/>
  <c r="AQ699" i="4" s="1"/>
  <c r="AW699" i="4" s="1"/>
  <c r="AH683" i="4"/>
  <c r="AI683" i="4"/>
  <c r="AB683" i="4"/>
  <c r="AN683" i="4" s="1"/>
  <c r="AA683" i="4"/>
  <c r="AC683" i="4"/>
  <c r="AH667" i="4"/>
  <c r="AF667" i="4"/>
  <c r="AL667" i="4" s="1"/>
  <c r="AR667" i="4" s="1"/>
  <c r="AI667" i="4"/>
  <c r="AB667" i="4"/>
  <c r="AA667" i="4"/>
  <c r="AC667" i="4"/>
  <c r="AH651" i="4"/>
  <c r="AJ651" i="4"/>
  <c r="AP651" i="4" s="1"/>
  <c r="AI651" i="4"/>
  <c r="AB651" i="4"/>
  <c r="AA651" i="4"/>
  <c r="AC651" i="4"/>
  <c r="AK647" i="4"/>
  <c r="AF647" i="4"/>
  <c r="AG647" i="4"/>
  <c r="AM647" i="4" s="1"/>
  <c r="Z647" i="4"/>
  <c r="AL647" i="4" s="1"/>
  <c r="AR647" i="4" s="1"/>
  <c r="F647" i="4" s="1"/>
  <c r="J647" i="4" s="1"/>
  <c r="AD647" i="4"/>
  <c r="AP647" i="4" s="1"/>
  <c r="AV647" i="4"/>
  <c r="AE647" i="4"/>
  <c r="AQ647" i="4" s="1"/>
  <c r="AW647" i="4" s="1"/>
  <c r="AS647" i="4"/>
  <c r="AJ611" i="4"/>
  <c r="AF611" i="4"/>
  <c r="AG611" i="4"/>
  <c r="AM611" i="4" s="1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M314" i="4" s="1"/>
  <c r="AS314" i="4" s="1"/>
  <c r="AD314" i="4"/>
  <c r="Z314" i="4"/>
  <c r="AH314" i="4"/>
  <c r="AN314" i="4" s="1"/>
  <c r="AT314" i="4" s="1"/>
  <c r="AG282" i="4"/>
  <c r="AA282" i="4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D250" i="4"/>
  <c r="Z250" i="4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G296" i="4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N277" i="4" s="1"/>
  <c r="AT277" i="4" s="1"/>
  <c r="AI277" i="4"/>
  <c r="AJ277" i="4"/>
  <c r="AP277" i="4" s="1"/>
  <c r="AV277" i="4" s="1"/>
  <c r="AK277" i="4"/>
  <c r="AC484" i="4"/>
  <c r="Z484" i="4"/>
  <c r="AD484" i="4"/>
  <c r="AK484" i="4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I339" i="4"/>
  <c r="AJ339" i="4"/>
  <c r="AA275" i="4"/>
  <c r="AE275" i="4"/>
  <c r="AB275" i="4"/>
  <c r="AG275" i="4"/>
  <c r="AH275" i="4"/>
  <c r="AF275" i="4"/>
  <c r="AC191" i="4"/>
  <c r="Z191" i="4"/>
  <c r="AD191" i="4"/>
  <c r="AK191" i="4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F244" i="4"/>
  <c r="AG244" i="4"/>
  <c r="AD635" i="4"/>
  <c r="AG635" i="4"/>
  <c r="AH635" i="4"/>
  <c r="AG603" i="4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AO140" i="4"/>
  <c r="AU140" i="4" s="1"/>
  <c r="AO230" i="4"/>
  <c r="AU230" i="4" s="1"/>
  <c r="AN214" i="4"/>
  <c r="AT214" i="4" s="1"/>
  <c r="AP395" i="4"/>
  <c r="AV395" i="4" s="1"/>
  <c r="AJ415" i="4"/>
  <c r="AF415" i="4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G948" i="4" s="1"/>
  <c r="AQ948" i="4"/>
  <c r="AW948" i="4" s="1"/>
  <c r="AO940" i="4"/>
  <c r="AU940" i="4" s="1"/>
  <c r="AM932" i="4"/>
  <c r="AS932" i="4" s="1"/>
  <c r="AL924" i="4"/>
  <c r="AR924" i="4" s="1"/>
  <c r="G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O827" i="4"/>
  <c r="AU827" i="4" s="1"/>
  <c r="AL811" i="4"/>
  <c r="AR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M699" i="4"/>
  <c r="AM683" i="4"/>
  <c r="AM667" i="4"/>
  <c r="AM651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G178" i="4" s="1"/>
  <c r="AL459" i="4"/>
  <c r="AR459" i="4" s="1"/>
  <c r="AM459" i="4"/>
  <c r="AS459" i="4" s="1"/>
  <c r="AL45" i="4"/>
  <c r="AR45" i="4" s="1"/>
  <c r="D45" i="4" s="1"/>
  <c r="H45" i="4" s="1"/>
  <c r="K46" i="2" s="1"/>
  <c r="AM45" i="4"/>
  <c r="AS45" i="4" s="1"/>
  <c r="AM326" i="4"/>
  <c r="AS326" i="4" s="1"/>
  <c r="AM57" i="4"/>
  <c r="AS57" i="4" s="1"/>
  <c r="AL57" i="4"/>
  <c r="AR57" i="4" s="1"/>
  <c r="G57" i="4" s="1"/>
  <c r="AN49" i="4"/>
  <c r="AT49" i="4" s="1"/>
  <c r="AO49" i="4"/>
  <c r="AU49" i="4" s="1"/>
  <c r="AL334" i="4"/>
  <c r="AR334" i="4" s="1"/>
  <c r="D334" i="4" s="1"/>
  <c r="H334" i="4" s="1"/>
  <c r="K335" i="2" s="1"/>
  <c r="AM302" i="4"/>
  <c r="AS302" i="4" s="1"/>
  <c r="AL302" i="4"/>
  <c r="AR302" i="4" s="1"/>
  <c r="D302" i="4" s="1"/>
  <c r="H302" i="4" s="1"/>
  <c r="K303" i="2" s="1"/>
  <c r="AN286" i="4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G75" i="4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D298" i="4" s="1"/>
  <c r="H298" i="4" s="1"/>
  <c r="K299" i="2" s="1"/>
  <c r="AO282" i="4"/>
  <c r="AU282" i="4" s="1"/>
  <c r="AO250" i="4"/>
  <c r="AU250" i="4" s="1"/>
  <c r="AO194" i="4"/>
  <c r="AU194" i="4" s="1"/>
  <c r="AL194" i="4"/>
  <c r="AR194" i="4" s="1"/>
  <c r="G194" i="4" s="1"/>
  <c r="AO162" i="4"/>
  <c r="AU162" i="4" s="1"/>
  <c r="AL499" i="4"/>
  <c r="AR499" i="4" s="1"/>
  <c r="F499" i="4" s="1"/>
  <c r="J499" i="4" s="1"/>
  <c r="AO491" i="4"/>
  <c r="AU491" i="4" s="1"/>
  <c r="AL483" i="4"/>
  <c r="AR483" i="4" s="1"/>
  <c r="F483" i="4" s="1"/>
  <c r="J483" i="4" s="1"/>
  <c r="AO475" i="4"/>
  <c r="AU475" i="4" s="1"/>
  <c r="AL467" i="4"/>
  <c r="AR467" i="4" s="1"/>
  <c r="F467" i="4" s="1"/>
  <c r="J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F399" i="4" s="1"/>
  <c r="J399" i="4" s="1"/>
  <c r="M400" i="2" s="1"/>
  <c r="AK455" i="4"/>
  <c r="AJ423" i="4"/>
  <c r="D653" i="4"/>
  <c r="H653" i="4" s="1"/>
  <c r="AP461" i="4"/>
  <c r="AV461" i="4" s="1"/>
  <c r="AQ461" i="4"/>
  <c r="AW461" i="4" s="1"/>
  <c r="AH455" i="4"/>
  <c r="AF455" i="4"/>
  <c r="AL455" i="4" s="1"/>
  <c r="AR455" i="4" s="1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I159" i="4"/>
  <c r="AC994" i="4"/>
  <c r="Z994" i="4"/>
  <c r="AL994" i="4" s="1"/>
  <c r="AR994" i="4" s="1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455" i="4"/>
  <c r="AT455" i="4" s="1"/>
  <c r="AO423" i="4"/>
  <c r="AU423" i="4" s="1"/>
  <c r="AP423" i="4"/>
  <c r="AV423" i="4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G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D314" i="4" s="1"/>
  <c r="H314" i="4" s="1"/>
  <c r="K315" i="2" s="1"/>
  <c r="AO298" i="4"/>
  <c r="AU298" i="4" s="1"/>
  <c r="AO266" i="4"/>
  <c r="AU266" i="4" s="1"/>
  <c r="AL250" i="4"/>
  <c r="AR250" i="4" s="1"/>
  <c r="D250" i="4" s="1"/>
  <c r="H250" i="4" s="1"/>
  <c r="K251" i="2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E49" i="4" s="1"/>
  <c r="I49" i="4" s="1"/>
  <c r="L50" i="2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F443" i="4" s="1"/>
  <c r="J443" i="4" s="1"/>
  <c r="M444" i="2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L415" i="4"/>
  <c r="AR415" i="4" s="1"/>
  <c r="F415" i="4" s="1"/>
  <c r="J415" i="4" s="1"/>
  <c r="M416" i="2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M579" i="4" s="1"/>
  <c r="AF579" i="4"/>
  <c r="AJ579" i="4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P986" i="4" s="1"/>
  <c r="AV986" i="4" s="1"/>
  <c r="AA545" i="4"/>
  <c r="AE545" i="4"/>
  <c r="AD545" i="4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AN556" i="4" s="1"/>
  <c r="AT556" i="4" s="1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I424" i="4"/>
  <c r="AO424" i="4" s="1"/>
  <c r="AU424" i="4" s="1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O271" i="4" s="1"/>
  <c r="AU271" i="4" s="1"/>
  <c r="AJ271" i="4"/>
  <c r="AK271" i="4"/>
  <c r="AC227" i="4"/>
  <c r="Z227" i="4"/>
  <c r="AD227" i="4"/>
  <c r="AF227" i="4"/>
  <c r="AG227" i="4"/>
  <c r="AH227" i="4"/>
  <c r="AA195" i="4"/>
  <c r="AE195" i="4"/>
  <c r="AB195" i="4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O121" i="4" s="1"/>
  <c r="AU121" i="4" s="1"/>
  <c r="AJ121" i="4"/>
  <c r="AK121" i="4"/>
  <c r="AC44" i="4"/>
  <c r="AO44" i="4" s="1"/>
  <c r="AU44" i="4" s="1"/>
  <c r="Z44" i="4"/>
  <c r="AD44" i="4"/>
  <c r="AP44" i="4" s="1"/>
  <c r="AV44" i="4" s="1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Z244" i="4"/>
  <c r="AB244" i="4"/>
  <c r="AB635" i="4"/>
  <c r="AA635" i="4"/>
  <c r="AM635" i="4" s="1"/>
  <c r="AS635" i="4" s="1"/>
  <c r="AC635" i="4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O349" i="4" s="1"/>
  <c r="AU349" i="4" s="1"/>
  <c r="AE349" i="4"/>
  <c r="AG476" i="4"/>
  <c r="AM476" i="4" s="1"/>
  <c r="AS476" i="4" s="1"/>
  <c r="AD476" i="4"/>
  <c r="AC476" i="4"/>
  <c r="AO476" i="4" s="1"/>
  <c r="AU476" i="4" s="1"/>
  <c r="AK315" i="4"/>
  <c r="AI315" i="4"/>
  <c r="AO315" i="4" s="1"/>
  <c r="AU315" i="4" s="1"/>
  <c r="AE315" i="4"/>
  <c r="AG183" i="4"/>
  <c r="AM183" i="4" s="1"/>
  <c r="AS183" i="4" s="1"/>
  <c r="AD183" i="4"/>
  <c r="AC183" i="4"/>
  <c r="AO183" i="4" s="1"/>
  <c r="AU183" i="4" s="1"/>
  <c r="AD372" i="4"/>
  <c r="AA372" i="4"/>
  <c r="AE244" i="4"/>
  <c r="AE635" i="4"/>
  <c r="AQ635" i="4" s="1"/>
  <c r="AW635" i="4" s="1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M58" i="4" s="1"/>
  <c r="AS58" i="4" s="1"/>
  <c r="AE58" i="4"/>
  <c r="AB58" i="4"/>
  <c r="AN58" i="4" s="1"/>
  <c r="AT58" i="4" s="1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Q223" i="4" s="1"/>
  <c r="AW223" i="4" s="1"/>
  <c r="AB223" i="4"/>
  <c r="AG223" i="4"/>
  <c r="AH223" i="4"/>
  <c r="AF223" i="4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E942" i="4"/>
  <c r="AD942" i="4"/>
  <c r="AI942" i="4"/>
  <c r="AO942" i="4" s="1"/>
  <c r="AU942" i="4" s="1"/>
  <c r="AJ942" i="4"/>
  <c r="AK942" i="4"/>
  <c r="AA539" i="4"/>
  <c r="AE539" i="4"/>
  <c r="AD539" i="4"/>
  <c r="AI539" i="4"/>
  <c r="AH539" i="4"/>
  <c r="AK539" i="4"/>
  <c r="AC366" i="4"/>
  <c r="Z366" i="4"/>
  <c r="AL366" i="4" s="1"/>
  <c r="AR366" i="4" s="1"/>
  <c r="AA366" i="4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M504" i="4" s="1"/>
  <c r="AS504" i="4" s="1"/>
  <c r="AB504" i="4"/>
  <c r="AJ504" i="4"/>
  <c r="AC472" i="4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D440" i="4"/>
  <c r="AF440" i="4"/>
  <c r="AG440" i="4"/>
  <c r="AH440" i="4"/>
  <c r="AA440" i="4"/>
  <c r="AM440" i="4" s="1"/>
  <c r="AS440" i="4" s="1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Z319" i="4"/>
  <c r="AD319" i="4"/>
  <c r="AF319" i="4"/>
  <c r="AG319" i="4"/>
  <c r="AH319" i="4"/>
  <c r="AA319" i="4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J287" i="4"/>
  <c r="AC255" i="4"/>
  <c r="Z255" i="4"/>
  <c r="AD255" i="4"/>
  <c r="AF255" i="4"/>
  <c r="AG255" i="4"/>
  <c r="AH255" i="4"/>
  <c r="AA255" i="4"/>
  <c r="AB255" i="4"/>
  <c r="AJ255" i="4"/>
  <c r="AC211" i="4"/>
  <c r="AO211" i="4" s="1"/>
  <c r="AU211" i="4" s="1"/>
  <c r="Z211" i="4"/>
  <c r="AD211" i="4"/>
  <c r="AF211" i="4"/>
  <c r="AG211" i="4"/>
  <c r="AH211" i="4"/>
  <c r="AA211" i="4"/>
  <c r="AM211" i="4" s="1"/>
  <c r="AS211" i="4" s="1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P60" i="4" s="1"/>
  <c r="AV60" i="4" s="1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O412" i="4" s="1"/>
  <c r="AU412" i="4" s="1"/>
  <c r="AD412" i="4"/>
  <c r="AG412" i="4"/>
  <c r="AA251" i="4"/>
  <c r="AE251" i="4"/>
  <c r="AB251" i="4"/>
  <c r="AI251" i="4"/>
  <c r="AO251" i="4" s="1"/>
  <c r="AU251" i="4" s="1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O133" i="4" s="1"/>
  <c r="AU133" i="4" s="1"/>
  <c r="AD133" i="4"/>
  <c r="AG133" i="4"/>
  <c r="AA364" i="4"/>
  <c r="AE364" i="4"/>
  <c r="AD364" i="4"/>
  <c r="Z364" i="4"/>
  <c r="AL364" i="4" s="1"/>
  <c r="AR364" i="4" s="1"/>
  <c r="AK364" i="4"/>
  <c r="Z619" i="4"/>
  <c r="AD619" i="4"/>
  <c r="AE619" i="4"/>
  <c r="AB619" i="4"/>
  <c r="AC619" i="4"/>
  <c r="AO619" i="4" s="1"/>
  <c r="AU619" i="4" s="1"/>
  <c r="AI619" i="4"/>
  <c r="Z587" i="4"/>
  <c r="AD587" i="4"/>
  <c r="AE587" i="4"/>
  <c r="AA587" i="4"/>
  <c r="AI587" i="4"/>
  <c r="AO587" i="4" s="1"/>
  <c r="AU587" i="4" s="1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D266" i="4" s="1"/>
  <c r="H266" i="4" s="1"/>
  <c r="K267" i="2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L447" i="4"/>
  <c r="AR447" i="4" s="1"/>
  <c r="F447" i="4" s="1"/>
  <c r="J447" i="4" s="1"/>
  <c r="M448" i="2" s="1"/>
  <c r="AQ431" i="4"/>
  <c r="AW431" i="4" s="1"/>
  <c r="AQ423" i="4"/>
  <c r="AW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P447" i="4" s="1"/>
  <c r="AV447" i="4" s="1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AN409" i="4"/>
  <c r="AT409" i="4" s="1"/>
  <c r="AL409" i="4"/>
  <c r="AR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D489" i="4"/>
  <c r="H489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D972" i="4"/>
  <c r="H972" i="4" s="1"/>
  <c r="E972" i="4"/>
  <c r="I972" i="4" s="1"/>
  <c r="D948" i="4"/>
  <c r="H948" i="4" s="1"/>
  <c r="E948" i="4"/>
  <c r="I948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G298" i="4"/>
  <c r="E298" i="4"/>
  <c r="I298" i="4" s="1"/>
  <c r="L299" i="2" s="1"/>
  <c r="E266" i="4"/>
  <c r="I266" i="4" s="1"/>
  <c r="L267" i="2" s="1"/>
  <c r="F194" i="4"/>
  <c r="J194" i="4" s="1"/>
  <c r="M195" i="2" s="1"/>
  <c r="D194" i="4"/>
  <c r="H194" i="4" s="1"/>
  <c r="K195" i="2" s="1"/>
  <c r="F178" i="4"/>
  <c r="J178" i="4" s="1"/>
  <c r="M179" i="2" s="1"/>
  <c r="E178" i="4"/>
  <c r="I178" i="4" s="1"/>
  <c r="L179" i="2" s="1"/>
  <c r="E162" i="4"/>
  <c r="I162" i="4" s="1"/>
  <c r="L163" i="2" s="1"/>
  <c r="E491" i="4"/>
  <c r="I491" i="4" s="1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G45" i="4"/>
  <c r="F45" i="4"/>
  <c r="J45" i="4" s="1"/>
  <c r="M46" i="2" s="1"/>
  <c r="E57" i="4"/>
  <c r="I57" i="4" s="1"/>
  <c r="L58" i="2" s="1"/>
  <c r="D57" i="4"/>
  <c r="H57" i="4" s="1"/>
  <c r="K58" i="2" s="1"/>
  <c r="D49" i="4"/>
  <c r="H49" i="4" s="1"/>
  <c r="K50" i="2" s="1"/>
  <c r="G302" i="4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206" i="4"/>
  <c r="D206" i="4"/>
  <c r="H206" i="4" s="1"/>
  <c r="K20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E443" i="4"/>
  <c r="I443" i="4" s="1"/>
  <c r="L444" i="2" s="1"/>
  <c r="D443" i="4"/>
  <c r="H443" i="4" s="1"/>
  <c r="K444" i="2" s="1"/>
  <c r="G415" i="4"/>
  <c r="D415" i="4"/>
  <c r="H415" i="4" s="1"/>
  <c r="K416" i="2" s="1"/>
  <c r="E407" i="4"/>
  <c r="I407" i="4" s="1"/>
  <c r="L408" i="2" s="1"/>
  <c r="G399" i="4"/>
  <c r="D399" i="4"/>
  <c r="H399" i="4" s="1"/>
  <c r="K400" i="2" s="1"/>
  <c r="D352" i="4"/>
  <c r="H352" i="4" s="1"/>
  <c r="K353" i="2" s="1"/>
  <c r="G352" i="4"/>
  <c r="F352" i="4"/>
  <c r="J352" i="4" s="1"/>
  <c r="M353" i="2" s="1"/>
  <c r="E352" i="4"/>
  <c r="I352" i="4" s="1"/>
  <c r="L353" i="2" s="1"/>
  <c r="G541" i="4"/>
  <c r="D541" i="4"/>
  <c r="H541" i="4" s="1"/>
  <c r="F541" i="4"/>
  <c r="J541" i="4" s="1"/>
  <c r="E541" i="4"/>
  <c r="I541" i="4" s="1"/>
  <c r="D964" i="4"/>
  <c r="H964" i="4" s="1"/>
  <c r="E964" i="4"/>
  <c r="I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D924" i="4"/>
  <c r="H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519" i="4"/>
  <c r="J519" i="4" s="1"/>
  <c r="D519" i="4"/>
  <c r="H519" i="4" s="1"/>
  <c r="E899" i="4"/>
  <c r="I89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E771" i="4"/>
  <c r="I771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F699" i="4"/>
  <c r="J699" i="4" s="1"/>
  <c r="E699" i="4"/>
  <c r="I699" i="4" s="1"/>
  <c r="G699" i="4"/>
  <c r="D699" i="4"/>
  <c r="H699" i="4" s="1"/>
  <c r="E675" i="4"/>
  <c r="I675" i="4" s="1"/>
  <c r="D675" i="4"/>
  <c r="H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G647" i="4"/>
  <c r="E611" i="4"/>
  <c r="I611" i="4" s="1"/>
  <c r="D611" i="4"/>
  <c r="H611" i="4" s="1"/>
  <c r="F595" i="4"/>
  <c r="J595" i="4" s="1"/>
  <c r="E595" i="4"/>
  <c r="I595" i="4" s="1"/>
  <c r="G595" i="4"/>
  <c r="D595" i="4"/>
  <c r="H595" i="4" s="1"/>
  <c r="G314" i="4"/>
  <c r="E314" i="4"/>
  <c r="I314" i="4" s="1"/>
  <c r="L315" i="2" s="1"/>
  <c r="G282" i="4"/>
  <c r="E282" i="4"/>
  <c r="I282" i="4" s="1"/>
  <c r="L283" i="2" s="1"/>
  <c r="G250" i="4"/>
  <c r="E250" i="4"/>
  <c r="I250" i="4" s="1"/>
  <c r="L251" i="2" s="1"/>
  <c r="E499" i="4"/>
  <c r="I499" i="4" s="1"/>
  <c r="D499" i="4"/>
  <c r="H499" i="4" s="1"/>
  <c r="E483" i="4"/>
  <c r="I483" i="4" s="1"/>
  <c r="D483" i="4"/>
  <c r="H483" i="4" s="1"/>
  <c r="E467" i="4"/>
  <c r="I467" i="4" s="1"/>
  <c r="D467" i="4"/>
  <c r="H467" i="4" s="1"/>
  <c r="F326" i="4"/>
  <c r="J326" i="4" s="1"/>
  <c r="M327" i="2" s="1"/>
  <c r="E326" i="4"/>
  <c r="I326" i="4" s="1"/>
  <c r="L327" i="2" s="1"/>
  <c r="D441" i="4"/>
  <c r="H441" i="4" s="1"/>
  <c r="K442" i="2" s="1"/>
  <c r="G441" i="4"/>
  <c r="F441" i="4"/>
  <c r="J441" i="4" s="1"/>
  <c r="M442" i="2" s="1"/>
  <c r="E441" i="4"/>
  <c r="I441" i="4" s="1"/>
  <c r="L442" i="2" s="1"/>
  <c r="D409" i="4"/>
  <c r="H409" i="4" s="1"/>
  <c r="K410" i="2" s="1"/>
  <c r="G409" i="4"/>
  <c r="F409" i="4"/>
  <c r="J409" i="4" s="1"/>
  <c r="M410" i="2" s="1"/>
  <c r="E409" i="4"/>
  <c r="I409" i="4" s="1"/>
  <c r="L410" i="2" s="1"/>
  <c r="D76" i="4"/>
  <c r="H76" i="4" s="1"/>
  <c r="K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G334" i="4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D270" i="4"/>
  <c r="H270" i="4" s="1"/>
  <c r="K271" i="2" s="1"/>
  <c r="F270" i="4"/>
  <c r="J270" i="4" s="1"/>
  <c r="M271" i="2" s="1"/>
  <c r="G254" i="4"/>
  <c r="E254" i="4"/>
  <c r="I254" i="4" s="1"/>
  <c r="L255" i="2" s="1"/>
  <c r="F174" i="4"/>
  <c r="J174" i="4" s="1"/>
  <c r="M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E427" i="4"/>
  <c r="I427" i="4" s="1"/>
  <c r="L428" i="2" s="1"/>
  <c r="D427" i="4"/>
  <c r="H427" i="4" s="1"/>
  <c r="K428" i="2" s="1"/>
  <c r="D142" i="4"/>
  <c r="H142" i="4" s="1"/>
  <c r="K143" i="2" s="1"/>
  <c r="F142" i="4"/>
  <c r="J142" i="4" s="1"/>
  <c r="M143" i="2" s="1"/>
  <c r="G142" i="4"/>
  <c r="E142" i="4"/>
  <c r="I142" i="4" s="1"/>
  <c r="L143" i="2" s="1"/>
  <c r="D447" i="4"/>
  <c r="H447" i="4" s="1"/>
  <c r="K448" i="2" s="1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D988" i="4"/>
  <c r="H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F246" i="4"/>
  <c r="J246" i="4" s="1"/>
  <c r="M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G210" i="4"/>
  <c r="F210" i="4"/>
  <c r="J210" i="4" s="1"/>
  <c r="M211" i="2" s="1"/>
  <c r="D210" i="4"/>
  <c r="H210" i="4" s="1"/>
  <c r="K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G226" i="4"/>
  <c r="F226" i="4"/>
  <c r="J226" i="4" s="1"/>
  <c r="M227" i="2" s="1"/>
  <c r="D226" i="4"/>
  <c r="H226" i="4" s="1"/>
  <c r="K227" i="2" s="1"/>
  <c r="E226" i="4"/>
  <c r="I226" i="4" s="1"/>
  <c r="L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K908" i="4"/>
  <c r="AQ908" i="4" s="1"/>
  <c r="AW908" i="4" s="1"/>
  <c r="AJ908" i="4"/>
  <c r="AI908" i="4"/>
  <c r="AF908" i="4"/>
  <c r="AH908" i="4"/>
  <c r="AG904" i="4"/>
  <c r="AK904" i="4"/>
  <c r="AQ904" i="4" s="1"/>
  <c r="AW904" i="4" s="1"/>
  <c r="AJ904" i="4"/>
  <c r="AI904" i="4"/>
  <c r="AF904" i="4"/>
  <c r="AH904" i="4"/>
  <c r="AG900" i="4"/>
  <c r="AK900" i="4"/>
  <c r="AQ900" i="4" s="1"/>
  <c r="AW900" i="4" s="1"/>
  <c r="AJ900" i="4"/>
  <c r="AI900" i="4"/>
  <c r="AF900" i="4"/>
  <c r="AH900" i="4"/>
  <c r="AG896" i="4"/>
  <c r="AK896" i="4"/>
  <c r="AQ896" i="4" s="1"/>
  <c r="AW896" i="4" s="1"/>
  <c r="AJ896" i="4"/>
  <c r="AI896" i="4"/>
  <c r="AF896" i="4"/>
  <c r="AH896" i="4"/>
  <c r="AG892" i="4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G884" i="4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K876" i="4"/>
  <c r="AQ876" i="4" s="1"/>
  <c r="AW876" i="4" s="1"/>
  <c r="AJ876" i="4"/>
  <c r="AI876" i="4"/>
  <c r="AF876" i="4"/>
  <c r="AH876" i="4"/>
  <c r="AG872" i="4"/>
  <c r="AK872" i="4"/>
  <c r="AQ872" i="4" s="1"/>
  <c r="AW872" i="4" s="1"/>
  <c r="AJ872" i="4"/>
  <c r="AI872" i="4"/>
  <c r="AF872" i="4"/>
  <c r="AH872" i="4"/>
  <c r="AG868" i="4"/>
  <c r="AK868" i="4"/>
  <c r="AQ868" i="4" s="1"/>
  <c r="AW868" i="4" s="1"/>
  <c r="AJ868" i="4"/>
  <c r="AI868" i="4"/>
  <c r="AF868" i="4"/>
  <c r="AH868" i="4"/>
  <c r="AG864" i="4"/>
  <c r="AK864" i="4"/>
  <c r="AQ864" i="4" s="1"/>
  <c r="AW864" i="4" s="1"/>
  <c r="AJ864" i="4"/>
  <c r="AI864" i="4"/>
  <c r="AF864" i="4"/>
  <c r="AH864" i="4"/>
  <c r="AG860" i="4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G852" i="4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K844" i="4"/>
  <c r="AQ844" i="4" s="1"/>
  <c r="AW844" i="4" s="1"/>
  <c r="AJ844" i="4"/>
  <c r="AI844" i="4"/>
  <c r="AF844" i="4"/>
  <c r="AH844" i="4"/>
  <c r="AG840" i="4"/>
  <c r="AK840" i="4"/>
  <c r="AQ840" i="4" s="1"/>
  <c r="AW840" i="4" s="1"/>
  <c r="AJ840" i="4"/>
  <c r="AI840" i="4"/>
  <c r="AF840" i="4"/>
  <c r="AH840" i="4"/>
  <c r="AG836" i="4"/>
  <c r="AK836" i="4"/>
  <c r="AQ836" i="4" s="1"/>
  <c r="AW836" i="4" s="1"/>
  <c r="AJ836" i="4"/>
  <c r="AI836" i="4"/>
  <c r="AF836" i="4"/>
  <c r="AH836" i="4"/>
  <c r="AG832" i="4"/>
  <c r="AK832" i="4"/>
  <c r="AQ832" i="4" s="1"/>
  <c r="AW832" i="4" s="1"/>
  <c r="AJ832" i="4"/>
  <c r="AI832" i="4"/>
  <c r="AF832" i="4"/>
  <c r="AH832" i="4"/>
  <c r="AG828" i="4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G820" i="4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K812" i="4"/>
  <c r="AQ812" i="4" s="1"/>
  <c r="AW812" i="4" s="1"/>
  <c r="AJ812" i="4"/>
  <c r="AI812" i="4"/>
  <c r="AF812" i="4"/>
  <c r="AH812" i="4"/>
  <c r="AG808" i="4"/>
  <c r="AK808" i="4"/>
  <c r="AQ808" i="4" s="1"/>
  <c r="AW808" i="4" s="1"/>
  <c r="AJ808" i="4"/>
  <c r="AI808" i="4"/>
  <c r="AF808" i="4"/>
  <c r="AH808" i="4"/>
  <c r="AG804" i="4"/>
  <c r="AK804" i="4"/>
  <c r="AQ804" i="4" s="1"/>
  <c r="AW804" i="4" s="1"/>
  <c r="AJ804" i="4"/>
  <c r="AI804" i="4"/>
  <c r="AF804" i="4"/>
  <c r="AH804" i="4"/>
  <c r="AG800" i="4"/>
  <c r="AK800" i="4"/>
  <c r="AQ800" i="4" s="1"/>
  <c r="AW800" i="4" s="1"/>
  <c r="AJ800" i="4"/>
  <c r="AI800" i="4"/>
  <c r="AF800" i="4"/>
  <c r="AH800" i="4"/>
  <c r="AG796" i="4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G788" i="4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K780" i="4"/>
  <c r="AQ780" i="4" s="1"/>
  <c r="AW780" i="4" s="1"/>
  <c r="AJ780" i="4"/>
  <c r="AI780" i="4"/>
  <c r="AF780" i="4"/>
  <c r="AH780" i="4"/>
  <c r="AG776" i="4"/>
  <c r="AK776" i="4"/>
  <c r="AQ776" i="4" s="1"/>
  <c r="AW776" i="4" s="1"/>
  <c r="AJ776" i="4"/>
  <c r="AI776" i="4"/>
  <c r="AF776" i="4"/>
  <c r="AH776" i="4"/>
  <c r="AG772" i="4"/>
  <c r="AK772" i="4"/>
  <c r="AQ772" i="4" s="1"/>
  <c r="AW772" i="4" s="1"/>
  <c r="AJ772" i="4"/>
  <c r="AI772" i="4"/>
  <c r="AF772" i="4"/>
  <c r="AH772" i="4"/>
  <c r="AG768" i="4"/>
  <c r="AK768" i="4"/>
  <c r="AQ768" i="4" s="1"/>
  <c r="AW768" i="4" s="1"/>
  <c r="AJ768" i="4"/>
  <c r="AI768" i="4"/>
  <c r="AF768" i="4"/>
  <c r="AH768" i="4"/>
  <c r="AG764" i="4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G756" i="4"/>
  <c r="AK756" i="4"/>
  <c r="AQ756" i="4" s="1"/>
  <c r="AW756" i="4" s="1"/>
  <c r="AJ756" i="4"/>
  <c r="AI756" i="4"/>
  <c r="AF756" i="4"/>
  <c r="AH756" i="4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G740" i="4"/>
  <c r="AK740" i="4"/>
  <c r="AQ740" i="4" s="1"/>
  <c r="AW740" i="4" s="1"/>
  <c r="AJ740" i="4"/>
  <c r="AI740" i="4"/>
  <c r="AF740" i="4"/>
  <c r="AH740" i="4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G724" i="4"/>
  <c r="AK724" i="4"/>
  <c r="AQ724" i="4" s="1"/>
  <c r="AW724" i="4" s="1"/>
  <c r="AJ724" i="4"/>
  <c r="AI724" i="4"/>
  <c r="AF724" i="4"/>
  <c r="AH724" i="4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G708" i="4"/>
  <c r="AK708" i="4"/>
  <c r="AQ708" i="4" s="1"/>
  <c r="AW708" i="4" s="1"/>
  <c r="AJ708" i="4"/>
  <c r="AI708" i="4"/>
  <c r="AF708" i="4"/>
  <c r="AH708" i="4"/>
  <c r="AG704" i="4"/>
  <c r="AK704" i="4"/>
  <c r="AQ704" i="4" s="1"/>
  <c r="AW704" i="4" s="1"/>
  <c r="AJ704" i="4"/>
  <c r="AI704" i="4"/>
  <c r="AF704" i="4"/>
  <c r="AH704" i="4"/>
  <c r="AG700" i="4"/>
  <c r="AK700" i="4"/>
  <c r="AJ700" i="4"/>
  <c r="AP700" i="4" s="1"/>
  <c r="AV700" i="4" s="1"/>
  <c r="AI700" i="4"/>
  <c r="AF700" i="4"/>
  <c r="AH700" i="4"/>
  <c r="AN700" i="4" s="1"/>
  <c r="AT700" i="4" s="1"/>
  <c r="AG696" i="4"/>
  <c r="AK696" i="4"/>
  <c r="AQ696" i="4" s="1"/>
  <c r="AW696" i="4" s="1"/>
  <c r="AJ696" i="4"/>
  <c r="AP696" i="4" s="1"/>
  <c r="AV696" i="4" s="1"/>
  <c r="AI696" i="4"/>
  <c r="AF696" i="4"/>
  <c r="AH696" i="4"/>
  <c r="AG692" i="4"/>
  <c r="AK692" i="4"/>
  <c r="AJ692" i="4"/>
  <c r="AP692" i="4" s="1"/>
  <c r="AV692" i="4" s="1"/>
  <c r="AI692" i="4"/>
  <c r="AF692" i="4"/>
  <c r="AH692" i="4"/>
  <c r="AN692" i="4" s="1"/>
  <c r="AT692" i="4" s="1"/>
  <c r="AG688" i="4"/>
  <c r="AK688" i="4"/>
  <c r="AQ688" i="4" s="1"/>
  <c r="AW688" i="4" s="1"/>
  <c r="AJ688" i="4"/>
  <c r="AP688" i="4" s="1"/>
  <c r="AV688" i="4" s="1"/>
  <c r="AI688" i="4"/>
  <c r="AF688" i="4"/>
  <c r="AH688" i="4"/>
  <c r="AG684" i="4"/>
  <c r="AK684" i="4"/>
  <c r="AJ684" i="4"/>
  <c r="AP684" i="4" s="1"/>
  <c r="AV684" i="4" s="1"/>
  <c r="AI684" i="4"/>
  <c r="AF684" i="4"/>
  <c r="AH684" i="4"/>
  <c r="AN684" i="4" s="1"/>
  <c r="AT684" i="4" s="1"/>
  <c r="AG680" i="4"/>
  <c r="AK680" i="4"/>
  <c r="AQ680" i="4" s="1"/>
  <c r="AW680" i="4" s="1"/>
  <c r="AJ680" i="4"/>
  <c r="AP680" i="4" s="1"/>
  <c r="AV680" i="4" s="1"/>
  <c r="AI680" i="4"/>
  <c r="AF680" i="4"/>
  <c r="AH680" i="4"/>
  <c r="AG676" i="4"/>
  <c r="AK676" i="4"/>
  <c r="AJ676" i="4"/>
  <c r="AP676" i="4" s="1"/>
  <c r="AV676" i="4" s="1"/>
  <c r="AI676" i="4"/>
  <c r="AF676" i="4"/>
  <c r="AH676" i="4"/>
  <c r="AN676" i="4" s="1"/>
  <c r="AT676" i="4" s="1"/>
  <c r="AG672" i="4"/>
  <c r="AK672" i="4"/>
  <c r="AQ672" i="4" s="1"/>
  <c r="AW672" i="4" s="1"/>
  <c r="AJ672" i="4"/>
  <c r="AP672" i="4" s="1"/>
  <c r="AV672" i="4" s="1"/>
  <c r="AI672" i="4"/>
  <c r="AF672" i="4"/>
  <c r="AH672" i="4"/>
  <c r="AG668" i="4"/>
  <c r="AK668" i="4"/>
  <c r="AJ668" i="4"/>
  <c r="AP668" i="4" s="1"/>
  <c r="AV668" i="4" s="1"/>
  <c r="AI668" i="4"/>
  <c r="AF668" i="4"/>
  <c r="AH668" i="4"/>
  <c r="AN668" i="4" s="1"/>
  <c r="AT668" i="4" s="1"/>
  <c r="AG664" i="4"/>
  <c r="AK664" i="4"/>
  <c r="AQ664" i="4" s="1"/>
  <c r="AW664" i="4" s="1"/>
  <c r="AJ664" i="4"/>
  <c r="AP664" i="4" s="1"/>
  <c r="AV664" i="4" s="1"/>
  <c r="AI664" i="4"/>
  <c r="AF664" i="4"/>
  <c r="AH664" i="4"/>
  <c r="AG660" i="4"/>
  <c r="AK660" i="4"/>
  <c r="AJ660" i="4"/>
  <c r="AP660" i="4" s="1"/>
  <c r="AV660" i="4" s="1"/>
  <c r="AI660" i="4"/>
  <c r="AF660" i="4"/>
  <c r="AH660" i="4"/>
  <c r="AN660" i="4" s="1"/>
  <c r="AT660" i="4" s="1"/>
  <c r="AG656" i="4"/>
  <c r="AK656" i="4"/>
  <c r="AQ656" i="4" s="1"/>
  <c r="AW656" i="4" s="1"/>
  <c r="AJ656" i="4"/>
  <c r="AP656" i="4" s="1"/>
  <c r="AV656" i="4" s="1"/>
  <c r="AI656" i="4"/>
  <c r="AF656" i="4"/>
  <c r="AH656" i="4"/>
  <c r="AG652" i="4"/>
  <c r="AK652" i="4"/>
  <c r="AJ652" i="4"/>
  <c r="AP652" i="4" s="1"/>
  <c r="AV652" i="4" s="1"/>
  <c r="AI652" i="4"/>
  <c r="AF652" i="4"/>
  <c r="AH652" i="4"/>
  <c r="AN652" i="4" s="1"/>
  <c r="AT652" i="4" s="1"/>
  <c r="AG648" i="4"/>
  <c r="AK648" i="4"/>
  <c r="AQ648" i="4" s="1"/>
  <c r="AW648" i="4" s="1"/>
  <c r="AJ648" i="4"/>
  <c r="AP648" i="4" s="1"/>
  <c r="AV648" i="4" s="1"/>
  <c r="AI648" i="4"/>
  <c r="AF648" i="4"/>
  <c r="AH648" i="4"/>
  <c r="AG644" i="4"/>
  <c r="AK644" i="4"/>
  <c r="AJ644" i="4"/>
  <c r="AP644" i="4" s="1"/>
  <c r="AV644" i="4" s="1"/>
  <c r="AI644" i="4"/>
  <c r="AF644" i="4"/>
  <c r="AH644" i="4"/>
  <c r="AN644" i="4" s="1"/>
  <c r="AT644" i="4" s="1"/>
  <c r="AG640" i="4"/>
  <c r="AK640" i="4"/>
  <c r="AQ640" i="4" s="1"/>
  <c r="AW640" i="4" s="1"/>
  <c r="AJ640" i="4"/>
  <c r="AP640" i="4" s="1"/>
  <c r="AV640" i="4" s="1"/>
  <c r="AI640" i="4"/>
  <c r="AF640" i="4"/>
  <c r="AH640" i="4"/>
  <c r="AG636" i="4"/>
  <c r="AM636" i="4" s="1"/>
  <c r="AS636" i="4" s="1"/>
  <c r="AK636" i="4"/>
  <c r="AJ636" i="4"/>
  <c r="AP636" i="4" s="1"/>
  <c r="AV636" i="4" s="1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G628" i="4"/>
  <c r="AM628" i="4" s="1"/>
  <c r="AS628" i="4" s="1"/>
  <c r="AK628" i="4"/>
  <c r="AJ628" i="4"/>
  <c r="AP628" i="4" s="1"/>
  <c r="AV628" i="4" s="1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G620" i="4"/>
  <c r="AM620" i="4" s="1"/>
  <c r="AS620" i="4" s="1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G612" i="4"/>
  <c r="AM612" i="4" s="1"/>
  <c r="AS612" i="4" s="1"/>
  <c r="AK612" i="4"/>
  <c r="AJ612" i="4"/>
  <c r="AI612" i="4"/>
  <c r="AF612" i="4"/>
  <c r="AH612" i="4"/>
  <c r="AG608" i="4"/>
  <c r="AK608" i="4"/>
  <c r="AQ608" i="4" s="1"/>
  <c r="AW608" i="4" s="1"/>
  <c r="AJ608" i="4"/>
  <c r="AI608" i="4"/>
  <c r="AF608" i="4"/>
  <c r="AH608" i="4"/>
  <c r="AG604" i="4"/>
  <c r="AM604" i="4" s="1"/>
  <c r="AS604" i="4" s="1"/>
  <c r="AK604" i="4"/>
  <c r="AJ604" i="4"/>
  <c r="AP604" i="4" s="1"/>
  <c r="AV604" i="4" s="1"/>
  <c r="AI604" i="4"/>
  <c r="AF604" i="4"/>
  <c r="AH604" i="4"/>
  <c r="AG600" i="4"/>
  <c r="AK600" i="4"/>
  <c r="AJ600" i="4"/>
  <c r="AI600" i="4"/>
  <c r="AF600" i="4"/>
  <c r="AH600" i="4"/>
  <c r="AN600" i="4" s="1"/>
  <c r="AT600" i="4" s="1"/>
  <c r="AG596" i="4"/>
  <c r="AM596" i="4" s="1"/>
  <c r="AS596" i="4" s="1"/>
  <c r="AK596" i="4"/>
  <c r="AJ596" i="4"/>
  <c r="AP596" i="4" s="1"/>
  <c r="AV596" i="4" s="1"/>
  <c r="AI596" i="4"/>
  <c r="AF596" i="4"/>
  <c r="AH596" i="4"/>
  <c r="AG592" i="4"/>
  <c r="AK592" i="4"/>
  <c r="AJ592" i="4"/>
  <c r="AI592" i="4"/>
  <c r="AF592" i="4"/>
  <c r="AH592" i="4"/>
  <c r="AN592" i="4" s="1"/>
  <c r="AT592" i="4" s="1"/>
  <c r="AG588" i="4"/>
  <c r="AM588" i="4" s="1"/>
  <c r="AS588" i="4" s="1"/>
  <c r="AK588" i="4"/>
  <c r="AJ588" i="4"/>
  <c r="AP588" i="4" s="1"/>
  <c r="AV588" i="4" s="1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M580" i="4" s="1"/>
  <c r="AS580" i="4" s="1"/>
  <c r="AK580" i="4"/>
  <c r="AJ580" i="4"/>
  <c r="AP580" i="4" s="1"/>
  <c r="AV580" i="4" s="1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M572" i="4" s="1"/>
  <c r="AS572" i="4" s="1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M564" i="4" s="1"/>
  <c r="AS564" i="4" s="1"/>
  <c r="AK564" i="4"/>
  <c r="AJ564" i="4"/>
  <c r="AI564" i="4"/>
  <c r="AF564" i="4"/>
  <c r="AH564" i="4"/>
  <c r="AN564" i="4" s="1"/>
  <c r="AT564" i="4" s="1"/>
  <c r="AG560" i="4"/>
  <c r="AK560" i="4"/>
  <c r="AJ560" i="4"/>
  <c r="AI560" i="4"/>
  <c r="AF560" i="4"/>
  <c r="AH560" i="4"/>
  <c r="AN560" i="4" s="1"/>
  <c r="AT560" i="4" s="1"/>
  <c r="AG549" i="4"/>
  <c r="AM549" i="4" s="1"/>
  <c r="AS549" i="4" s="1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N944" i="4" s="1"/>
  <c r="AT944" i="4" s="1"/>
  <c r="AJ944" i="4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O527" i="4" s="1"/>
  <c r="AU527" i="4" s="1"/>
  <c r="AF527" i="4"/>
  <c r="AL527" i="4" s="1"/>
  <c r="AR527" i="4" s="1"/>
  <c r="AH527" i="4"/>
  <c r="AN527" i="4" s="1"/>
  <c r="AT527" i="4" s="1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Q20" i="4" s="1"/>
  <c r="AW20" i="4" s="1"/>
  <c r="AH20" i="4"/>
  <c r="AN20" i="4" s="1"/>
  <c r="AT20" i="4" s="1"/>
  <c r="AF915" i="4"/>
  <c r="AL915" i="4" s="1"/>
  <c r="AR915" i="4" s="1"/>
  <c r="AJ915" i="4"/>
  <c r="AK915" i="4"/>
  <c r="AQ915" i="4" s="1"/>
  <c r="AW915" i="4" s="1"/>
  <c r="AH915" i="4"/>
  <c r="AN915" i="4" s="1"/>
  <c r="AT915" i="4" s="1"/>
  <c r="AI915" i="4"/>
  <c r="AG915" i="4"/>
  <c r="AF883" i="4"/>
  <c r="AJ883" i="4"/>
  <c r="AK883" i="4"/>
  <c r="AH883" i="4"/>
  <c r="AN883" i="4" s="1"/>
  <c r="AT883" i="4" s="1"/>
  <c r="AI883" i="4"/>
  <c r="AG883" i="4"/>
  <c r="AM883" i="4" s="1"/>
  <c r="AS883" i="4" s="1"/>
  <c r="AF851" i="4"/>
  <c r="AL851" i="4" s="1"/>
  <c r="AR851" i="4" s="1"/>
  <c r="AJ851" i="4"/>
  <c r="AK851" i="4"/>
  <c r="AH851" i="4"/>
  <c r="AN851" i="4" s="1"/>
  <c r="AT851" i="4" s="1"/>
  <c r="AI851" i="4"/>
  <c r="AG851" i="4"/>
  <c r="AF819" i="4"/>
  <c r="AJ819" i="4"/>
  <c r="AK819" i="4"/>
  <c r="AH819" i="4"/>
  <c r="AN819" i="4" s="1"/>
  <c r="AT819" i="4" s="1"/>
  <c r="AI819" i="4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K755" i="4"/>
  <c r="AH755" i="4"/>
  <c r="AI755" i="4"/>
  <c r="AO755" i="4" s="1"/>
  <c r="AU755" i="4" s="1"/>
  <c r="AG755" i="4"/>
  <c r="AF723" i="4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K691" i="4"/>
  <c r="AH691" i="4"/>
  <c r="AI691" i="4"/>
  <c r="AO691" i="4" s="1"/>
  <c r="AU691" i="4" s="1"/>
  <c r="AG691" i="4"/>
  <c r="AM691" i="4" s="1"/>
  <c r="AS691" i="4" s="1"/>
  <c r="AF659" i="4"/>
  <c r="AL659" i="4" s="1"/>
  <c r="AR659" i="4" s="1"/>
  <c r="AJ659" i="4"/>
  <c r="AK659" i="4"/>
  <c r="AQ659" i="4" s="1"/>
  <c r="AW659" i="4" s="1"/>
  <c r="AH659" i="4"/>
  <c r="AN659" i="4" s="1"/>
  <c r="AT659" i="4" s="1"/>
  <c r="AI659" i="4"/>
  <c r="AG659" i="4"/>
  <c r="AF607" i="4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I995" i="4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Q563" i="4" s="1"/>
  <c r="AW563" i="4" s="1"/>
  <c r="AH563" i="4"/>
  <c r="AI563" i="4"/>
  <c r="AO563" i="4" s="1"/>
  <c r="AU563" i="4" s="1"/>
  <c r="AG563" i="4"/>
  <c r="AM563" i="4" s="1"/>
  <c r="AS563" i="4" s="1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L624" i="4"/>
  <c r="AR624" i="4" s="1"/>
  <c r="AO624" i="4"/>
  <c r="AU624" i="4" s="1"/>
  <c r="AL620" i="4"/>
  <c r="AR620" i="4" s="1"/>
  <c r="AO620" i="4"/>
  <c r="AU620" i="4" s="1"/>
  <c r="AL616" i="4"/>
  <c r="AR616" i="4" s="1"/>
  <c r="AO616" i="4"/>
  <c r="AU616" i="4" s="1"/>
  <c r="AL612" i="4"/>
  <c r="AR612" i="4" s="1"/>
  <c r="AO612" i="4"/>
  <c r="AU612" i="4" s="1"/>
  <c r="AL608" i="4"/>
  <c r="AR608" i="4" s="1"/>
  <c r="AO608" i="4"/>
  <c r="AU608" i="4" s="1"/>
  <c r="AL604" i="4"/>
  <c r="AR604" i="4" s="1"/>
  <c r="AO604" i="4"/>
  <c r="AU604" i="4" s="1"/>
  <c r="AL600" i="4"/>
  <c r="AR600" i="4" s="1"/>
  <c r="AO600" i="4"/>
  <c r="AU600" i="4" s="1"/>
  <c r="AL596" i="4"/>
  <c r="AR596" i="4" s="1"/>
  <c r="AO596" i="4"/>
  <c r="AU596" i="4" s="1"/>
  <c r="AL592" i="4"/>
  <c r="AR592" i="4" s="1"/>
  <c r="AO592" i="4"/>
  <c r="AU592" i="4" s="1"/>
  <c r="AL588" i="4"/>
  <c r="AR588" i="4" s="1"/>
  <c r="AO588" i="4"/>
  <c r="AU588" i="4" s="1"/>
  <c r="AL584" i="4"/>
  <c r="AR584" i="4" s="1"/>
  <c r="AO584" i="4"/>
  <c r="AU584" i="4" s="1"/>
  <c r="AL580" i="4"/>
  <c r="AR580" i="4" s="1"/>
  <c r="AO580" i="4"/>
  <c r="AU580" i="4" s="1"/>
  <c r="AL576" i="4"/>
  <c r="AR576" i="4" s="1"/>
  <c r="AO576" i="4"/>
  <c r="AU576" i="4" s="1"/>
  <c r="AL572" i="4"/>
  <c r="AR572" i="4" s="1"/>
  <c r="AO572" i="4"/>
  <c r="AU572" i="4" s="1"/>
  <c r="AL568" i="4"/>
  <c r="AR568" i="4" s="1"/>
  <c r="AO568" i="4"/>
  <c r="AU568" i="4" s="1"/>
  <c r="AL564" i="4"/>
  <c r="AR564" i="4" s="1"/>
  <c r="AO564" i="4"/>
  <c r="AU564" i="4" s="1"/>
  <c r="AL560" i="4"/>
  <c r="AR560" i="4" s="1"/>
  <c r="AO560" i="4"/>
  <c r="AU560" i="4" s="1"/>
  <c r="AL549" i="4"/>
  <c r="AR549" i="4" s="1"/>
  <c r="AO549" i="4"/>
  <c r="AU549" i="4" s="1"/>
  <c r="AL517" i="4"/>
  <c r="AR517" i="4" s="1"/>
  <c r="AO517" i="4"/>
  <c r="AU517" i="4" s="1"/>
  <c r="AN960" i="4"/>
  <c r="AT960" i="4" s="1"/>
  <c r="AP960" i="4"/>
  <c r="AV960" i="4" s="1"/>
  <c r="AO928" i="4"/>
  <c r="AU928" i="4" s="1"/>
  <c r="AM915" i="4"/>
  <c r="AS915" i="4" s="1"/>
  <c r="AM851" i="4"/>
  <c r="AS851" i="4" s="1"/>
  <c r="AM787" i="4"/>
  <c r="AS787" i="4" s="1"/>
  <c r="AM723" i="4"/>
  <c r="AS723" i="4" s="1"/>
  <c r="AM659" i="4"/>
  <c r="AS659" i="4" s="1"/>
  <c r="AM995" i="4"/>
  <c r="AS995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F869" i="4"/>
  <c r="J869" i="4" s="1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D625" i="4"/>
  <c r="H625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Q439" i="4" s="1"/>
  <c r="AW439" i="4" s="1"/>
  <c r="AH439" i="4"/>
  <c r="AN439" i="4" s="1"/>
  <c r="AT439" i="4" s="1"/>
  <c r="AH407" i="4"/>
  <c r="AN407" i="4" s="1"/>
  <c r="AT407" i="4" s="1"/>
  <c r="AJ407" i="4"/>
  <c r="AP407" i="4" s="1"/>
  <c r="AV407" i="4" s="1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F894" i="4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F886" i="4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F854" i="4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F830" i="4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F826" i="4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F822" i="4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F798" i="4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F794" i="4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F790" i="4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F766" i="4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F742" i="4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F710" i="4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N618" i="4" s="1"/>
  <c r="AT618" i="4" s="1"/>
  <c r="AG614" i="4"/>
  <c r="AK614" i="4"/>
  <c r="AQ614" i="4" s="1"/>
  <c r="AW614" i="4" s="1"/>
  <c r="AJ614" i="4"/>
  <c r="AI614" i="4"/>
  <c r="AO614" i="4" s="1"/>
  <c r="AU614" i="4" s="1"/>
  <c r="AF614" i="4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K566" i="4"/>
  <c r="AQ566" i="4" s="1"/>
  <c r="AW566" i="4" s="1"/>
  <c r="AJ566" i="4"/>
  <c r="AI566" i="4"/>
  <c r="AO566" i="4" s="1"/>
  <c r="AU566" i="4" s="1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O968" i="4" s="1"/>
  <c r="AU968" i="4" s="1"/>
  <c r="AH968" i="4"/>
  <c r="AJ968" i="4"/>
  <c r="AP968" i="4" s="1"/>
  <c r="AV968" i="4" s="1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O376" i="4" s="1"/>
  <c r="AU376" i="4" s="1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D378" i="4"/>
  <c r="H378" i="4" s="1"/>
  <c r="K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F152" i="4"/>
  <c r="J152" i="4" s="1"/>
  <c r="M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L910" i="4"/>
  <c r="AR910" i="4" s="1"/>
  <c r="AO910" i="4"/>
  <c r="AU910" i="4" s="1"/>
  <c r="AP908" i="4"/>
  <c r="AV908" i="4" s="1"/>
  <c r="AN908" i="4"/>
  <c r="AT908" i="4" s="1"/>
  <c r="AM908" i="4"/>
  <c r="AS908" i="4" s="1"/>
  <c r="AL906" i="4"/>
  <c r="AR906" i="4" s="1"/>
  <c r="AO906" i="4"/>
  <c r="AU906" i="4" s="1"/>
  <c r="AP904" i="4"/>
  <c r="AV904" i="4" s="1"/>
  <c r="AN904" i="4"/>
  <c r="AT904" i="4" s="1"/>
  <c r="AM904" i="4"/>
  <c r="AS904" i="4" s="1"/>
  <c r="AL902" i="4"/>
  <c r="AR902" i="4" s="1"/>
  <c r="AO902" i="4"/>
  <c r="AU902" i="4" s="1"/>
  <c r="AP900" i="4"/>
  <c r="AV900" i="4" s="1"/>
  <c r="AN900" i="4"/>
  <c r="AT900" i="4" s="1"/>
  <c r="AM900" i="4"/>
  <c r="AS900" i="4" s="1"/>
  <c r="AL898" i="4"/>
  <c r="AR898" i="4" s="1"/>
  <c r="AO898" i="4"/>
  <c r="AU898" i="4" s="1"/>
  <c r="AP896" i="4"/>
  <c r="AV896" i="4" s="1"/>
  <c r="AN896" i="4"/>
  <c r="AT896" i="4" s="1"/>
  <c r="AM896" i="4"/>
  <c r="AS896" i="4" s="1"/>
  <c r="AL894" i="4"/>
  <c r="AR894" i="4" s="1"/>
  <c r="AO894" i="4"/>
  <c r="AU894" i="4" s="1"/>
  <c r="AP892" i="4"/>
  <c r="AV892" i="4" s="1"/>
  <c r="AN892" i="4"/>
  <c r="AT892" i="4" s="1"/>
  <c r="AM892" i="4"/>
  <c r="AS892" i="4" s="1"/>
  <c r="AL890" i="4"/>
  <c r="AR890" i="4" s="1"/>
  <c r="AO890" i="4"/>
  <c r="AU890" i="4" s="1"/>
  <c r="AP888" i="4"/>
  <c r="AV888" i="4" s="1"/>
  <c r="AN888" i="4"/>
  <c r="AT888" i="4" s="1"/>
  <c r="AM888" i="4"/>
  <c r="AS888" i="4" s="1"/>
  <c r="AL886" i="4"/>
  <c r="AR886" i="4" s="1"/>
  <c r="AO886" i="4"/>
  <c r="AU886" i="4" s="1"/>
  <c r="AP884" i="4"/>
  <c r="AV884" i="4" s="1"/>
  <c r="AN884" i="4"/>
  <c r="AT884" i="4" s="1"/>
  <c r="AM884" i="4"/>
  <c r="AS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L878" i="4"/>
  <c r="AR878" i="4" s="1"/>
  <c r="AO878" i="4"/>
  <c r="AU878" i="4" s="1"/>
  <c r="AP876" i="4"/>
  <c r="AV876" i="4" s="1"/>
  <c r="AN876" i="4"/>
  <c r="AT876" i="4" s="1"/>
  <c r="AM876" i="4"/>
  <c r="AS876" i="4" s="1"/>
  <c r="AL874" i="4"/>
  <c r="AR874" i="4" s="1"/>
  <c r="AO874" i="4"/>
  <c r="AU874" i="4" s="1"/>
  <c r="AP872" i="4"/>
  <c r="AV872" i="4" s="1"/>
  <c r="AN872" i="4"/>
  <c r="AT872" i="4" s="1"/>
  <c r="AM872" i="4"/>
  <c r="AS872" i="4" s="1"/>
  <c r="AL870" i="4"/>
  <c r="AR870" i="4" s="1"/>
  <c r="AO870" i="4"/>
  <c r="AU870" i="4" s="1"/>
  <c r="AP868" i="4"/>
  <c r="AV868" i="4" s="1"/>
  <c r="AN868" i="4"/>
  <c r="AT868" i="4" s="1"/>
  <c r="AM868" i="4"/>
  <c r="AS868" i="4" s="1"/>
  <c r="AL866" i="4"/>
  <c r="AR866" i="4" s="1"/>
  <c r="AO866" i="4"/>
  <c r="AU866" i="4" s="1"/>
  <c r="AP864" i="4"/>
  <c r="AV864" i="4" s="1"/>
  <c r="AN864" i="4"/>
  <c r="AT864" i="4" s="1"/>
  <c r="AM864" i="4"/>
  <c r="AS864" i="4" s="1"/>
  <c r="AL862" i="4"/>
  <c r="AR862" i="4" s="1"/>
  <c r="AO862" i="4"/>
  <c r="AU862" i="4" s="1"/>
  <c r="AP860" i="4"/>
  <c r="AV860" i="4" s="1"/>
  <c r="AN860" i="4"/>
  <c r="AT860" i="4" s="1"/>
  <c r="AM860" i="4"/>
  <c r="AS860" i="4" s="1"/>
  <c r="AL858" i="4"/>
  <c r="AR858" i="4" s="1"/>
  <c r="AO858" i="4"/>
  <c r="AU858" i="4" s="1"/>
  <c r="AP856" i="4"/>
  <c r="AV856" i="4" s="1"/>
  <c r="AN856" i="4"/>
  <c r="AT856" i="4" s="1"/>
  <c r="AM856" i="4"/>
  <c r="AS856" i="4" s="1"/>
  <c r="AL854" i="4"/>
  <c r="AR854" i="4" s="1"/>
  <c r="AO854" i="4"/>
  <c r="AU854" i="4" s="1"/>
  <c r="AP852" i="4"/>
  <c r="AV852" i="4" s="1"/>
  <c r="AN852" i="4"/>
  <c r="AT852" i="4" s="1"/>
  <c r="AM852" i="4"/>
  <c r="AS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L846" i="4"/>
  <c r="AR846" i="4" s="1"/>
  <c r="AO846" i="4"/>
  <c r="AU846" i="4" s="1"/>
  <c r="AP844" i="4"/>
  <c r="AV844" i="4" s="1"/>
  <c r="AN844" i="4"/>
  <c r="AT844" i="4" s="1"/>
  <c r="AM844" i="4"/>
  <c r="AS844" i="4" s="1"/>
  <c r="AL842" i="4"/>
  <c r="AR842" i="4" s="1"/>
  <c r="AO842" i="4"/>
  <c r="AU842" i="4" s="1"/>
  <c r="AP840" i="4"/>
  <c r="AV840" i="4" s="1"/>
  <c r="AN840" i="4"/>
  <c r="AT840" i="4" s="1"/>
  <c r="AM840" i="4"/>
  <c r="AS840" i="4" s="1"/>
  <c r="AL838" i="4"/>
  <c r="AR838" i="4" s="1"/>
  <c r="AO838" i="4"/>
  <c r="AU838" i="4" s="1"/>
  <c r="AP836" i="4"/>
  <c r="AV836" i="4" s="1"/>
  <c r="AN836" i="4"/>
  <c r="AT836" i="4" s="1"/>
  <c r="AM836" i="4"/>
  <c r="AS836" i="4" s="1"/>
  <c r="AL834" i="4"/>
  <c r="AR834" i="4" s="1"/>
  <c r="AO834" i="4"/>
  <c r="AU834" i="4" s="1"/>
  <c r="AP832" i="4"/>
  <c r="AV832" i="4" s="1"/>
  <c r="AN832" i="4"/>
  <c r="AT832" i="4" s="1"/>
  <c r="AM832" i="4"/>
  <c r="AS832" i="4" s="1"/>
  <c r="AL830" i="4"/>
  <c r="AR830" i="4" s="1"/>
  <c r="AO830" i="4"/>
  <c r="AU830" i="4" s="1"/>
  <c r="AP828" i="4"/>
  <c r="AV828" i="4" s="1"/>
  <c r="AN828" i="4"/>
  <c r="AT828" i="4" s="1"/>
  <c r="AM828" i="4"/>
  <c r="AS828" i="4" s="1"/>
  <c r="AL826" i="4"/>
  <c r="AR826" i="4" s="1"/>
  <c r="AO826" i="4"/>
  <c r="AU826" i="4" s="1"/>
  <c r="AP824" i="4"/>
  <c r="AV824" i="4" s="1"/>
  <c r="AN824" i="4"/>
  <c r="AT824" i="4" s="1"/>
  <c r="AM824" i="4"/>
  <c r="AS824" i="4" s="1"/>
  <c r="AL822" i="4"/>
  <c r="AR822" i="4" s="1"/>
  <c r="AO822" i="4"/>
  <c r="AU822" i="4" s="1"/>
  <c r="AP820" i="4"/>
  <c r="AV820" i="4" s="1"/>
  <c r="AN820" i="4"/>
  <c r="AT820" i="4" s="1"/>
  <c r="AM820" i="4"/>
  <c r="AS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L814" i="4"/>
  <c r="AR814" i="4" s="1"/>
  <c r="AO814" i="4"/>
  <c r="AU814" i="4" s="1"/>
  <c r="AP812" i="4"/>
  <c r="AV812" i="4" s="1"/>
  <c r="AN812" i="4"/>
  <c r="AT812" i="4" s="1"/>
  <c r="AM812" i="4"/>
  <c r="AS812" i="4" s="1"/>
  <c r="AL810" i="4"/>
  <c r="AR810" i="4" s="1"/>
  <c r="AO810" i="4"/>
  <c r="AU810" i="4" s="1"/>
  <c r="AP808" i="4"/>
  <c r="AV808" i="4" s="1"/>
  <c r="AN808" i="4"/>
  <c r="AT808" i="4" s="1"/>
  <c r="AM808" i="4"/>
  <c r="AS808" i="4" s="1"/>
  <c r="AL806" i="4"/>
  <c r="AR806" i="4" s="1"/>
  <c r="AO806" i="4"/>
  <c r="AU806" i="4" s="1"/>
  <c r="AP804" i="4"/>
  <c r="AV804" i="4" s="1"/>
  <c r="AN804" i="4"/>
  <c r="AT804" i="4" s="1"/>
  <c r="AM804" i="4"/>
  <c r="AS804" i="4" s="1"/>
  <c r="AL802" i="4"/>
  <c r="AR802" i="4" s="1"/>
  <c r="AO802" i="4"/>
  <c r="AU802" i="4" s="1"/>
  <c r="AP800" i="4"/>
  <c r="AV800" i="4" s="1"/>
  <c r="AN800" i="4"/>
  <c r="AT800" i="4" s="1"/>
  <c r="AM800" i="4"/>
  <c r="AS800" i="4" s="1"/>
  <c r="AL798" i="4"/>
  <c r="AR798" i="4" s="1"/>
  <c r="AO798" i="4"/>
  <c r="AU798" i="4" s="1"/>
  <c r="AP796" i="4"/>
  <c r="AV796" i="4" s="1"/>
  <c r="AN796" i="4"/>
  <c r="AT796" i="4" s="1"/>
  <c r="AM796" i="4"/>
  <c r="AS796" i="4" s="1"/>
  <c r="AL794" i="4"/>
  <c r="AR794" i="4" s="1"/>
  <c r="AO794" i="4"/>
  <c r="AU794" i="4" s="1"/>
  <c r="AP792" i="4"/>
  <c r="AV792" i="4" s="1"/>
  <c r="AN792" i="4"/>
  <c r="AT792" i="4" s="1"/>
  <c r="AM792" i="4"/>
  <c r="AS792" i="4" s="1"/>
  <c r="AL790" i="4"/>
  <c r="AR790" i="4" s="1"/>
  <c r="AO790" i="4"/>
  <c r="AU790" i="4" s="1"/>
  <c r="AP788" i="4"/>
  <c r="AV788" i="4" s="1"/>
  <c r="AN788" i="4"/>
  <c r="AT788" i="4" s="1"/>
  <c r="AM788" i="4"/>
  <c r="AS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L782" i="4"/>
  <c r="AR782" i="4" s="1"/>
  <c r="AO782" i="4"/>
  <c r="AU782" i="4" s="1"/>
  <c r="AP780" i="4"/>
  <c r="AV780" i="4" s="1"/>
  <c r="AN780" i="4"/>
  <c r="AT780" i="4" s="1"/>
  <c r="AM780" i="4"/>
  <c r="AS780" i="4" s="1"/>
  <c r="AL778" i="4"/>
  <c r="AR778" i="4" s="1"/>
  <c r="AO778" i="4"/>
  <c r="AU778" i="4" s="1"/>
  <c r="AP776" i="4"/>
  <c r="AV776" i="4" s="1"/>
  <c r="AN776" i="4"/>
  <c r="AT776" i="4" s="1"/>
  <c r="AM776" i="4"/>
  <c r="AS776" i="4" s="1"/>
  <c r="AL774" i="4"/>
  <c r="AR774" i="4" s="1"/>
  <c r="AO774" i="4"/>
  <c r="AU774" i="4" s="1"/>
  <c r="AP772" i="4"/>
  <c r="AV772" i="4" s="1"/>
  <c r="AN772" i="4"/>
  <c r="AT772" i="4" s="1"/>
  <c r="AM772" i="4"/>
  <c r="AS772" i="4" s="1"/>
  <c r="AL770" i="4"/>
  <c r="AR770" i="4" s="1"/>
  <c r="AO770" i="4"/>
  <c r="AU770" i="4" s="1"/>
  <c r="AP768" i="4"/>
  <c r="AV768" i="4" s="1"/>
  <c r="AN768" i="4"/>
  <c r="AT768" i="4" s="1"/>
  <c r="AM768" i="4"/>
  <c r="AS768" i="4" s="1"/>
  <c r="AL766" i="4"/>
  <c r="AR766" i="4" s="1"/>
  <c r="AO766" i="4"/>
  <c r="AU766" i="4" s="1"/>
  <c r="AP764" i="4"/>
  <c r="AV764" i="4" s="1"/>
  <c r="AN764" i="4"/>
  <c r="AT764" i="4" s="1"/>
  <c r="AM764" i="4"/>
  <c r="AS764" i="4" s="1"/>
  <c r="AL762" i="4"/>
  <c r="AR762" i="4" s="1"/>
  <c r="AO762" i="4"/>
  <c r="AU762" i="4" s="1"/>
  <c r="AP760" i="4"/>
  <c r="AV760" i="4" s="1"/>
  <c r="AN760" i="4"/>
  <c r="AT760" i="4" s="1"/>
  <c r="AM760" i="4"/>
  <c r="AS760" i="4" s="1"/>
  <c r="AL758" i="4"/>
  <c r="AR758" i="4" s="1"/>
  <c r="AO758" i="4"/>
  <c r="AU758" i="4" s="1"/>
  <c r="AP756" i="4"/>
  <c r="AV756" i="4" s="1"/>
  <c r="AN756" i="4"/>
  <c r="AT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L750" i="4"/>
  <c r="AR750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O746" i="4"/>
  <c r="AU746" i="4" s="1"/>
  <c r="AP744" i="4"/>
  <c r="AV744" i="4" s="1"/>
  <c r="AN744" i="4"/>
  <c r="AT744" i="4" s="1"/>
  <c r="AM744" i="4"/>
  <c r="AS744" i="4" s="1"/>
  <c r="AL742" i="4"/>
  <c r="AR742" i="4" s="1"/>
  <c r="AO742" i="4"/>
  <c r="AU742" i="4" s="1"/>
  <c r="AP740" i="4"/>
  <c r="AV740" i="4" s="1"/>
  <c r="AN740" i="4"/>
  <c r="AT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L734" i="4"/>
  <c r="AR734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O730" i="4"/>
  <c r="AU730" i="4" s="1"/>
  <c r="AP728" i="4"/>
  <c r="AV728" i="4" s="1"/>
  <c r="AN728" i="4"/>
  <c r="AT728" i="4" s="1"/>
  <c r="AM728" i="4"/>
  <c r="AS728" i="4" s="1"/>
  <c r="AL726" i="4"/>
  <c r="AR726" i="4" s="1"/>
  <c r="AO726" i="4"/>
  <c r="AU726" i="4" s="1"/>
  <c r="AP724" i="4"/>
  <c r="AV724" i="4" s="1"/>
  <c r="AN724" i="4"/>
  <c r="AT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L718" i="4"/>
  <c r="AR718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O714" i="4"/>
  <c r="AU714" i="4" s="1"/>
  <c r="AP712" i="4"/>
  <c r="AV712" i="4" s="1"/>
  <c r="AN712" i="4"/>
  <c r="AT712" i="4" s="1"/>
  <c r="AM712" i="4"/>
  <c r="AS712" i="4" s="1"/>
  <c r="AL710" i="4"/>
  <c r="AR710" i="4" s="1"/>
  <c r="AO710" i="4"/>
  <c r="AU710" i="4" s="1"/>
  <c r="AP708" i="4"/>
  <c r="AV708" i="4" s="1"/>
  <c r="AN708" i="4"/>
  <c r="AT708" i="4" s="1"/>
  <c r="AM708" i="4"/>
  <c r="AS708" i="4" s="1"/>
  <c r="AL706" i="4"/>
  <c r="AR706" i="4" s="1"/>
  <c r="AO706" i="4"/>
  <c r="AU706" i="4" s="1"/>
  <c r="AP704" i="4"/>
  <c r="AV704" i="4" s="1"/>
  <c r="AN704" i="4"/>
  <c r="AT704" i="4" s="1"/>
  <c r="AM704" i="4"/>
  <c r="AS704" i="4" s="1"/>
  <c r="AL702" i="4"/>
  <c r="AR702" i="4" s="1"/>
  <c r="AO702" i="4"/>
  <c r="AU702" i="4" s="1"/>
  <c r="AQ700" i="4"/>
  <c r="AW700" i="4" s="1"/>
  <c r="AM700" i="4"/>
  <c r="AS700" i="4" s="1"/>
  <c r="AL698" i="4"/>
  <c r="AR698" i="4" s="1"/>
  <c r="AN696" i="4"/>
  <c r="AT696" i="4" s="1"/>
  <c r="AM696" i="4"/>
  <c r="AS696" i="4" s="1"/>
  <c r="AL694" i="4"/>
  <c r="AR694" i="4" s="1"/>
  <c r="AO694" i="4"/>
  <c r="AU694" i="4" s="1"/>
  <c r="AQ692" i="4"/>
  <c r="AW692" i="4" s="1"/>
  <c r="AM692" i="4"/>
  <c r="AS692" i="4" s="1"/>
  <c r="AL690" i="4"/>
  <c r="AR690" i="4" s="1"/>
  <c r="AN688" i="4"/>
  <c r="AT688" i="4" s="1"/>
  <c r="AM688" i="4"/>
  <c r="AS688" i="4" s="1"/>
  <c r="AL686" i="4"/>
  <c r="AR686" i="4" s="1"/>
  <c r="AO686" i="4"/>
  <c r="AU686" i="4" s="1"/>
  <c r="AQ684" i="4"/>
  <c r="AW684" i="4" s="1"/>
  <c r="AM684" i="4"/>
  <c r="AS684" i="4" s="1"/>
  <c r="AL682" i="4"/>
  <c r="AR682" i="4" s="1"/>
  <c r="AN680" i="4"/>
  <c r="AT680" i="4" s="1"/>
  <c r="AM680" i="4"/>
  <c r="AS680" i="4" s="1"/>
  <c r="AL678" i="4"/>
  <c r="AR678" i="4" s="1"/>
  <c r="AO678" i="4"/>
  <c r="AU678" i="4" s="1"/>
  <c r="AQ676" i="4"/>
  <c r="AW676" i="4" s="1"/>
  <c r="AM676" i="4"/>
  <c r="AS676" i="4" s="1"/>
  <c r="AL674" i="4"/>
  <c r="AR674" i="4" s="1"/>
  <c r="AN672" i="4"/>
  <c r="AT672" i="4" s="1"/>
  <c r="AM672" i="4"/>
  <c r="AS672" i="4" s="1"/>
  <c r="AL670" i="4"/>
  <c r="AR670" i="4" s="1"/>
  <c r="AO670" i="4"/>
  <c r="AU670" i="4" s="1"/>
  <c r="AQ668" i="4"/>
  <c r="AW668" i="4" s="1"/>
  <c r="AM668" i="4"/>
  <c r="AS668" i="4" s="1"/>
  <c r="AL666" i="4"/>
  <c r="AR666" i="4" s="1"/>
  <c r="AN664" i="4"/>
  <c r="AT664" i="4" s="1"/>
  <c r="AM664" i="4"/>
  <c r="AS664" i="4" s="1"/>
  <c r="AL662" i="4"/>
  <c r="AR662" i="4" s="1"/>
  <c r="AO662" i="4"/>
  <c r="AU662" i="4" s="1"/>
  <c r="AQ660" i="4"/>
  <c r="AW660" i="4" s="1"/>
  <c r="AM660" i="4"/>
  <c r="AS660" i="4" s="1"/>
  <c r="AL658" i="4"/>
  <c r="AR658" i="4" s="1"/>
  <c r="AN656" i="4"/>
  <c r="AT656" i="4" s="1"/>
  <c r="AM656" i="4"/>
  <c r="AS656" i="4" s="1"/>
  <c r="AL654" i="4"/>
  <c r="AR654" i="4" s="1"/>
  <c r="AO654" i="4"/>
  <c r="AU654" i="4" s="1"/>
  <c r="AQ652" i="4"/>
  <c r="AW652" i="4" s="1"/>
  <c r="AM652" i="4"/>
  <c r="AS652" i="4" s="1"/>
  <c r="AL650" i="4"/>
  <c r="AR650" i="4" s="1"/>
  <c r="AN648" i="4"/>
  <c r="AT648" i="4" s="1"/>
  <c r="AM648" i="4"/>
  <c r="AS648" i="4" s="1"/>
  <c r="AL646" i="4"/>
  <c r="AR646" i="4" s="1"/>
  <c r="AO646" i="4"/>
  <c r="AU646" i="4" s="1"/>
  <c r="AQ644" i="4"/>
  <c r="AW644" i="4" s="1"/>
  <c r="AM644" i="4"/>
  <c r="AS644" i="4" s="1"/>
  <c r="AL642" i="4"/>
  <c r="AR642" i="4" s="1"/>
  <c r="AN640" i="4"/>
  <c r="AT640" i="4" s="1"/>
  <c r="AM640" i="4"/>
  <c r="AS640" i="4" s="1"/>
  <c r="AL638" i="4"/>
  <c r="AR638" i="4" s="1"/>
  <c r="AO638" i="4"/>
  <c r="AU638" i="4" s="1"/>
  <c r="AQ636" i="4"/>
  <c r="AW636" i="4" s="1"/>
  <c r="AL634" i="4"/>
  <c r="AR634" i="4" s="1"/>
  <c r="AN632" i="4"/>
  <c r="AT632" i="4" s="1"/>
  <c r="AL630" i="4"/>
  <c r="AR630" i="4" s="1"/>
  <c r="AQ628" i="4"/>
  <c r="AW628" i="4" s="1"/>
  <c r="AL626" i="4"/>
  <c r="AR626" i="4" s="1"/>
  <c r="AN624" i="4"/>
  <c r="AT624" i="4" s="1"/>
  <c r="AL622" i="4"/>
  <c r="AR622" i="4" s="1"/>
  <c r="AP620" i="4"/>
  <c r="AV620" i="4" s="1"/>
  <c r="AN620" i="4"/>
  <c r="AT620" i="4" s="1"/>
  <c r="AL618" i="4"/>
  <c r="AR618" i="4" s="1"/>
  <c r="AN616" i="4"/>
  <c r="AT616" i="4" s="1"/>
  <c r="AL614" i="4"/>
  <c r="AR614" i="4" s="1"/>
  <c r="AP612" i="4"/>
  <c r="AV612" i="4" s="1"/>
  <c r="AN612" i="4"/>
  <c r="AT612" i="4" s="1"/>
  <c r="AL610" i="4"/>
  <c r="AR610" i="4" s="1"/>
  <c r="AN608" i="4"/>
  <c r="AT608" i="4" s="1"/>
  <c r="AL606" i="4"/>
  <c r="AR606" i="4" s="1"/>
  <c r="AN604" i="4"/>
  <c r="AT604" i="4" s="1"/>
  <c r="AL602" i="4"/>
  <c r="AR602" i="4" s="1"/>
  <c r="AQ600" i="4"/>
  <c r="AW600" i="4" s="1"/>
  <c r="AL598" i="4"/>
  <c r="AR598" i="4" s="1"/>
  <c r="AN596" i="4"/>
  <c r="AT596" i="4" s="1"/>
  <c r="AL594" i="4"/>
  <c r="AR594" i="4" s="1"/>
  <c r="AQ592" i="4"/>
  <c r="AW592" i="4" s="1"/>
  <c r="AN588" i="4"/>
  <c r="AT588" i="4" s="1"/>
  <c r="AL586" i="4"/>
  <c r="AR586" i="4" s="1"/>
  <c r="AQ584" i="4"/>
  <c r="AW584" i="4" s="1"/>
  <c r="AL582" i="4"/>
  <c r="AR582" i="4" s="1"/>
  <c r="AN580" i="4"/>
  <c r="AT580" i="4" s="1"/>
  <c r="AL578" i="4"/>
  <c r="AR578" i="4" s="1"/>
  <c r="AQ576" i="4"/>
  <c r="AW576" i="4" s="1"/>
  <c r="AP572" i="4"/>
  <c r="AV572" i="4" s="1"/>
  <c r="AQ572" i="4"/>
  <c r="AW572" i="4" s="1"/>
  <c r="AL570" i="4"/>
  <c r="AR570" i="4" s="1"/>
  <c r="AP568" i="4"/>
  <c r="AV568" i="4" s="1"/>
  <c r="AQ568" i="4"/>
  <c r="AW568" i="4" s="1"/>
  <c r="AP564" i="4"/>
  <c r="AV564" i="4" s="1"/>
  <c r="AQ564" i="4"/>
  <c r="AW564" i="4" s="1"/>
  <c r="AL562" i="4"/>
  <c r="AR562" i="4" s="1"/>
  <c r="AP560" i="4"/>
  <c r="AV560" i="4" s="1"/>
  <c r="AQ560" i="4"/>
  <c r="AW560" i="4" s="1"/>
  <c r="AP549" i="4"/>
  <c r="AV549" i="4" s="1"/>
  <c r="AQ549" i="4"/>
  <c r="AW549" i="4" s="1"/>
  <c r="AL533" i="4"/>
  <c r="AR533" i="4" s="1"/>
  <c r="AP517" i="4"/>
  <c r="AV517" i="4" s="1"/>
  <c r="AQ517" i="4"/>
  <c r="AW517" i="4" s="1"/>
  <c r="AQ960" i="4"/>
  <c r="AW960" i="4" s="1"/>
  <c r="AN952" i="4"/>
  <c r="AT952" i="4" s="1"/>
  <c r="AP952" i="4"/>
  <c r="AV952" i="4" s="1"/>
  <c r="AN936" i="4"/>
  <c r="AT936" i="4" s="1"/>
  <c r="AL543" i="4"/>
  <c r="AR543" i="4" s="1"/>
  <c r="AQ527" i="4"/>
  <c r="AW527" i="4" s="1"/>
  <c r="AQ368" i="4"/>
  <c r="AW368" i="4" s="1"/>
  <c r="AN360" i="4"/>
  <c r="AT360" i="4" s="1"/>
  <c r="AL20" i="4"/>
  <c r="AR20" i="4" s="1"/>
  <c r="AP915" i="4"/>
  <c r="AV915" i="4" s="1"/>
  <c r="AQ883" i="4"/>
  <c r="AW883" i="4" s="1"/>
  <c r="AP883" i="4"/>
  <c r="AV883" i="4" s="1"/>
  <c r="AL883" i="4"/>
  <c r="AR883" i="4" s="1"/>
  <c r="AP851" i="4"/>
  <c r="AV851" i="4" s="1"/>
  <c r="AQ819" i="4"/>
  <c r="AW819" i="4" s="1"/>
  <c r="AP819" i="4"/>
  <c r="AV819" i="4" s="1"/>
  <c r="AP787" i="4"/>
  <c r="AV787" i="4" s="1"/>
  <c r="AQ755" i="4"/>
  <c r="AW755" i="4" s="1"/>
  <c r="AP755" i="4"/>
  <c r="AV755" i="4" s="1"/>
  <c r="AP723" i="4"/>
  <c r="AV723" i="4" s="1"/>
  <c r="AP691" i="4"/>
  <c r="AV691" i="4" s="1"/>
  <c r="AP659" i="4"/>
  <c r="AV659" i="4" s="1"/>
  <c r="AQ607" i="4"/>
  <c r="AW607" i="4" s="1"/>
  <c r="AP607" i="4"/>
  <c r="AV607" i="4" s="1"/>
  <c r="AL607" i="4"/>
  <c r="AR607" i="4" s="1"/>
  <c r="AO995" i="4"/>
  <c r="AU995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D274" i="4"/>
  <c r="AC202" i="4"/>
  <c r="AJ170" i="4"/>
  <c r="AC495" i="4"/>
  <c r="AJ495" i="4"/>
  <c r="AI495" i="4"/>
  <c r="AC479" i="4"/>
  <c r="AB463" i="4"/>
  <c r="AK310" i="4"/>
  <c r="Z278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N309" i="4"/>
  <c r="AT309" i="4" s="1"/>
  <c r="AO309" i="4"/>
  <c r="AU309" i="4" s="1"/>
  <c r="AL277" i="4"/>
  <c r="AR277" i="4" s="1"/>
  <c r="AQ277" i="4"/>
  <c r="AW277" i="4" s="1"/>
  <c r="AM277" i="4"/>
  <c r="AS277" i="4" s="1"/>
  <c r="AL484" i="4"/>
  <c r="AR484" i="4" s="1"/>
  <c r="AQ484" i="4"/>
  <c r="AW484" i="4" s="1"/>
  <c r="AM484" i="4"/>
  <c r="AS484" i="4" s="1"/>
  <c r="AN452" i="4"/>
  <c r="AT452" i="4" s="1"/>
  <c r="AO452" i="4"/>
  <c r="AU452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L339" i="4"/>
  <c r="AR339" i="4" s="1"/>
  <c r="AQ339" i="4"/>
  <c r="AW339" i="4" s="1"/>
  <c r="AM339" i="4"/>
  <c r="AS339" i="4" s="1"/>
  <c r="AN307" i="4"/>
  <c r="AT307" i="4" s="1"/>
  <c r="AO307" i="4"/>
  <c r="AU307" i="4" s="1"/>
  <c r="AL275" i="4"/>
  <c r="AR275" i="4" s="1"/>
  <c r="AQ275" i="4"/>
  <c r="AW275" i="4" s="1"/>
  <c r="AM275" i="4"/>
  <c r="AS275" i="4" s="1"/>
  <c r="AN223" i="4"/>
  <c r="AT223" i="4" s="1"/>
  <c r="AO223" i="4"/>
  <c r="AU223" i="4" s="1"/>
  <c r="AL191" i="4"/>
  <c r="AR191" i="4" s="1"/>
  <c r="AQ191" i="4"/>
  <c r="AW191" i="4" s="1"/>
  <c r="AM191" i="4"/>
  <c r="AS191" i="4" s="1"/>
  <c r="AN159" i="4"/>
  <c r="AT159" i="4" s="1"/>
  <c r="AO159" i="4"/>
  <c r="AU159" i="4" s="1"/>
  <c r="AL125" i="4"/>
  <c r="AR125" i="4" s="1"/>
  <c r="AQ125" i="4"/>
  <c r="AW125" i="4" s="1"/>
  <c r="AM125" i="4"/>
  <c r="AS125" i="4" s="1"/>
  <c r="AO994" i="4"/>
  <c r="AU994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M545" i="4"/>
  <c r="AS545" i="4" s="1"/>
  <c r="AP970" i="4"/>
  <c r="AV970" i="4" s="1"/>
  <c r="AL954" i="4"/>
  <c r="AR954" i="4" s="1"/>
  <c r="AM954" i="4"/>
  <c r="AS954" i="4" s="1"/>
  <c r="AN942" i="4"/>
  <c r="AT942" i="4" s="1"/>
  <c r="AP942" i="4"/>
  <c r="AV942" i="4" s="1"/>
  <c r="AL926" i="4"/>
  <c r="AR926" i="4" s="1"/>
  <c r="AM926" i="4"/>
  <c r="AS926" i="4" s="1"/>
  <c r="AO539" i="4"/>
  <c r="AU539" i="4" s="1"/>
  <c r="AN515" i="4"/>
  <c r="AT515" i="4" s="1"/>
  <c r="AM515" i="4"/>
  <c r="AS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M556" i="4"/>
  <c r="AS556" i="4" s="1"/>
  <c r="AN504" i="4"/>
  <c r="AT504" i="4" s="1"/>
  <c r="AP488" i="4"/>
  <c r="AV488" i="4" s="1"/>
  <c r="AL488" i="4"/>
  <c r="AR488" i="4" s="1"/>
  <c r="AQ488" i="4"/>
  <c r="AW488" i="4" s="1"/>
  <c r="AN472" i="4"/>
  <c r="AT472" i="4" s="1"/>
  <c r="AO472" i="4"/>
  <c r="AU472" i="4" s="1"/>
  <c r="AP456" i="4"/>
  <c r="AV456" i="4" s="1"/>
  <c r="AQ456" i="4"/>
  <c r="AW456" i="4" s="1"/>
  <c r="AM456" i="4"/>
  <c r="AS456" i="4" s="1"/>
  <c r="AN440" i="4"/>
  <c r="AT440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P392" i="4"/>
  <c r="AV392" i="4" s="1"/>
  <c r="AQ392" i="4"/>
  <c r="AW392" i="4" s="1"/>
  <c r="AM392" i="4"/>
  <c r="AS392" i="4" s="1"/>
  <c r="AN351" i="4"/>
  <c r="AT351" i="4" s="1"/>
  <c r="AP335" i="4"/>
  <c r="AV335" i="4" s="1"/>
  <c r="AL335" i="4"/>
  <c r="AR335" i="4" s="1"/>
  <c r="AQ335" i="4"/>
  <c r="AW335" i="4" s="1"/>
  <c r="AN319" i="4"/>
  <c r="AT319" i="4" s="1"/>
  <c r="AO319" i="4"/>
  <c r="AU319" i="4" s="1"/>
  <c r="AP303" i="4"/>
  <c r="AV303" i="4" s="1"/>
  <c r="AQ303" i="4"/>
  <c r="AW303" i="4" s="1"/>
  <c r="AM303" i="4"/>
  <c r="AS303" i="4" s="1"/>
  <c r="AN287" i="4"/>
  <c r="AT287" i="4" s="1"/>
  <c r="AP271" i="4"/>
  <c r="AV271" i="4" s="1"/>
  <c r="AQ271" i="4"/>
  <c r="AW271" i="4" s="1"/>
  <c r="AM271" i="4"/>
  <c r="AS271" i="4" s="1"/>
  <c r="AN255" i="4"/>
  <c r="AT255" i="4" s="1"/>
  <c r="AO255" i="4"/>
  <c r="AU255" i="4" s="1"/>
  <c r="AP227" i="4"/>
  <c r="AV227" i="4" s="1"/>
  <c r="AQ227" i="4"/>
  <c r="AW227" i="4" s="1"/>
  <c r="AM227" i="4"/>
  <c r="AS227" i="4" s="1"/>
  <c r="AN211" i="4"/>
  <c r="AT211" i="4" s="1"/>
  <c r="AP195" i="4"/>
  <c r="AV195" i="4" s="1"/>
  <c r="AL195" i="4"/>
  <c r="AR195" i="4" s="1"/>
  <c r="AQ195" i="4"/>
  <c r="AW195" i="4" s="1"/>
  <c r="AN179" i="4"/>
  <c r="AT179" i="4" s="1"/>
  <c r="AO179" i="4"/>
  <c r="AU179" i="4" s="1"/>
  <c r="AP163" i="4"/>
  <c r="AV163" i="4" s="1"/>
  <c r="AQ163" i="4"/>
  <c r="AW163" i="4" s="1"/>
  <c r="AM163" i="4"/>
  <c r="AS163" i="4" s="1"/>
  <c r="AN137" i="4"/>
  <c r="AT137" i="4" s="1"/>
  <c r="AP121" i="4"/>
  <c r="AV121" i="4" s="1"/>
  <c r="AQ121" i="4"/>
  <c r="AW121" i="4" s="1"/>
  <c r="AM121" i="4"/>
  <c r="AS121" i="4" s="1"/>
  <c r="AQ44" i="4"/>
  <c r="AW44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M285" i="4"/>
  <c r="AS285" i="4" s="1"/>
  <c r="AP476" i="4"/>
  <c r="AV476" i="4" s="1"/>
  <c r="AQ476" i="4"/>
  <c r="AW476" i="4" s="1"/>
  <c r="AN412" i="4"/>
  <c r="AT412" i="4" s="1"/>
  <c r="AP315" i="4"/>
  <c r="AV315" i="4" s="1"/>
  <c r="AQ315" i="4"/>
  <c r="AW315" i="4" s="1"/>
  <c r="AN251" i="4"/>
  <c r="AT251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P364" i="4"/>
  <c r="AV364" i="4" s="1"/>
  <c r="AO364" i="4"/>
  <c r="AU364" i="4" s="1"/>
  <c r="AL244" i="4"/>
  <c r="AR24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P635" i="4"/>
  <c r="AV635" i="4" s="1"/>
  <c r="AL635" i="4"/>
  <c r="AR635" i="4" s="1"/>
  <c r="AM619" i="4"/>
  <c r="AS619" i="4" s="1"/>
  <c r="AO603" i="4"/>
  <c r="AU603" i="4" s="1"/>
  <c r="AP603" i="4"/>
  <c r="AV603" i="4" s="1"/>
  <c r="AM587" i="4"/>
  <c r="AS587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E154" i="4"/>
  <c r="AK154" i="4"/>
  <c r="AO341" i="4"/>
  <c r="AU341" i="4" s="1"/>
  <c r="AP309" i="4"/>
  <c r="AV309" i="4" s="1"/>
  <c r="AL309" i="4"/>
  <c r="AR309" i="4" s="1"/>
  <c r="AM309" i="4"/>
  <c r="AS309" i="4" s="1"/>
  <c r="AO277" i="4"/>
  <c r="AU277" i="4" s="1"/>
  <c r="AL58" i="4"/>
  <c r="AR58" i="4" s="1"/>
  <c r="AO484" i="4"/>
  <c r="AU484" i="4" s="1"/>
  <c r="AP452" i="4"/>
  <c r="AV452" i="4" s="1"/>
  <c r="AL452" i="4"/>
  <c r="AR452" i="4" s="1"/>
  <c r="AM452" i="4"/>
  <c r="AS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O275" i="4"/>
  <c r="AU275" i="4" s="1"/>
  <c r="AL223" i="4"/>
  <c r="AR223" i="4" s="1"/>
  <c r="AM223" i="4"/>
  <c r="AS223" i="4" s="1"/>
  <c r="AO191" i="4"/>
  <c r="AU191" i="4" s="1"/>
  <c r="AP159" i="4"/>
  <c r="AV159" i="4" s="1"/>
  <c r="AL159" i="4"/>
  <c r="AR159" i="4" s="1"/>
  <c r="AM159" i="4"/>
  <c r="AS159" i="4" s="1"/>
  <c r="AO125" i="4"/>
  <c r="AU125" i="4" s="1"/>
  <c r="AP994" i="4"/>
  <c r="AV994" i="4" s="1"/>
  <c r="AN994" i="4"/>
  <c r="AT994" i="4" s="1"/>
  <c r="AM994" i="4"/>
  <c r="AS994" i="4" s="1"/>
  <c r="AO986" i="4"/>
  <c r="AU986" i="4" s="1"/>
  <c r="AN978" i="4"/>
  <c r="AT978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N954" i="4"/>
  <c r="AT954" i="4" s="1"/>
  <c r="AP954" i="4"/>
  <c r="AV954" i="4" s="1"/>
  <c r="AO954" i="4"/>
  <c r="AU954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M539" i="4"/>
  <c r="AS539" i="4" s="1"/>
  <c r="AL515" i="4"/>
  <c r="AR515" i="4" s="1"/>
  <c r="AO515" i="4"/>
  <c r="AU515" i="4" s="1"/>
  <c r="AQ366" i="4"/>
  <c r="AW366" i="4" s="1"/>
  <c r="AM366" i="4"/>
  <c r="AS366" i="4" s="1"/>
  <c r="AL556" i="4"/>
  <c r="AR556" i="4" s="1"/>
  <c r="AO556" i="4"/>
  <c r="AU556" i="4" s="1"/>
  <c r="AP504" i="4"/>
  <c r="AV504" i="4" s="1"/>
  <c r="AL504" i="4"/>
  <c r="AR504" i="4" s="1"/>
  <c r="AQ504" i="4"/>
  <c r="AW504" i="4" s="1"/>
  <c r="AN488" i="4"/>
  <c r="AT488" i="4" s="1"/>
  <c r="AP472" i="4"/>
  <c r="AV472" i="4" s="1"/>
  <c r="AQ472" i="4"/>
  <c r="AW472" i="4" s="1"/>
  <c r="AM472" i="4"/>
  <c r="AS472" i="4" s="1"/>
  <c r="AN456" i="4"/>
  <c r="AT456" i="4" s="1"/>
  <c r="AP440" i="4"/>
  <c r="AV440" i="4" s="1"/>
  <c r="AL440" i="4"/>
  <c r="AR440" i="4" s="1"/>
  <c r="AQ440" i="4"/>
  <c r="AW440" i="4" s="1"/>
  <c r="AN424" i="4"/>
  <c r="AT424" i="4" s="1"/>
  <c r="AP408" i="4"/>
  <c r="AV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P319" i="4"/>
  <c r="AV319" i="4" s="1"/>
  <c r="AQ319" i="4"/>
  <c r="AW319" i="4" s="1"/>
  <c r="AM319" i="4"/>
  <c r="AS319" i="4" s="1"/>
  <c r="AN303" i="4"/>
  <c r="AT303" i="4" s="1"/>
  <c r="AP287" i="4"/>
  <c r="AV287" i="4" s="1"/>
  <c r="AL287" i="4"/>
  <c r="AR287" i="4" s="1"/>
  <c r="AQ287" i="4"/>
  <c r="AW287" i="4" s="1"/>
  <c r="AN271" i="4"/>
  <c r="AT271" i="4" s="1"/>
  <c r="AP255" i="4"/>
  <c r="AV255" i="4" s="1"/>
  <c r="AQ255" i="4"/>
  <c r="AW255" i="4" s="1"/>
  <c r="AM255" i="4"/>
  <c r="AS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N195" i="4"/>
  <c r="AT195" i="4" s="1"/>
  <c r="AP179" i="4"/>
  <c r="AV179" i="4" s="1"/>
  <c r="AQ179" i="4"/>
  <c r="AW179" i="4" s="1"/>
  <c r="AM179" i="4"/>
  <c r="AS179" i="4" s="1"/>
  <c r="AN163" i="4"/>
  <c r="AT163" i="4" s="1"/>
  <c r="AP137" i="4"/>
  <c r="AV137" i="4" s="1"/>
  <c r="AL137" i="4"/>
  <c r="AR137" i="4" s="1"/>
  <c r="AQ137" i="4"/>
  <c r="AW137" i="4" s="1"/>
  <c r="AN121" i="4"/>
  <c r="AT121" i="4" s="1"/>
  <c r="AP349" i="4"/>
  <c r="AV349" i="4" s="1"/>
  <c r="AQ349" i="4"/>
  <c r="AW349" i="4" s="1"/>
  <c r="AN285" i="4"/>
  <c r="AT285" i="4" s="1"/>
  <c r="AN476" i="4"/>
  <c r="AT476" i="4" s="1"/>
  <c r="AP412" i="4"/>
  <c r="AV412" i="4" s="1"/>
  <c r="AL412" i="4"/>
  <c r="AR412" i="4" s="1"/>
  <c r="AQ412" i="4"/>
  <c r="AW412" i="4" s="1"/>
  <c r="AN315" i="4"/>
  <c r="AT315" i="4" s="1"/>
  <c r="AP251" i="4"/>
  <c r="AV251" i="4" s="1"/>
  <c r="AL251" i="4"/>
  <c r="AR251" i="4" s="1"/>
  <c r="AQ251" i="4"/>
  <c r="AW251" i="4" s="1"/>
  <c r="AM251" i="4"/>
  <c r="AS251" i="4" s="1"/>
  <c r="AN183" i="4"/>
  <c r="AT183" i="4" s="1"/>
  <c r="AP133" i="4"/>
  <c r="AV133" i="4" s="1"/>
  <c r="AL133" i="4"/>
  <c r="AR133" i="4" s="1"/>
  <c r="AQ133" i="4"/>
  <c r="AW133" i="4" s="1"/>
  <c r="AN372" i="4"/>
  <c r="AT372" i="4" s="1"/>
  <c r="AP372" i="4"/>
  <c r="AV372" i="4" s="1"/>
  <c r="AO372" i="4"/>
  <c r="AU372" i="4" s="1"/>
  <c r="AQ364" i="4"/>
  <c r="AW364" i="4" s="1"/>
  <c r="AM364" i="4"/>
  <c r="AS364" i="4" s="1"/>
  <c r="AN244" i="4"/>
  <c r="AT244" i="4" s="1"/>
  <c r="AP244" i="4"/>
  <c r="AV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N635" i="4"/>
  <c r="AT635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Q587" i="4"/>
  <c r="AW587" i="4" s="1"/>
  <c r="AP587" i="4"/>
  <c r="AV587" i="4" s="1"/>
  <c r="AL587" i="4"/>
  <c r="AR587" i="4" s="1"/>
  <c r="J9" i="3"/>
  <c r="K9" i="3"/>
  <c r="D10" i="3"/>
  <c r="AH96" i="4" l="1"/>
  <c r="E94" i="4"/>
  <c r="I94" i="4" s="1"/>
  <c r="L95" i="2" s="1"/>
  <c r="D94" i="4"/>
  <c r="H94" i="4" s="1"/>
  <c r="K95" i="2" s="1"/>
  <c r="AO285" i="4"/>
  <c r="AU285" i="4" s="1"/>
  <c r="AM250" i="4"/>
  <c r="AS250" i="4" s="1"/>
  <c r="AM282" i="4"/>
  <c r="AS282" i="4" s="1"/>
  <c r="AO651" i="4"/>
  <c r="AU651" i="4" s="1"/>
  <c r="AN651" i="4"/>
  <c r="AO667" i="4"/>
  <c r="AU667" i="4" s="1"/>
  <c r="AN667" i="4"/>
  <c r="AO683" i="4"/>
  <c r="AU683" i="4" s="1"/>
  <c r="AM779" i="4"/>
  <c r="AN191" i="4"/>
  <c r="AT191" i="4" s="1"/>
  <c r="AN339" i="4"/>
  <c r="AT339" i="4" s="1"/>
  <c r="F75" i="4"/>
  <c r="J75" i="4" s="1"/>
  <c r="M76" i="2" s="1"/>
  <c r="AM60" i="4"/>
  <c r="AS60" i="4" s="1"/>
  <c r="AQ60" i="4"/>
  <c r="AW60" i="4" s="1"/>
  <c r="AO58" i="4"/>
  <c r="AU58" i="4" s="1"/>
  <c r="F57" i="4"/>
  <c r="J57" i="4" s="1"/>
  <c r="M58" i="2" s="1"/>
  <c r="F53" i="4"/>
  <c r="J53" i="4" s="1"/>
  <c r="M54" i="2" s="1"/>
  <c r="D53" i="4"/>
  <c r="H53" i="4" s="1"/>
  <c r="K54" i="2" s="1"/>
  <c r="F49" i="4"/>
  <c r="J49" i="4" s="1"/>
  <c r="M50" i="2" s="1"/>
  <c r="E45" i="4"/>
  <c r="I45" i="4" s="1"/>
  <c r="L46" i="2" s="1"/>
  <c r="AN44" i="4"/>
  <c r="AT44" i="4" s="1"/>
  <c r="N11" i="2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F60" i="4" s="1"/>
  <c r="J60" i="4" s="1"/>
  <c r="M61" i="2" s="1"/>
  <c r="AL179" i="4"/>
  <c r="AR179" i="4" s="1"/>
  <c r="AL255" i="4"/>
  <c r="AR255" i="4" s="1"/>
  <c r="F255" i="4" s="1"/>
  <c r="J255" i="4" s="1"/>
  <c r="M256" i="2" s="1"/>
  <c r="AL319" i="4"/>
  <c r="AR319" i="4" s="1"/>
  <c r="AL408" i="4"/>
  <c r="AR408" i="4" s="1"/>
  <c r="G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AL315" i="4"/>
  <c r="AR315" i="4" s="1"/>
  <c r="AL349" i="4"/>
  <c r="AR349" i="4" s="1"/>
  <c r="F349" i="4" s="1"/>
  <c r="J349" i="4" s="1"/>
  <c r="M350" i="2" s="1"/>
  <c r="AN627" i="4"/>
  <c r="AT627" i="4" s="1"/>
  <c r="AQ691" i="4"/>
  <c r="AW691" i="4" s="1"/>
  <c r="AL691" i="4"/>
  <c r="AR691" i="4" s="1"/>
  <c r="AM755" i="4"/>
  <c r="AS755" i="4" s="1"/>
  <c r="AL44" i="4"/>
  <c r="AR44" i="4" s="1"/>
  <c r="E44" i="4" s="1"/>
  <c r="I44" i="4" s="1"/>
  <c r="L45" i="2" s="1"/>
  <c r="AL163" i="4"/>
  <c r="AR163" i="4" s="1"/>
  <c r="AL227" i="4"/>
  <c r="AR227" i="4" s="1"/>
  <c r="AL303" i="4"/>
  <c r="AR303" i="4" s="1"/>
  <c r="AL392" i="4"/>
  <c r="AR392" i="4" s="1"/>
  <c r="AL456" i="4"/>
  <c r="AR456" i="4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F942" i="4" s="1"/>
  <c r="J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AL574" i="4"/>
  <c r="AR574" i="4" s="1"/>
  <c r="AL590" i="4"/>
  <c r="AR590" i="4" s="1"/>
  <c r="AO606" i="4"/>
  <c r="AU606" i="4" s="1"/>
  <c r="AL819" i="4"/>
  <c r="AR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E96" i="4"/>
  <c r="Z310" i="4"/>
  <c r="AI479" i="4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579" i="4"/>
  <c r="H579" i="4" s="1"/>
  <c r="G579" i="4"/>
  <c r="G423" i="4"/>
  <c r="E423" i="4"/>
  <c r="I423" i="4" s="1"/>
  <c r="L424" i="2" s="1"/>
  <c r="F423" i="4"/>
  <c r="J423" i="4" s="1"/>
  <c r="M424" i="2" s="1"/>
  <c r="G439" i="4"/>
  <c r="D439" i="4"/>
  <c r="H439" i="4" s="1"/>
  <c r="K440" i="2" s="1"/>
  <c r="F439" i="4"/>
  <c r="J439" i="4" s="1"/>
  <c r="M440" i="2" s="1"/>
  <c r="E439" i="4"/>
  <c r="I439" i="4" s="1"/>
  <c r="L440" i="2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E455" i="4"/>
  <c r="I455" i="4" s="1"/>
  <c r="L456" i="2" s="1"/>
  <c r="G455" i="4"/>
  <c r="D455" i="4"/>
  <c r="H455" i="4" s="1"/>
  <c r="K456" i="2" s="1"/>
  <c r="AK96" i="4"/>
  <c r="AB310" i="4"/>
  <c r="AJ479" i="4"/>
  <c r="AP479" i="4" s="1"/>
  <c r="AV479" i="4" s="1"/>
  <c r="AI170" i="4"/>
  <c r="AC170" i="4"/>
  <c r="AO170" i="4" s="1"/>
  <c r="AU170" i="4" s="1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C403" i="4"/>
  <c r="AB403" i="4"/>
  <c r="AN403" i="4" s="1"/>
  <c r="AT403" i="4" s="1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Z240" i="4"/>
  <c r="AG182" i="4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G495" i="4"/>
  <c r="AF495" i="4"/>
  <c r="AL495" i="4" s="1"/>
  <c r="AR495" i="4" s="1"/>
  <c r="AH495" i="4"/>
  <c r="AA495" i="4"/>
  <c r="AE495" i="4"/>
  <c r="AG202" i="4"/>
  <c r="AF202" i="4"/>
  <c r="AH202" i="4"/>
  <c r="AN202" i="4" s="1"/>
  <c r="AT202" i="4" s="1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E514" i="4"/>
  <c r="I514" i="4" s="1"/>
  <c r="AF154" i="4"/>
  <c r="AG154" i="4"/>
  <c r="AH154" i="4"/>
  <c r="AB154" i="4"/>
  <c r="Z154" i="4"/>
  <c r="AL154" i="4" s="1"/>
  <c r="AR154" i="4" s="1"/>
  <c r="AF96" i="4"/>
  <c r="AG96" i="4"/>
  <c r="AI96" i="4"/>
  <c r="AO96" i="4" s="1"/>
  <c r="AU96" i="4" s="1"/>
  <c r="AD96" i="4"/>
  <c r="Z96" i="4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F360" i="4"/>
  <c r="J360" i="4" s="1"/>
  <c r="M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E952" i="4"/>
  <c r="I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E349" i="4"/>
  <c r="I349" i="4" s="1"/>
  <c r="L350" i="2" s="1"/>
  <c r="G349" i="4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D255" i="4"/>
  <c r="H255" i="4" s="1"/>
  <c r="K256" i="2" s="1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E408" i="4"/>
  <c r="I408" i="4" s="1"/>
  <c r="L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D942" i="4"/>
  <c r="H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G44" i="4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F755" i="4"/>
  <c r="J755" i="4" s="1"/>
  <c r="E755" i="4"/>
  <c r="I755" i="4" s="1"/>
  <c r="G755" i="4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P306" i="4"/>
  <c r="AV306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M182" i="4"/>
  <c r="AS182" i="4" s="1"/>
  <c r="AN96" i="4"/>
  <c r="AT96" i="4" s="1"/>
  <c r="AN278" i="4"/>
  <c r="AT278" i="4" s="1"/>
  <c r="AQ310" i="4"/>
  <c r="AW310" i="4" s="1"/>
  <c r="AP310" i="4"/>
  <c r="AV310" i="4" s="1"/>
  <c r="AL463" i="4"/>
  <c r="AR463" i="4" s="1"/>
  <c r="AO479" i="4"/>
  <c r="AU479" i="4" s="1"/>
  <c r="AN495" i="4"/>
  <c r="AT495" i="4" s="1"/>
  <c r="AQ170" i="4"/>
  <c r="AW170" i="4" s="1"/>
  <c r="AP170" i="4"/>
  <c r="AV170" i="4" s="1"/>
  <c r="AM202" i="4"/>
  <c r="AS202" i="4" s="1"/>
  <c r="AL274" i="4"/>
  <c r="AR274" i="4" s="1"/>
  <c r="AQ274" i="4"/>
  <c r="AW274" i="4" s="1"/>
  <c r="AM306" i="4"/>
  <c r="AS306" i="4" s="1"/>
  <c r="AQ511" i="4"/>
  <c r="AW511" i="4" s="1"/>
  <c r="AP511" i="4"/>
  <c r="AV511" i="4" s="1"/>
  <c r="AM403" i="4"/>
  <c r="AS403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182" i="4"/>
  <c r="AW182" i="4" s="1"/>
  <c r="AL96" i="4"/>
  <c r="AR96" i="4" s="1"/>
  <c r="AQ278" i="4"/>
  <c r="AW278" i="4" s="1"/>
  <c r="AP278" i="4"/>
  <c r="AV278" i="4" s="1"/>
  <c r="AQ463" i="4"/>
  <c r="AW463" i="4" s="1"/>
  <c r="AN479" i="4"/>
  <c r="AT479" i="4" s="1"/>
  <c r="AL479" i="4"/>
  <c r="AR479" i="4" s="1"/>
  <c r="AM495" i="4"/>
  <c r="AS495" i="4" s="1"/>
  <c r="AQ495" i="4"/>
  <c r="AW495" i="4" s="1"/>
  <c r="AO495" i="4"/>
  <c r="AU495" i="4" s="1"/>
  <c r="AP495" i="4"/>
  <c r="AV495" i="4" s="1"/>
  <c r="AL170" i="4"/>
  <c r="AR170" i="4" s="1"/>
  <c r="AP274" i="4"/>
  <c r="AV274" i="4" s="1"/>
  <c r="AN274" i="4"/>
  <c r="AT274" i="4" s="1"/>
  <c r="AQ306" i="4"/>
  <c r="AW306" i="4" s="1"/>
  <c r="AN511" i="4"/>
  <c r="AT511" i="4" s="1"/>
  <c r="AL511" i="4"/>
  <c r="AR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P154" i="4"/>
  <c r="AV154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N240" i="4"/>
  <c r="AT240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AP96" i="4" l="1"/>
  <c r="AV96" i="4" s="1"/>
  <c r="AQ96" i="4"/>
  <c r="AW96" i="4" s="1"/>
  <c r="E942" i="4"/>
  <c r="I942" i="4" s="1"/>
  <c r="D408" i="4"/>
  <c r="H408" i="4" s="1"/>
  <c r="K409" i="2" s="1"/>
  <c r="G255" i="4"/>
  <c r="D60" i="4"/>
  <c r="H60" i="4" s="1"/>
  <c r="K61" i="2" s="1"/>
  <c r="D349" i="4"/>
  <c r="H349" i="4" s="1"/>
  <c r="K350" i="2" s="1"/>
  <c r="G952" i="4"/>
  <c r="G360" i="4"/>
  <c r="G514" i="4"/>
  <c r="D941" i="4"/>
  <c r="H941" i="4" s="1"/>
  <c r="G60" i="4"/>
  <c r="E60" i="4"/>
  <c r="I60" i="4" s="1"/>
  <c r="L61" i="2" s="1"/>
  <c r="D44" i="4"/>
  <c r="H44" i="4" s="1"/>
  <c r="K45" i="2" s="1"/>
  <c r="F44" i="4"/>
  <c r="J44" i="4" s="1"/>
  <c r="M45" i="2" s="1"/>
  <c r="N12" i="2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H12" i="3" s="1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J12" i="3"/>
  <c r="K12" i="3"/>
  <c r="D13" i="3"/>
  <c r="O14" i="2" l="1"/>
  <c r="N14" i="2"/>
  <c r="P14" i="2"/>
  <c r="J13" i="3" s="1"/>
  <c r="F12" i="3"/>
  <c r="H13" i="3"/>
  <c r="K13" i="3"/>
  <c r="D14" i="3"/>
  <c r="O15" i="2" l="1"/>
  <c r="N15" i="2"/>
  <c r="H14" i="3" s="1"/>
  <c r="P15" i="2"/>
  <c r="J14" i="3" s="1"/>
  <c r="F13" i="3"/>
  <c r="I13" i="3"/>
  <c r="I14" i="3"/>
  <c r="K14" i="3"/>
  <c r="D15" i="3"/>
  <c r="O16" i="2" l="1"/>
  <c r="I15" i="3" s="1"/>
  <c r="N16" i="2"/>
  <c r="H15" i="3" s="1"/>
  <c r="P16" i="2"/>
  <c r="F14" i="3"/>
  <c r="K15" i="3"/>
  <c r="D16" i="3"/>
  <c r="F15" i="3" l="1"/>
  <c r="J15" i="3"/>
  <c r="N17" i="2"/>
  <c r="P17" i="2"/>
  <c r="F16" i="3" s="1"/>
  <c r="O17" i="2"/>
  <c r="J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H18" i="3" s="1"/>
  <c r="P19" i="2"/>
  <c r="J18" i="3" s="1"/>
  <c r="O19" i="2"/>
  <c r="I18" i="3" s="1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H38" i="3" s="1"/>
  <c r="P39" i="2"/>
  <c r="J38" i="3" s="1"/>
  <c r="O39" i="2"/>
  <c r="I38" i="3" s="1"/>
  <c r="K38" i="3"/>
  <c r="D39" i="3"/>
  <c r="F38" i="3" l="1"/>
  <c r="O40" i="2"/>
  <c r="I39" i="3" s="1"/>
  <c r="N40" i="2"/>
  <c r="H39" i="3" s="1"/>
  <c r="P40" i="2"/>
  <c r="J39" i="3" s="1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F41" i="3" s="1"/>
  <c r="N42" i="2"/>
  <c r="H41" i="3" s="1"/>
  <c r="P42" i="2"/>
  <c r="J41" i="3" s="1"/>
  <c r="I41" i="3"/>
  <c r="K41" i="3"/>
  <c r="D42" i="3"/>
  <c r="N43" i="2" l="1"/>
  <c r="H42" i="3" s="1"/>
  <c r="P43" i="2"/>
  <c r="J42" i="3" s="1"/>
  <c r="O43" i="2"/>
  <c r="I42" i="3" s="1"/>
  <c r="K42" i="3"/>
  <c r="D43" i="3"/>
  <c r="F42" i="3" l="1"/>
  <c r="O44" i="2"/>
  <c r="N44" i="2"/>
  <c r="H43" i="3" s="1"/>
  <c r="P44" i="2"/>
  <c r="J43" i="3" s="1"/>
  <c r="I43" i="3"/>
  <c r="K43" i="3"/>
  <c r="D44" i="3"/>
  <c r="F43" i="3" l="1"/>
  <c r="N45" i="2"/>
  <c r="P45" i="2"/>
  <c r="J44" i="3" s="1"/>
  <c r="O45" i="2"/>
  <c r="F44" i="3"/>
  <c r="H44" i="3"/>
  <c r="I44" i="3"/>
  <c r="K44" i="3"/>
  <c r="D45" i="3"/>
  <c r="O46" i="2" l="1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F48" i="3" s="1"/>
  <c r="O49" i="2"/>
  <c r="I48" i="3" s="1"/>
  <c r="I47" i="3"/>
  <c r="J48" i="3"/>
  <c r="K48" i="3"/>
  <c r="D49" i="3"/>
  <c r="O50" i="2" l="1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O57" i="2"/>
  <c r="I56" i="3" s="1"/>
  <c r="I55" i="3"/>
  <c r="K56" i="3"/>
  <c r="D57" i="3"/>
  <c r="F56" i="3" l="1"/>
  <c r="J56" i="3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I59" i="3" s="1"/>
  <c r="N60" i="2"/>
  <c r="H59" i="3" s="1"/>
  <c r="P60" i="2"/>
  <c r="J59" i="3" s="1"/>
  <c r="K59" i="3"/>
  <c r="D60" i="3"/>
  <c r="F59" i="3" l="1"/>
  <c r="N61" i="2"/>
  <c r="P61" i="2"/>
  <c r="J60" i="3" s="1"/>
  <c r="O61" i="2"/>
  <c r="F60" i="3"/>
  <c r="H60" i="3"/>
  <c r="I60" i="3"/>
  <c r="K60" i="3"/>
  <c r="D61" i="3"/>
  <c r="O62" i="2" l="1"/>
  <c r="N62" i="2"/>
  <c r="P62" i="2"/>
  <c r="H61" i="3"/>
  <c r="J61" i="3"/>
  <c r="K61" i="3"/>
  <c r="D62" i="3"/>
  <c r="F61" i="3" l="1"/>
  <c r="N63" i="2"/>
  <c r="H62" i="3" s="1"/>
  <c r="P63" i="2"/>
  <c r="O63" i="2"/>
  <c r="I62" i="3" s="1"/>
  <c r="I61" i="3"/>
  <c r="K62" i="3"/>
  <c r="D63" i="3"/>
  <c r="F62" i="3" l="1"/>
  <c r="J62" i="3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I65" i="3" s="1"/>
  <c r="N66" i="2"/>
  <c r="H65" i="3" s="1"/>
  <c r="P66" i="2"/>
  <c r="J65" i="3" s="1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H70" i="3" s="1"/>
  <c r="P71" i="2"/>
  <c r="J70" i="3" s="1"/>
  <c r="O71" i="2"/>
  <c r="I70" i="3" s="1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P79" i="2"/>
  <c r="J78" i="3" s="1"/>
  <c r="O79" i="2"/>
  <c r="I78" i="3" s="1"/>
  <c r="H78" i="3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H81" i="3"/>
  <c r="J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F90" i="3" s="1"/>
  <c r="O91" i="2"/>
  <c r="I89" i="3"/>
  <c r="H90" i="3"/>
  <c r="I90" i="3"/>
  <c r="K90" i="3"/>
  <c r="D91" i="3"/>
  <c r="J90" i="3" l="1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F107" i="3" s="1"/>
  <c r="N108" i="2"/>
  <c r="H107" i="3" s="1"/>
  <c r="P108" i="2"/>
  <c r="J107" i="3" s="1"/>
  <c r="I107" i="3"/>
  <c r="K107" i="3"/>
  <c r="D108" i="3"/>
  <c r="N109" i="2" l="1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F109" i="3"/>
  <c r="I109" i="3"/>
  <c r="J109" i="3"/>
  <c r="K109" i="3"/>
  <c r="D110" i="3"/>
  <c r="N111" i="2" l="1"/>
  <c r="H110" i="3" s="1"/>
  <c r="P111" i="2"/>
  <c r="J110" i="3" s="1"/>
  <c r="O111" i="2"/>
  <c r="I110" i="3" s="1"/>
  <c r="K110" i="3"/>
  <c r="D111" i="3"/>
  <c r="F110" i="3" l="1"/>
  <c r="O112" i="2"/>
  <c r="F111" i="3" s="1"/>
  <c r="N112" i="2"/>
  <c r="H111" i="3" s="1"/>
  <c r="P112" i="2"/>
  <c r="J111" i="3" s="1"/>
  <c r="I111" i="3"/>
  <c r="K111" i="3"/>
  <c r="D112" i="3"/>
  <c r="N113" i="2" l="1"/>
  <c r="P113" i="2"/>
  <c r="J112" i="3" s="1"/>
  <c r="O113" i="2"/>
  <c r="I112" i="3" s="1"/>
  <c r="H112" i="3"/>
  <c r="K112" i="3"/>
  <c r="D113" i="3"/>
  <c r="F112" i="3" l="1"/>
  <c r="O114" i="2"/>
  <c r="N114" i="2"/>
  <c r="H113" i="3" s="1"/>
  <c r="P114" i="2"/>
  <c r="F113" i="3"/>
  <c r="I113" i="3"/>
  <c r="J113" i="3"/>
  <c r="K113" i="3"/>
  <c r="D114" i="3"/>
  <c r="N115" i="2" l="1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N133" i="2"/>
  <c r="H132" i="3" s="1"/>
  <c r="P133" i="2"/>
  <c r="J132" i="3" s="1"/>
  <c r="I132" i="3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P136" i="2"/>
  <c r="J135" i="3" s="1"/>
  <c r="O136" i="2"/>
  <c r="I135" i="3" s="1"/>
  <c r="H135" i="3"/>
  <c r="K135" i="3"/>
  <c r="D136" i="3"/>
  <c r="F135" i="3" l="1"/>
  <c r="O137" i="2"/>
  <c r="N137" i="2"/>
  <c r="H136" i="3" s="1"/>
  <c r="P137" i="2"/>
  <c r="J136" i="3" s="1"/>
  <c r="I136" i="3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N139" i="2"/>
  <c r="H138" i="3" s="1"/>
  <c r="P139" i="2"/>
  <c r="J138" i="3" s="1"/>
  <c r="I138" i="3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F145" i="3" s="1"/>
  <c r="P146" i="2"/>
  <c r="J145" i="3" s="1"/>
  <c r="O146" i="2"/>
  <c r="I145" i="3" s="1"/>
  <c r="H145" i="3"/>
  <c r="K145" i="3"/>
  <c r="D146" i="3"/>
  <c r="O147" i="2" l="1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F148" i="3" s="1"/>
  <c r="N149" i="2"/>
  <c r="H148" i="3" s="1"/>
  <c r="P149" i="2"/>
  <c r="J148" i="3" s="1"/>
  <c r="I148" i="3"/>
  <c r="K148" i="3"/>
  <c r="D149" i="3"/>
  <c r="N150" i="2" l="1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N155" i="2"/>
  <c r="H154" i="3" s="1"/>
  <c r="P155" i="2"/>
  <c r="J154" i="3" s="1"/>
  <c r="I154" i="3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N157" i="2"/>
  <c r="H156" i="3" s="1"/>
  <c r="P157" i="2"/>
  <c r="J156" i="3" s="1"/>
  <c r="I156" i="3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N163" i="2"/>
  <c r="H162" i="3" s="1"/>
  <c r="P163" i="2"/>
  <c r="J162" i="3" s="1"/>
  <c r="I162" i="3"/>
  <c r="K162" i="3"/>
  <c r="D163" i="3"/>
  <c r="F162" i="3" l="1"/>
  <c r="N164" i="2"/>
  <c r="P164" i="2"/>
  <c r="J163" i="3" s="1"/>
  <c r="O164" i="2"/>
  <c r="I163" i="3" s="1"/>
  <c r="H163" i="3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P176" i="2"/>
  <c r="J175" i="3" s="1"/>
  <c r="O176" i="2"/>
  <c r="I175" i="3" s="1"/>
  <c r="H175" i="3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N181" i="2"/>
  <c r="H180" i="3" s="1"/>
  <c r="P181" i="2"/>
  <c r="J180" i="3" s="1"/>
  <c r="I180" i="3"/>
  <c r="K180" i="3"/>
  <c r="D181" i="3"/>
  <c r="F180" i="3" l="1"/>
  <c r="N182" i="2"/>
  <c r="P182" i="2"/>
  <c r="J181" i="3" s="1"/>
  <c r="O182" i="2"/>
  <c r="I181" i="3" s="1"/>
  <c r="H181" i="3"/>
  <c r="K181" i="3"/>
  <c r="D182" i="3"/>
  <c r="F181" i="3" l="1"/>
  <c r="O183" i="2"/>
  <c r="N183" i="2"/>
  <c r="P183" i="2"/>
  <c r="H182" i="3"/>
  <c r="J182" i="3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F190" i="3" s="1"/>
  <c r="N191" i="2"/>
  <c r="H190" i="3" s="1"/>
  <c r="P191" i="2"/>
  <c r="J190" i="3" s="1"/>
  <c r="I190" i="3"/>
  <c r="K190" i="3"/>
  <c r="D191" i="3"/>
  <c r="N192" i="2" l="1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F204" i="3" s="1"/>
  <c r="N205" i="2"/>
  <c r="H204" i="3" s="1"/>
  <c r="P205" i="2"/>
  <c r="J204" i="3" s="1"/>
  <c r="I204" i="3"/>
  <c r="K204" i="3"/>
  <c r="D205" i="3"/>
  <c r="N206" i="2" l="1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N213" i="2"/>
  <c r="H212" i="3" s="1"/>
  <c r="P213" i="2"/>
  <c r="J212" i="3" s="1"/>
  <c r="I212" i="3"/>
  <c r="K212" i="3"/>
  <c r="D213" i="3"/>
  <c r="F212" i="3" l="1"/>
  <c r="N214" i="2"/>
  <c r="P214" i="2"/>
  <c r="J213" i="3" s="1"/>
  <c r="O214" i="2"/>
  <c r="F213" i="3"/>
  <c r="H213" i="3"/>
  <c r="I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P216" i="2"/>
  <c r="J215" i="3" s="1"/>
  <c r="O216" i="2"/>
  <c r="I215" i="3" s="1"/>
  <c r="H215" i="3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F217" i="3" s="1"/>
  <c r="P218" i="2"/>
  <c r="J217" i="3" s="1"/>
  <c r="O218" i="2"/>
  <c r="I217" i="3" s="1"/>
  <c r="H217" i="3"/>
  <c r="K217" i="3"/>
  <c r="D218" i="3"/>
  <c r="O219" i="2" l="1"/>
  <c r="N219" i="2"/>
  <c r="H218" i="3" s="1"/>
  <c r="P219" i="2"/>
  <c r="J218" i="3" s="1"/>
  <c r="I218" i="3"/>
  <c r="K218" i="3"/>
  <c r="D219" i="3"/>
  <c r="F218" i="3" l="1"/>
  <c r="N220" i="2"/>
  <c r="P220" i="2"/>
  <c r="J219" i="3" s="1"/>
  <c r="O220" i="2"/>
  <c r="F219" i="3"/>
  <c r="H219" i="3"/>
  <c r="I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P224" i="2"/>
  <c r="J223" i="3" s="1"/>
  <c r="O224" i="2"/>
  <c r="I223" i="3" s="1"/>
  <c r="H223" i="3"/>
  <c r="K223" i="3"/>
  <c r="D224" i="3"/>
  <c r="F223" i="3" l="1"/>
  <c r="O225" i="2"/>
  <c r="F224" i="3" s="1"/>
  <c r="N225" i="2"/>
  <c r="H224" i="3" s="1"/>
  <c r="P225" i="2"/>
  <c r="J224" i="3" s="1"/>
  <c r="I224" i="3"/>
  <c r="K224" i="3"/>
  <c r="D225" i="3"/>
  <c r="N226" i="2" l="1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P230" i="2"/>
  <c r="J229" i="3" s="1"/>
  <c r="O230" i="2"/>
  <c r="I229" i="3" s="1"/>
  <c r="H229" i="3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F242" i="3" s="1"/>
  <c r="N243" i="2"/>
  <c r="H242" i="3" s="1"/>
  <c r="P243" i="2"/>
  <c r="J242" i="3" s="1"/>
  <c r="I242" i="3"/>
  <c r="K242" i="3"/>
  <c r="D243" i="3"/>
  <c r="N244" i="2" l="1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P258" i="2"/>
  <c r="J257" i="3" s="1"/>
  <c r="O258" i="2"/>
  <c r="I257" i="3" s="1"/>
  <c r="H257" i="3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P260" i="2"/>
  <c r="J259" i="3" s="1"/>
  <c r="O260" i="2"/>
  <c r="I259" i="3" s="1"/>
  <c r="H259" i="3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F262" i="3" s="1"/>
  <c r="N263" i="2"/>
  <c r="H262" i="3" s="1"/>
  <c r="P263" i="2"/>
  <c r="J262" i="3" s="1"/>
  <c r="I262" i="3"/>
  <c r="K262" i="3"/>
  <c r="D263" i="3"/>
  <c r="N264" i="2" l="1"/>
  <c r="F263" i="3" s="1"/>
  <c r="P264" i="2"/>
  <c r="J263" i="3" s="1"/>
  <c r="O264" i="2"/>
  <c r="I263" i="3" s="1"/>
  <c r="H263" i="3"/>
  <c r="K263" i="3"/>
  <c r="D264" i="3"/>
  <c r="O265" i="2" l="1"/>
  <c r="N265" i="2"/>
  <c r="H264" i="3" s="1"/>
  <c r="P265" i="2"/>
  <c r="J264" i="3" s="1"/>
  <c r="K264" i="3"/>
  <c r="D265" i="3"/>
  <c r="F264" i="3" l="1"/>
  <c r="I264" i="3"/>
  <c r="N266" i="2"/>
  <c r="F265" i="3" s="1"/>
  <c r="P266" i="2"/>
  <c r="J265" i="3" s="1"/>
  <c r="O266" i="2"/>
  <c r="I265" i="3" s="1"/>
  <c r="H265" i="3"/>
  <c r="K265" i="3"/>
  <c r="D266" i="3"/>
  <c r="O267" i="2" l="1"/>
  <c r="N267" i="2"/>
  <c r="H266" i="3" s="1"/>
  <c r="P267" i="2"/>
  <c r="J266" i="3" s="1"/>
  <c r="K266" i="3"/>
  <c r="D267" i="3"/>
  <c r="F266" i="3" l="1"/>
  <c r="I266" i="3"/>
  <c r="N268" i="2"/>
  <c r="F267" i="3" s="1"/>
  <c r="P268" i="2"/>
  <c r="J267" i="3" s="1"/>
  <c r="O268" i="2"/>
  <c r="I267" i="3" s="1"/>
  <c r="H267" i="3"/>
  <c r="K267" i="3"/>
  <c r="D268" i="3"/>
  <c r="O269" i="2" l="1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N275" i="2"/>
  <c r="H274" i="3" s="1"/>
  <c r="P275" i="2"/>
  <c r="J274" i="3" s="1"/>
  <c r="I274" i="3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N281" i="2"/>
  <c r="H280" i="3" s="1"/>
  <c r="P281" i="2"/>
  <c r="F280" i="3"/>
  <c r="I280" i="3"/>
  <c r="J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N283" i="2"/>
  <c r="H282" i="3" s="1"/>
  <c r="P283" i="2"/>
  <c r="F282" i="3"/>
  <c r="I282" i="3"/>
  <c r="J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N285" i="2"/>
  <c r="H284" i="3" s="1"/>
  <c r="P285" i="2"/>
  <c r="F284" i="3"/>
  <c r="I284" i="3"/>
  <c r="J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F288" i="3" s="1"/>
  <c r="N289" i="2"/>
  <c r="H288" i="3" s="1"/>
  <c r="P289" i="2"/>
  <c r="J288" i="3" s="1"/>
  <c r="I288" i="3"/>
  <c r="K288" i="3"/>
  <c r="D289" i="3"/>
  <c r="N290" i="2" l="1"/>
  <c r="P290" i="2"/>
  <c r="J289" i="3" s="1"/>
  <c r="O290" i="2"/>
  <c r="I289" i="3" s="1"/>
  <c r="H289" i="3"/>
  <c r="K289" i="3"/>
  <c r="D290" i="3"/>
  <c r="F289" i="3" l="1"/>
  <c r="O291" i="2"/>
  <c r="N291" i="2"/>
  <c r="H290" i="3" s="1"/>
  <c r="P291" i="2"/>
  <c r="F290" i="3"/>
  <c r="I290" i="3"/>
  <c r="J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N293" i="2"/>
  <c r="H292" i="3" s="1"/>
  <c r="P293" i="2"/>
  <c r="F292" i="3"/>
  <c r="I292" i="3"/>
  <c r="J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N295" i="2"/>
  <c r="H294" i="3" s="1"/>
  <c r="P295" i="2"/>
  <c r="F294" i="3"/>
  <c r="I294" i="3"/>
  <c r="J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F296" i="3" s="1"/>
  <c r="N297" i="2"/>
  <c r="H296" i="3" s="1"/>
  <c r="P297" i="2"/>
  <c r="J296" i="3" s="1"/>
  <c r="I296" i="3"/>
  <c r="K296" i="3"/>
  <c r="D297" i="3"/>
  <c r="N298" i="2" l="1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<sst xmlns="http://schemas.openxmlformats.org/spreadsheetml/2006/main" count="431" uniqueCount="220">
  <si>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</si>
  <si>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</si>
  <si>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</si>
  <si>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</si>
  <si>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</si>
  <si>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</si>
  <si>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</si>
  <si>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</si>
  <si>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</si>
  <si>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</si>
  <si>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</si>
  <si>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</si>
  <si>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</si>
  <si>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</si>
  <si>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</si>
  <si>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</si>
  <si>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</si>
  <si>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</si>
  <si>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</si>
  <si>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</si>
  <si>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</si>
  <si>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</si>
  <si>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</si>
  <si>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</si>
  <si>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</si>
  <si>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</si>
  <si>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</si>
  <si>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</si>
  <si>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</si>
  <si>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</si>
  <si>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</si>
  <si>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</si>
  <si>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</si>
  <si>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</si>
  <si>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</si>
  <si>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</si>
  <si>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</si>
  <si>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</si>
  <si>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</si>
  <si>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</si>
  <si>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</si>
  <si>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derby</t>
  </si>
  <si>
    <t>Tottenham</t>
  </si>
  <si>
    <t>man city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</si>
  <si>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</si>
  <si>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</si>
  <si>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</si>
  <si>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</si>
  <si>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</si>
  <si>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</si>
  <si>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</si>
  <si>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</si>
  <si>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</si>
  <si>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</si>
  <si>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</si>
  <si>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</si>
  <si>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</si>
  <si>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</si>
  <si>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west ham</t>
  </si>
  <si>
    <t>RB leipzig</t>
  </si>
  <si>
    <t>fulham</t>
  </si>
  <si>
    <t>blackburn</t>
  </si>
  <si>
    <t>mallorca</t>
  </si>
  <si>
    <t>cadiz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</si>
  <si>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</si>
  <si>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</si>
  <si>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</si>
  <si>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</si>
  <si>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</si>
  <si>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</si>
  <si>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</si>
  <si>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</si>
  <si>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</si>
  <si>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</si>
  <si>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</si>
  <si>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</si>
  <si>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</si>
  <si>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</si>
  <si>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</si>
  <si>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</si>
  <si>
    <t>Swansea</t>
  </si>
  <si>
    <t>Hudders</t>
  </si>
  <si>
    <t>E2</t>
  </si>
  <si>
    <t>Accrington</t>
  </si>
  <si>
    <t>Rotherham</t>
  </si>
  <si>
    <t>E3</t>
  </si>
  <si>
    <t>fleetwood</t>
  </si>
  <si>
    <t>portsmouth</t>
  </si>
  <si>
    <t>ipswich</t>
  </si>
  <si>
    <t>oxford</t>
  </si>
  <si>
    <t>lincoln</t>
  </si>
  <si>
    <t>gillingham</t>
  </si>
  <si>
    <t>Mkdons</t>
  </si>
  <si>
    <t>bolton</t>
  </si>
  <si>
    <t>rochdale</t>
  </si>
  <si>
    <t>coventry</t>
  </si>
  <si>
    <t>shrewbury</t>
  </si>
  <si>
    <t>doncaster</t>
  </si>
  <si>
    <t>southend</t>
  </si>
  <si>
    <t>burton</t>
  </si>
  <si>
    <t>sunderland</t>
  </si>
  <si>
    <t>bristol</t>
  </si>
  <si>
    <t>wimbledon</t>
  </si>
  <si>
    <t>blackpool</t>
  </si>
  <si>
    <t>wycombe</t>
  </si>
  <si>
    <t>tranmere</t>
  </si>
  <si>
    <t>carlisle</t>
  </si>
  <si>
    <t>morecambe</t>
  </si>
  <si>
    <t>cheltenham</t>
  </si>
  <si>
    <t>mansfield</t>
  </si>
  <si>
    <t>crawley</t>
  </si>
  <si>
    <t>stevenage</t>
  </si>
  <si>
    <t>alexandra</t>
  </si>
  <si>
    <t>macclesfiel</t>
  </si>
  <si>
    <t>leyton</t>
  </si>
  <si>
    <t>oldham</t>
  </si>
  <si>
    <t>newport</t>
  </si>
  <si>
    <t>bradford</t>
  </si>
  <si>
    <t>northampton</t>
  </si>
  <si>
    <t>exeter</t>
  </si>
  <si>
    <t>plymouth</t>
  </si>
  <si>
    <t>cambridge</t>
  </si>
  <si>
    <t>salford</t>
  </si>
  <si>
    <t>colchester</t>
  </si>
  <si>
    <t>scunthorpe</t>
  </si>
  <si>
    <t>forest green</t>
  </si>
  <si>
    <t>swindon</t>
  </si>
  <si>
    <t>grimsby</t>
  </si>
  <si>
    <t>walsal</t>
  </si>
  <si>
    <t>port vale</t>
  </si>
  <si>
    <t>EC</t>
  </si>
  <si>
    <t>boreham</t>
  </si>
  <si>
    <t>yeovil</t>
  </si>
  <si>
    <t>bromley</t>
  </si>
  <si>
    <t>wrexham</t>
  </si>
  <si>
    <t>Chesterfield</t>
  </si>
  <si>
    <t>Chorley</t>
  </si>
  <si>
    <t>Dag and Red</t>
  </si>
  <si>
    <t>Dover Athletic</t>
  </si>
  <si>
    <t>Harrogate</t>
  </si>
  <si>
    <t>Hartlepool</t>
  </si>
  <si>
    <t>Maidenhead</t>
  </si>
  <si>
    <t>Torquay</t>
  </si>
  <si>
    <t>Ebbsfleet</t>
  </si>
  <si>
    <t>Barnet</t>
  </si>
  <si>
    <t>Solihull</t>
  </si>
  <si>
    <t>Fylde</t>
  </si>
  <si>
    <t>Eastleigh</t>
  </si>
  <si>
    <t>Notts County</t>
  </si>
  <si>
    <t>Aldershot</t>
  </si>
  <si>
    <t>Halifax</t>
  </si>
  <si>
    <t>woking</t>
  </si>
  <si>
    <t>stockpot</t>
  </si>
  <si>
    <t>sutton</t>
  </si>
  <si>
    <t>barrow</t>
  </si>
  <si>
    <t>2-2</t>
  </si>
  <si>
    <t>0-3</t>
  </si>
  <si>
    <t>3-1</t>
  </si>
  <si>
    <t>0-0</t>
  </si>
  <si>
    <t>2-1</t>
  </si>
  <si>
    <t>2-3</t>
  </si>
  <si>
    <t>3-0</t>
  </si>
  <si>
    <t>0-2</t>
  </si>
  <si>
    <t>4-0</t>
  </si>
  <si>
    <t>5-1</t>
  </si>
  <si>
    <t>osasuna</t>
  </si>
  <si>
    <t>granada</t>
  </si>
  <si>
    <t>alaves</t>
  </si>
  <si>
    <t>bilbao</t>
  </si>
  <si>
    <t>espanol</t>
  </si>
  <si>
    <t>getafe</t>
  </si>
  <si>
    <t>sevilla</t>
  </si>
  <si>
    <t>lugo</t>
  </si>
  <si>
    <t>oviedo</t>
  </si>
  <si>
    <t>zaragoza</t>
  </si>
  <si>
    <t>la coruna</t>
  </si>
  <si>
    <t>genoa</t>
  </si>
  <si>
    <t>lazio</t>
  </si>
  <si>
    <t>D1</t>
  </si>
  <si>
    <t>leverkusen</t>
  </si>
  <si>
    <t>augsburg</t>
  </si>
  <si>
    <t>wolfsburg</t>
  </si>
  <si>
    <t>mainz</t>
  </si>
  <si>
    <t>Roma</t>
  </si>
  <si>
    <t>Lecce</t>
  </si>
  <si>
    <t>F1</t>
  </si>
  <si>
    <t>Rennes</t>
  </si>
  <si>
    <t>Nimes</t>
  </si>
  <si>
    <t>valladolid</t>
  </si>
  <si>
    <t>Vallecano</t>
  </si>
  <si>
    <t>Huesca</t>
  </si>
  <si>
    <t>I2</t>
  </si>
  <si>
    <t>Perugia</t>
  </si>
  <si>
    <t>Empoli</t>
  </si>
  <si>
    <t>Frankfurt</t>
  </si>
  <si>
    <t>Union Berlin</t>
  </si>
  <si>
    <t>Chelsea</t>
  </si>
  <si>
    <t>Bayern</t>
  </si>
  <si>
    <t>Barcelona</t>
  </si>
  <si>
    <t>Nottm forest</t>
  </si>
  <si>
    <t>Huddersfield</t>
  </si>
  <si>
    <t>Bristol City</t>
  </si>
  <si>
    <t>Derby</t>
  </si>
  <si>
    <t>West Brom</t>
  </si>
  <si>
    <t>Blackpool</t>
  </si>
  <si>
    <t>Bolton</t>
  </si>
  <si>
    <t>Coventry</t>
  </si>
  <si>
    <t>Oxford</t>
  </si>
  <si>
    <t>Portsmouth</t>
  </si>
  <si>
    <t>MK Dons</t>
  </si>
  <si>
    <t>Fleetwood</t>
  </si>
  <si>
    <t>Cheltenham</t>
  </si>
  <si>
    <t>Northampton</t>
  </si>
  <si>
    <t>Grimsby</t>
  </si>
  <si>
    <t>Newport</t>
  </si>
  <si>
    <t>Flyde</t>
  </si>
  <si>
    <t>Boreham</t>
  </si>
  <si>
    <t>4-2</t>
  </si>
  <si>
    <t>3-2</t>
  </si>
  <si>
    <t>1-3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</si>
</sst>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1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1.0526249917852435</v>
      </c>
      <c r="F32" s="6">
        <f>IF('Log_working_3-way'!D32="","",1/'True_Odds_Calculator_3-way'!N33+1/'True_Odds_Calculator_3-way'!O33+1/'True_Odds_Calculator_3-way'!P33-1)</f>
        <v>7.4473760491855501E-13</v>
      </c>
      <c r="H32" s="6">
        <f>IF('Log_working_3-way'!$D32="","",'True_Odds_Calculator_3-way'!N33/'True_Odds_Calculator_3-way'!A33-1)</f>
        <v>3.8097630451956244E-2</v>
      </c>
      <c r="I32" s="6">
        <f>IF('Log_working_3-way'!$D32="","",'True_Odds_Calculator_3-way'!O33/'True_Odds_Calculator_3-way'!B33-1)</f>
        <v>6.6520171019180285E-2</v>
      </c>
      <c r="J32" s="6">
        <f>IF('Log_working_3-way'!$D32="","",'True_Odds_Calculator_3-way'!P33/'True_Odds_Calculator_3-way'!C33-1)</f>
        <v>7.1580538381120107E-2</v>
      </c>
      <c r="K32" s="6">
        <f>IF('Log_working_3-way'!$D32="","",1/'True_Odds_Calculator_3-way'!A33+1/'True_Odds_Calculator_3-way'!B33+1/'True_Odds_Calculator_3-way'!C33-1)</f>
        <v>5.4335342760390093E-2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1.05049117102669</v>
      </c>
      <c r="F33" s="6">
        <f>IF('Log_working_3-way'!D33="","",1/'True_Odds_Calculator_3-way'!N34+1/'True_Odds_Calculator_3-way'!O34+1/'True_Odds_Calculator_3-way'!P34-1)</f>
        <v>4.9071857688431919E-13</v>
      </c>
      <c r="H33" s="6">
        <f>IF('Log_working_3-way'!$D33="","",'True_Odds_Calculator_3-way'!N34/'True_Odds_Calculator_3-way'!A34-1)</f>
        <v>5.9898932604877775E-2</v>
      </c>
      <c r="I33" s="6">
        <f>IF('Log_working_3-way'!$D33="","",'True_Odds_Calculator_3-way'!O34/'True_Odds_Calculator_3-way'!B34-1)</f>
        <v>6.5296825051926133E-2</v>
      </c>
      <c r="J33" s="6">
        <f>IF('Log_working_3-way'!$D33="","",'True_Odds_Calculator_3-way'!P34/'True_Odds_Calculator_3-way'!C34-1)</f>
        <v>4.0970264760957553E-2</v>
      </c>
      <c r="K33" s="6">
        <f>IF('Log_working_3-way'!$D33="","",1/'True_Odds_Calculator_3-way'!A34+1/'True_Odds_Calculator_3-way'!B34+1/'True_Odds_Calculator_3-way'!C34-1)</f>
        <v>5.3137320530043608E-2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1.0486172236977247</v>
      </c>
      <c r="F34" s="6">
        <f>IF('Log_working_3-way'!D34="","",1/'True_Odds_Calculator_3-way'!N35+1/'True_Odds_Calculator_3-way'!O35+1/'True_Odds_Calculator_3-way'!P35-1)</f>
        <v>3.3151259515307174E-13</v>
      </c>
      <c r="H34" s="6">
        <f>IF('Log_working_3-way'!$D34="","",'True_Odds_Calculator_3-way'!N35/'True_Odds_Calculator_3-way'!A35-1)</f>
        <v>5.1422465686489227E-2</v>
      </c>
      <c r="I34" s="6">
        <f>IF('Log_working_3-way'!$D34="","",'True_Odds_Calculator_3-way'!O35/'True_Odds_Calculator_3-way'!B35-1)</f>
        <v>5.4692390351221087E-2</v>
      </c>
      <c r="J34" s="6">
        <f>IF('Log_working_3-way'!$D34="","",'True_Odds_Calculator_3-way'!P35/'True_Odds_Calculator_3-way'!C35-1)</f>
        <v>5.074392438112918E-2</v>
      </c>
      <c r="K34" s="6">
        <f>IF('Log_working_3-way'!$D34="","",1/'True_Odds_Calculator_3-way'!A35+1/'True_Odds_Calculator_3-way'!B35+1/'True_Odds_Calculator_3-way'!C35-1)</f>
        <v>5.222607569487514E-2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1.0504580176147607</v>
      </c>
      <c r="F35" s="6">
        <f>IF('Log_working_3-way'!D35="","",1/'True_Odds_Calculator_3-way'!N36+1/'True_Odds_Calculator_3-way'!O36+1/'True_Odds_Calculator_3-way'!P36-1)</f>
        <v>4.7184478546569153E-13</v>
      </c>
      <c r="H35" s="6">
        <f>IF('Log_working_3-way'!$D35="","",'True_Odds_Calculator_3-way'!N36/'True_Odds_Calculator_3-way'!A36-1)</f>
        <v>4.2922578040230253E-2</v>
      </c>
      <c r="I35" s="6">
        <f>IF('Log_working_3-way'!$D35="","",'True_Odds_Calculator_3-way'!O36/'True_Odds_Calculator_3-way'!B36-1)</f>
        <v>6.2418426865299637E-2</v>
      </c>
      <c r="J35" s="6">
        <f>IF('Log_working_3-way'!$D35="","",'True_Odds_Calculator_3-way'!P36/'True_Odds_Calculator_3-way'!C36-1)</f>
        <v>5.960442358569118E-2</v>
      </c>
      <c r="K35" s="6">
        <f>IF('Log_working_3-way'!$D35="","",1/'True_Odds_Calculator_3-way'!A36+1/'True_Odds_Calculator_3-way'!B36+1/'True_Odds_Calculator_3-way'!C36-1)</f>
        <v>5.3447745433078175E-2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1.0488991315748213</v>
      </c>
      <c r="F36" s="6">
        <f>IF('Log_working_3-way'!D36="","",1/'True_Odds_Calculator_3-way'!N37+1/'True_Odds_Calculator_3-way'!O37+1/'True_Odds_Calculator_3-way'!P37-1)</f>
        <v>3.4816594052244909E-13</v>
      </c>
      <c r="H36" s="6">
        <f>IF('Log_working_3-way'!$D36="","",'True_Odds_Calculator_3-way'!N37/'True_Odds_Calculator_3-way'!A37-1)</f>
        <v>5.5703901217115881E-2</v>
      </c>
      <c r="I36" s="6">
        <f>IF('Log_working_3-way'!$D36="","",'True_Odds_Calculator_3-way'!O37/'True_Odds_Calculator_3-way'!B37-1)</f>
        <v>5.3619899122214543E-2</v>
      </c>
      <c r="J36" s="6">
        <f>IF('Log_working_3-way'!$D36="","",'True_Odds_Calculator_3-way'!P37/'True_Odds_Calculator_3-way'!C37-1)</f>
        <v>4.8615000166587485E-2</v>
      </c>
      <c r="K36" s="6">
        <f>IF('Log_working_3-way'!$D36="","",1/'True_Odds_Calculator_3-way'!A37+1/'True_Odds_Calculator_3-way'!B37+1/'True_Odds_Calculator_3-way'!C37-1)</f>
        <v>5.2463493772057612E-2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1.058910837125947</v>
      </c>
      <c r="F37" s="6">
        <f>IF('Log_working_3-way'!D37="","",1/'True_Odds_Calculator_3-way'!N38+1/'True_Odds_Calculator_3-way'!O38+1/'True_Odds_Calculator_3-way'!P38-1)</f>
        <v>3.5045299995317691E-12</v>
      </c>
      <c r="H37" s="6">
        <f>IF('Log_working_3-way'!$D37="","",'True_Odds_Calculator_3-way'!N38/'True_Odds_Calculator_3-way'!A38-1)</f>
        <v>2.7121837578955477E-2</v>
      </c>
      <c r="I37" s="6">
        <f>IF('Log_working_3-way'!$D37="","",'True_Odds_Calculator_3-way'!O38/'True_Odds_Calculator_3-way'!B38-1)</f>
        <v>8.5414109114043457E-2</v>
      </c>
      <c r="J37" s="6">
        <f>IF('Log_working_3-way'!$D37="","",'True_Odds_Calculator_3-way'!P38/'True_Odds_Calculator_3-way'!C38-1)</f>
        <v>0.11022636709343292</v>
      </c>
      <c r="K37" s="6">
        <f>IF('Log_working_3-way'!$D37="","",1/'True_Odds_Calculator_3-way'!A38+1/'True_Odds_Calculator_3-way'!B38+1/'True_Odds_Calculator_3-way'!C38-1)</f>
        <v>5.3168379249836306E-2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1.0546974457445357</v>
      </c>
      <c r="F38" s="6">
        <f>IF('Log_working_3-way'!D38="","",1/'True_Odds_Calculator_3-way'!N39+1/'True_Odds_Calculator_3-way'!O39+1/'True_Odds_Calculator_3-way'!P39-1)</f>
        <v>1.262545623603728E-12</v>
      </c>
      <c r="H38" s="6">
        <f>IF('Log_working_3-way'!$D38="","",'True_Odds_Calculator_3-way'!N39/'True_Odds_Calculator_3-way'!A39-1)</f>
        <v>9.2023222251376158E-2</v>
      </c>
      <c r="I38" s="6">
        <f>IF('Log_working_3-way'!$D38="","",'True_Odds_Calculator_3-way'!O39/'True_Odds_Calculator_3-way'!B39-1)</f>
        <v>6.7484033865433446E-2</v>
      </c>
      <c r="J38" s="6">
        <f>IF('Log_working_3-way'!$D38="","",'True_Odds_Calculator_3-way'!P39/'True_Odds_Calculator_3-way'!C39-1)</f>
        <v>3.3172825466521338E-2</v>
      </c>
      <c r="K38" s="6">
        <f>IF('Log_working_3-way'!$D38="","",1/'True_Odds_Calculator_3-way'!A39+1/'True_Odds_Calculator_3-way'!B39+1/'True_Odds_Calculator_3-way'!C39-1)</f>
        <v>5.369109598184485E-2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1.0496091237920298</v>
      </c>
      <c r="F39" s="6">
        <f>IF('Log_working_3-way'!D39="","",1/'True_Odds_Calculator_3-way'!N40+1/'True_Odds_Calculator_3-way'!O40+1/'True_Odds_Calculator_3-way'!P40-1)</f>
        <v>3.9346303992715548E-13</v>
      </c>
      <c r="H39" s="6">
        <f>IF('Log_working_3-way'!$D39="","",'True_Odds_Calculator_3-way'!N40/'True_Odds_Calculator_3-way'!A40-1)</f>
        <v>5.4058556670126823E-2</v>
      </c>
      <c r="I39" s="6">
        <f>IF('Log_working_3-way'!$D39="","",'True_Odds_Calculator_3-way'!O40/'True_Odds_Calculator_3-way'!B40-1)</f>
        <v>5.9153286934171323E-2</v>
      </c>
      <c r="J39" s="6">
        <f>IF('Log_working_3-way'!$D39="","",'True_Odds_Calculator_3-way'!P40/'True_Odds_Calculator_3-way'!C40-1)</f>
        <v>4.7411525213666872E-2</v>
      </c>
      <c r="K39" s="6">
        <f>IF('Log_working_3-way'!$D39="","",1/'True_Odds_Calculator_3-way'!A40+1/'True_Odds_Calculator_3-way'!B40+1/'True_Odds_Calculator_3-way'!C40-1)</f>
        <v>5.3074264795135218E-2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1.0529061071913317</v>
      </c>
      <c r="F40" s="6">
        <f>IF('Log_working_3-way'!D40="","",1/'True_Odds_Calculator_3-way'!N41+1/'True_Odds_Calculator_3-way'!O41+1/'True_Odds_Calculator_3-way'!P41-1)</f>
        <v>8.8995477653952548E-13</v>
      </c>
      <c r="H40" s="6">
        <f>IF('Log_working_3-way'!$D40="","",'True_Odds_Calculator_3-way'!N41/'True_Odds_Calculator_3-way'!A41-1)</f>
        <v>7.4367332016401777E-2</v>
      </c>
      <c r="I40" s="6">
        <f>IF('Log_working_3-way'!$D40="","",'True_Odds_Calculator_3-way'!O41/'True_Odds_Calculator_3-way'!B41-1)</f>
        <v>7.2583099989949273E-2</v>
      </c>
      <c r="J40" s="6">
        <f>IF('Log_working_3-way'!$D40="","",'True_Odds_Calculator_3-way'!P41/'True_Odds_Calculator_3-way'!C41-1)</f>
        <v>3.4194421574387235E-2</v>
      </c>
      <c r="K40" s="6">
        <f>IF('Log_working_3-way'!$D40="","",1/'True_Odds_Calculator_3-way'!A41+1/'True_Odds_Calculator_3-way'!B41+1/'True_Odds_Calculator_3-way'!C41-1)</f>
        <v>5.3350422520549667E-2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1.0653535061033426</v>
      </c>
      <c r="F41" s="6">
        <f>IF('Log_working_3-way'!D41="","",1/'True_Odds_Calculator_3-way'!N42+1/'True_Odds_Calculator_3-way'!O42+1/'True_Odds_Calculator_3-way'!P42-1)</f>
        <v>1.1711076552956001E-11</v>
      </c>
      <c r="H41" s="6">
        <f>IF('Log_working_3-way'!$D41="","",'True_Odds_Calculator_3-way'!N42/'True_Odds_Calculator_3-way'!A42-1)</f>
        <v>2.4116926311220643E-2</v>
      </c>
      <c r="I41" s="6">
        <f>IF('Log_working_3-way'!$D41="","",'True_Odds_Calculator_3-way'!O42/'True_Odds_Calculator_3-way'!B42-1)</f>
        <v>0.10264651618305609</v>
      </c>
      <c r="J41" s="6">
        <f>IF('Log_working_3-way'!$D41="","",'True_Odds_Calculator_3-way'!P42/'True_Odds_Calculator_3-way'!C42-1)</f>
        <v>0.13974406795637462</v>
      </c>
      <c r="K41" s="6">
        <f>IF('Log_working_3-way'!$D41="","",1/'True_Odds_Calculator_3-way'!A42+1/'True_Odds_Calculator_3-way'!B42+1/'True_Odds_Calculator_3-way'!C42-1)</f>
        <v>5.3794826216350788E-2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1.0516574505943879</v>
      </c>
      <c r="F42" s="6">
        <f>IF('Log_working_3-way'!D42="","",1/'True_Odds_Calculator_3-way'!N43+1/'True_Odds_Calculator_3-way'!O43+1/'True_Odds_Calculator_3-way'!P43-1)</f>
        <v>5.9641180882863409E-13</v>
      </c>
      <c r="H42" s="6">
        <f>IF('Log_working_3-way'!$D42="","",'True_Odds_Calculator_3-way'!N43/'True_Odds_Calculator_3-way'!A43-1)</f>
        <v>6.9621824682242872E-2</v>
      </c>
      <c r="I42" s="6">
        <f>IF('Log_working_3-way'!$D42="","",'True_Odds_Calculator_3-way'!O43/'True_Odds_Calculator_3-way'!B43-1)</f>
        <v>6.0187043486470193E-2</v>
      </c>
      <c r="J42" s="6">
        <f>IF('Log_working_3-way'!$D42="","",'True_Odds_Calculator_3-way'!P43/'True_Odds_Calculator_3-way'!C43-1)</f>
        <v>4.0955789893763361E-2</v>
      </c>
      <c r="K42" s="6">
        <f>IF('Log_working_3-way'!$D42="","",1/'True_Odds_Calculator_3-way'!A43+1/'True_Odds_Calculator_3-way'!B43+1/'True_Odds_Calculator_3-way'!C43-1)</f>
        <v>5.4089890538601804E-2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1.0554474804383627</v>
      </c>
      <c r="F43" s="6">
        <f>IF('Log_working_3-way'!D43="","",1/'True_Odds_Calculator_3-way'!N44+1/'True_Odds_Calculator_3-way'!O44+1/'True_Odds_Calculator_3-way'!P44-1)</f>
        <v>1.4623857680362562E-12</v>
      </c>
      <c r="H43" s="6">
        <f>IF('Log_working_3-way'!$D43="","",'True_Odds_Calculator_3-way'!N44/'True_Odds_Calculator_3-way'!A44-1)</f>
        <v>3.2488345602971203E-2</v>
      </c>
      <c r="I43" s="6">
        <f>IF('Log_working_3-way'!$D43="","",'True_Odds_Calculator_3-way'!O44/'True_Odds_Calculator_3-way'!B44-1)</f>
        <v>7.5881121368092774E-2</v>
      </c>
      <c r="J43" s="6">
        <f>IF('Log_working_3-way'!$D43="","",'True_Odds_Calculator_3-way'!P44/'True_Odds_Calculator_3-way'!C44-1)</f>
        <v>8.6164875857430712E-2</v>
      </c>
      <c r="K43" s="6">
        <f>IF('Log_working_3-way'!$D43="","",1/'True_Odds_Calculator_3-way'!A44+1/'True_Odds_Calculator_3-way'!B44+1/'True_Odds_Calculator_3-way'!C44-1)</f>
        <v>5.4402657178598934E-2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1.0517394894329677</v>
      </c>
      <c r="F44" s="6">
        <f>IF('Log_working_3-way'!D44="","",1/'True_Odds_Calculator_3-way'!N45+1/'True_Odds_Calculator_3-way'!O45+1/'True_Odds_Calculator_3-way'!P45-1)</f>
        <v>5.8530957858238253E-13</v>
      </c>
      <c r="H44" s="6">
        <f>IF('Log_working_3-way'!$D44="","",'True_Odds_Calculator_3-way'!N45/'True_Odds_Calculator_3-way'!A45-1)</f>
        <v>4.241645760537649E-2</v>
      </c>
      <c r="I44" s="6">
        <f>IF('Log_working_3-way'!$D44="","",'True_Odds_Calculator_3-way'!O45/'True_Odds_Calculator_3-way'!B45-1)</f>
        <v>6.1163573664407167E-2</v>
      </c>
      <c r="J44" s="6">
        <f>IF('Log_working_3-way'!$D44="","",'True_Odds_Calculator_3-way'!P45/'True_Odds_Calculator_3-way'!C45-1)</f>
        <v>6.6329740594066156E-2</v>
      </c>
      <c r="K44" s="6">
        <f>IF('Log_working_3-way'!$D44="","",1/'True_Odds_Calculator_3-way'!A45+1/'True_Odds_Calculator_3-way'!B45+1/'True_Odds_Calculator_3-way'!C45-1)</f>
        <v>5.4506332335905183E-2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1.0544054874700266</v>
      </c>
      <c r="F45" s="6">
        <f>IF('Log_working_3-way'!D45="","",1/'True_Odds_Calculator_3-way'!N46+1/'True_Odds_Calculator_3-way'!O46+1/'True_Odds_Calculator_3-way'!P46-1)</f>
        <v>1.0942358130705543E-12</v>
      </c>
      <c r="H45" s="6">
        <f>IF('Log_working_3-way'!$D45="","",'True_Odds_Calculator_3-way'!N46/'True_Odds_Calculator_3-way'!A46-1)</f>
        <v>3.5239988408843015E-2</v>
      </c>
      <c r="I45" s="6">
        <f>IF('Log_working_3-way'!$D45="","",'True_Odds_Calculator_3-way'!O46/'True_Odds_Calculator_3-way'!B46-1)</f>
        <v>7.3140198068530005E-2</v>
      </c>
      <c r="J45" s="6">
        <f>IF('Log_working_3-way'!$D45="","",'True_Odds_Calculator_3-way'!P46/'True_Odds_Calculator_3-way'!C46-1)</f>
        <v>7.7749668513489967E-2</v>
      </c>
      <c r="K45" s="6">
        <f>IF('Log_working_3-way'!$D45="","",1/'True_Odds_Calculator_3-way'!A46+1/'True_Odds_Calculator_3-way'!B46+1/'True_Odds_Calculator_3-way'!C46-1)</f>
        <v>5.4849825341628744E-2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1.0536241334266809</v>
      </c>
      <c r="F46" s="6">
        <f>IF('Log_working_3-way'!D46="","",1/'True_Odds_Calculator_3-way'!N47+1/'True_Odds_Calculator_3-way'!O47+1/'True_Odds_Calculator_3-way'!P47-1)</f>
        <v>8.1090689718621434E-13</v>
      </c>
      <c r="H46" s="6">
        <f>IF('Log_working_3-way'!$D46="","",'True_Odds_Calculator_3-way'!N47/'True_Odds_Calculator_3-way'!A47-1)</f>
        <v>4.0985036332653824E-2</v>
      </c>
      <c r="I46" s="6">
        <f>IF('Log_working_3-way'!$D46="","",'True_Odds_Calculator_3-way'!O47/'True_Odds_Calculator_3-way'!B47-1)</f>
        <v>6.8160926016503476E-2</v>
      </c>
      <c r="J46" s="6">
        <f>IF('Log_working_3-way'!$D46="","",'True_Odds_Calculator_3-way'!P47/'True_Odds_Calculator_3-way'!C47-1)</f>
        <v>6.8494968711784843E-2</v>
      </c>
      <c r="K46" s="6">
        <f>IF('Log_working_3-way'!$D46="","",1/'True_Odds_Calculator_3-way'!A47+1/'True_Odds_Calculator_3-way'!B47+1/'True_Odds_Calculator_3-way'!C47-1)</f>
        <v>5.5908574008003642E-2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1.0675951925921696</v>
      </c>
      <c r="F47" s="6">
        <f>IF('Log_working_3-way'!D47="","",1/'True_Odds_Calculator_3-way'!N48+1/'True_Odds_Calculator_3-way'!O48+1/'True_Odds_Calculator_3-way'!P48-1)</f>
        <v>1.641775604355189E-11</v>
      </c>
      <c r="H47" s="6">
        <f>IF('Log_working_3-way'!$D47="","",'True_Odds_Calculator_3-way'!N48/'True_Odds_Calculator_3-way'!A48-1)</f>
        <v>2.3985860862435038E-2</v>
      </c>
      <c r="I47" s="6">
        <f>IF('Log_working_3-way'!$D47="","",'True_Odds_Calculator_3-way'!O48/'True_Odds_Calculator_3-way'!B48-1)</f>
        <v>0.10995506549390388</v>
      </c>
      <c r="J47" s="6">
        <f>IF('Log_working_3-way'!$D47="","",'True_Odds_Calculator_3-way'!P48/'True_Odds_Calculator_3-way'!C48-1)</f>
        <v>0.14381681045313255</v>
      </c>
      <c r="K47" s="6">
        <f>IF('Log_working_3-way'!$D47="","",1/'True_Odds_Calculator_3-way'!A48+1/'True_Odds_Calculator_3-way'!B48+1/'True_Odds_Calculator_3-way'!C48-1)</f>
        <v>5.4886867157752928E-2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1.0506691489980247</v>
      </c>
      <c r="F48" s="6">
        <f>IF('Log_working_3-way'!D48="","",1/'True_Odds_Calculator_3-way'!N49+1/'True_Odds_Calculator_3-way'!O49+1/'True_Odds_Calculator_3-way'!P49-1)</f>
        <v>4.8339110492179316E-13</v>
      </c>
      <c r="H48" s="6">
        <f>IF('Log_working_3-way'!$D48="","",'True_Odds_Calculator_3-way'!N49/'True_Odds_Calculator_3-way'!A49-1)</f>
        <v>4.3563703015305544E-2</v>
      </c>
      <c r="I48" s="6">
        <f>IF('Log_working_3-way'!$D48="","",'True_Odds_Calculator_3-way'!O49/'True_Odds_Calculator_3-way'!B49-1)</f>
        <v>6.0116295500749928E-2</v>
      </c>
      <c r="J48" s="6">
        <f>IF('Log_working_3-way'!$D48="","",'True_Odds_Calculator_3-way'!P49/'True_Odds_Calculator_3-way'!C49-1)</f>
        <v>6.1706066889926969E-2</v>
      </c>
      <c r="K48" s="6">
        <f>IF('Log_working_3-way'!$D48="","",1/'True_Odds_Calculator_3-way'!A49+1/'True_Odds_Calculator_3-way'!B49+1/'True_Odds_Calculator_3-way'!C49-1)</f>
        <v>5.3738715209022514E-2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1.0524945576799871</v>
      </c>
      <c r="F49" s="6">
        <f>IF('Log_working_3-way'!D49="","",1/'True_Odds_Calculator_3-way'!N50+1/'True_Odds_Calculator_3-way'!O50+1/'True_Odds_Calculator_3-way'!P50-1)</f>
        <v>7.2120087679650169E-13</v>
      </c>
      <c r="H49" s="6">
        <f>IF('Log_working_3-way'!$D49="","",'True_Odds_Calculator_3-way'!N50/'True_Odds_Calculator_3-way'!A50-1)</f>
        <v>3.8772744779147494E-2</v>
      </c>
      <c r="I49" s="6">
        <f>IF('Log_working_3-way'!$D49="","",'True_Odds_Calculator_3-way'!O50/'True_Odds_Calculator_3-way'!B50-1)</f>
        <v>6.1906067014672939E-2</v>
      </c>
      <c r="J49" s="6">
        <f>IF('Log_working_3-way'!$D49="","",'True_Odds_Calculator_3-way'!P50/'True_Odds_Calculator_3-way'!C50-1)</f>
        <v>7.5203319522362033E-2</v>
      </c>
      <c r="K49" s="6">
        <f>IF('Log_working_3-way'!$D49="","",1/'True_Odds_Calculator_3-way'!A50+1/'True_Odds_Calculator_3-way'!B50+1/'True_Odds_Calculator_3-way'!C50-1)</f>
        <v>5.4223743017660642E-2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1.0488216970283335</v>
      </c>
      <c r="F50" s="6">
        <f>IF('Log_working_3-way'!D50="","",1/'True_Odds_Calculator_3-way'!N51+1/'True_Odds_Calculator_3-way'!O51+1/'True_Odds_Calculator_3-way'!P51-1)</f>
        <v>3.4661162828797387E-13</v>
      </c>
      <c r="H50" s="6">
        <f>IF('Log_working_3-way'!$D50="","",'True_Odds_Calculator_3-way'!N51/'True_Odds_Calculator_3-way'!A51-1)</f>
        <v>4.8146959635737119E-2</v>
      </c>
      <c r="I50" s="6">
        <f>IF('Log_working_3-way'!$D50="","",'True_Odds_Calculator_3-way'!O51/'True_Odds_Calculator_3-way'!B51-1)</f>
        <v>5.8268614069514557E-2</v>
      </c>
      <c r="J50" s="6">
        <f>IF('Log_working_3-way'!$D50="","",'True_Odds_Calculator_3-way'!P51/'True_Odds_Calculator_3-way'!C51-1)</f>
        <v>5.1552630027167812E-2</v>
      </c>
      <c r="K50" s="6">
        <f>IF('Log_working_3-way'!$D50="","",1/'True_Odds_Calculator_3-way'!A51+1/'True_Odds_Calculator_3-way'!B51+1/'True_Odds_Calculator_3-way'!C51-1)</f>
        <v>5.2301870280285767E-2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1.054668067210166</v>
      </c>
      <c r="F51" s="6">
        <f>IF('Log_working_3-way'!D51="","",1/'True_Odds_Calculator_3-way'!N52+1/'True_Odds_Calculator_3-way'!O52+1/'True_Odds_Calculator_3-way'!P52-1)</f>
        <v>1.1428635815491361E-12</v>
      </c>
      <c r="H51" s="6">
        <f>IF('Log_working_3-way'!$D51="","",'True_Odds_Calculator_3-way'!N52/'True_Odds_Calculator_3-way'!A52-1)</f>
        <v>3.5263111809819003E-2</v>
      </c>
      <c r="I51" s="6">
        <f>IF('Log_working_3-way'!$D51="","",'True_Odds_Calculator_3-way'!O52/'True_Odds_Calculator_3-way'!B52-1)</f>
        <v>7.1219404499435646E-2</v>
      </c>
      <c r="J51" s="6">
        <f>IF('Log_working_3-way'!$D51="","",'True_Odds_Calculator_3-way'!P52/'True_Odds_Calculator_3-way'!C52-1)</f>
        <v>8.1047149094425563E-2</v>
      </c>
      <c r="K51" s="6">
        <f>IF('Log_working_3-way'!$D51="","",1/'True_Odds_Calculator_3-way'!A52+1/'True_Odds_Calculator_3-way'!B52+1/'True_Odds_Calculator_3-way'!C52-1)</f>
        <v>5.4979503255365492E-2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1.0502135828788832</v>
      </c>
      <c r="F52" s="6">
        <f>IF('Log_working_3-way'!D52="","",1/'True_Odds_Calculator_3-way'!N53+1/'True_Odds_Calculator_3-way'!O53+1/'True_Odds_Calculator_3-way'!P53-1)</f>
        <v>4.3098857815948577E-13</v>
      </c>
      <c r="H52" s="6">
        <f>IF('Log_working_3-way'!$D52="","",'True_Odds_Calculator_3-way'!N53/'True_Odds_Calculator_3-way'!A53-1)</f>
        <v>4.7920053687336095E-2</v>
      </c>
      <c r="I52" s="6">
        <f>IF('Log_working_3-way'!$D52="","",'True_Odds_Calculator_3-way'!O53/'True_Odds_Calculator_3-way'!B53-1)</f>
        <v>5.9590255858214425E-2</v>
      </c>
      <c r="J52" s="6">
        <f>IF('Log_working_3-way'!$D52="","",'True_Odds_Calculator_3-way'!P53/'True_Odds_Calculator_3-way'!C53-1)</f>
        <v>5.50091516380391E-2</v>
      </c>
      <c r="K52" s="6">
        <f>IF('Log_working_3-way'!$D52="","",1/'True_Odds_Calculator_3-way'!A53+1/'True_Odds_Calculator_3-way'!B53+1/'True_Odds_Calculator_3-way'!C53-1)</f>
        <v>5.3711044420556409E-2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1.0492032960524764</v>
      </c>
      <c r="F53" s="6">
        <f>IF('Log_working_3-way'!D53="","",1/'True_Odds_Calculator_3-way'!N54+1/'True_Odds_Calculator_3-way'!O54+1/'True_Odds_Calculator_3-way'!P54-1)</f>
        <v>3.6681768733615172E-13</v>
      </c>
      <c r="H53" s="6">
        <f>IF('Log_working_3-way'!$D53="","",'True_Odds_Calculator_3-way'!N54/'True_Odds_Calculator_3-way'!A54-1)</f>
        <v>5.1594891151676592E-2</v>
      </c>
      <c r="I53" s="6">
        <f>IF('Log_working_3-way'!$D53="","",'True_Odds_Calculator_3-way'!O54/'True_Odds_Calculator_3-way'!B54-1)</f>
        <v>5.8376726229888432E-2</v>
      </c>
      <c r="J53" s="6">
        <f>IF('Log_working_3-way'!$D53="","",'True_Odds_Calculator_3-way'!P54/'True_Odds_Calculator_3-way'!C54-1)</f>
        <v>4.9119820552708582E-2</v>
      </c>
      <c r="K53" s="6">
        <f>IF('Log_working_3-way'!$D53="","",1/'True_Odds_Calculator_3-way'!A54+1/'True_Odds_Calculator_3-way'!B54+1/'True_Odds_Calculator_3-way'!C54-1)</f>
        <v>5.272728643843072E-2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1.0563949253588398</v>
      </c>
      <c r="F54" s="6">
        <f>IF('Log_working_3-way'!D54="","",1/'True_Odds_Calculator_3-way'!N55+1/'True_Odds_Calculator_3-way'!O55+1/'True_Odds_Calculator_3-way'!P55-1)</f>
        <v>2.2615243011614439E-12</v>
      </c>
      <c r="H54" s="6">
        <f>IF('Log_working_3-way'!$D54="","",'True_Odds_Calculator_3-way'!N55/'True_Odds_Calculator_3-way'!A55-1)</f>
        <v>2.7579859673272367E-2</v>
      </c>
      <c r="I54" s="6">
        <f>IF('Log_working_3-way'!$D54="","",'True_Odds_Calculator_3-way'!O55/'True_Odds_Calculator_3-way'!B55-1)</f>
        <v>7.946140998477369E-2</v>
      </c>
      <c r="J54" s="6">
        <f>IF('Log_working_3-way'!$D54="","",'True_Odds_Calculator_3-way'!P55/'True_Odds_Calculator_3-way'!C55-1)</f>
        <v>0.10258407641317402</v>
      </c>
      <c r="K54" s="6">
        <f>IF('Log_working_3-way'!$D54="","",1/'True_Odds_Calculator_3-way'!A55+1/'True_Odds_Calculator_3-way'!B55+1/'True_Odds_Calculator_3-way'!C55-1)</f>
        <v>5.2007059822648527E-2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1.0496177525152608</v>
      </c>
      <c r="F55" s="6">
        <f>IF('Log_working_3-way'!D55="","",1/'True_Odds_Calculator_3-way'!N56+1/'True_Odds_Calculator_3-way'!O56+1/'True_Odds_Calculator_3-way'!P56-1)</f>
        <v>3.9479530755670567E-13</v>
      </c>
      <c r="H55" s="6">
        <f>IF('Log_working_3-way'!$D55="","",'True_Odds_Calculator_3-way'!N56/'True_Odds_Calculator_3-way'!A56-1)</f>
        <v>4.6720938407577295E-2</v>
      </c>
      <c r="I55" s="6">
        <f>IF('Log_working_3-way'!$D55="","",'True_Odds_Calculator_3-way'!O56/'True_Odds_Calculator_3-way'!B56-1)</f>
        <v>5.7061865506425224E-2</v>
      </c>
      <c r="J55" s="6">
        <f>IF('Log_working_3-way'!$D55="","",'True_Odds_Calculator_3-way'!P56/'True_Odds_Calculator_3-way'!C56-1)</f>
        <v>5.6890196695172479E-2</v>
      </c>
      <c r="K55" s="6">
        <f>IF('Log_working_3-way'!$D55="","",1/'True_Odds_Calculator_3-way'!A56+1/'True_Odds_Calculator_3-way'!B56+1/'True_Odds_Calculator_3-way'!C56-1)</f>
        <v>5.3072612581923639E-2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1.0522620670873382</v>
      </c>
      <c r="F56" s="6">
        <f>IF('Log_working_3-way'!D56="","",1/'True_Odds_Calculator_3-way'!N57+1/'True_Odds_Calculator_3-way'!O57+1/'True_Odds_Calculator_3-way'!P57-1)</f>
        <v>6.1839422471621219E-13</v>
      </c>
      <c r="H56" s="6">
        <f>IF('Log_working_3-way'!$D56="","",'True_Odds_Calculator_3-way'!N57/'True_Odds_Calculator_3-way'!A57-1)</f>
        <v>4.4014222333061293E-2</v>
      </c>
      <c r="I56" s="6">
        <f>IF('Log_working_3-way'!$D56="","",'True_Odds_Calculator_3-way'!O57/'True_Odds_Calculator_3-way'!B57-1)</f>
        <v>6.4720837074338178E-2</v>
      </c>
      <c r="J56" s="6">
        <f>IF('Log_working_3-way'!$D56="","",'True_Odds_Calculator_3-way'!P57/'True_Odds_Calculator_3-way'!C57-1)</f>
        <v>6.2151319045912867E-2</v>
      </c>
      <c r="K56" s="6">
        <f>IF('Log_working_3-way'!$D56="","",1/'True_Odds_Calculator_3-way'!A57+1/'True_Odds_Calculator_3-way'!B57+1/'True_Odds_Calculator_3-way'!C57-1)</f>
        <v>5.5258723754390005E-2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1.0605061723842406</v>
      </c>
      <c r="F57" s="6">
        <f>IF('Log_working_3-way'!D57="","",1/'True_Odds_Calculator_3-way'!N58+1/'True_Odds_Calculator_3-way'!O58+1/'True_Odds_Calculator_3-way'!P58-1)</f>
        <v>2.5988100560425664E-12</v>
      </c>
      <c r="H57" s="6">
        <f>IF('Log_working_3-way'!$D57="","",'True_Odds_Calculator_3-way'!N58/'True_Odds_Calculator_3-way'!A58-1)</f>
        <v>3.7241562870772293E-2</v>
      </c>
      <c r="I57" s="6">
        <f>IF('Log_working_3-way'!$D57="","",'True_Odds_Calculator_3-way'!O58/'True_Odds_Calculator_3-way'!B58-1)</f>
        <v>8.0586991424872245E-2</v>
      </c>
      <c r="J57" s="6">
        <f>IF('Log_working_3-way'!$D57="","",'True_Odds_Calculator_3-way'!P58/'True_Odds_Calculator_3-way'!C58-1)</f>
        <v>9.1338576010832728E-2</v>
      </c>
      <c r="K57" s="6">
        <f>IF('Log_working_3-way'!$D57="","",1/'True_Odds_Calculator_3-way'!A58+1/'True_Odds_Calculator_3-way'!B58+1/'True_Odds_Calculator_3-way'!C58-1)</f>
        <v>6.0074921813245252E-2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1.0562285370377236</v>
      </c>
      <c r="F58" s="6">
        <f>IF('Log_working_3-way'!D58="","",1/'True_Odds_Calculator_3-way'!N59+1/'True_Odds_Calculator_3-way'!O59+1/'True_Odds_Calculator_3-way'!P59-1)</f>
        <v>1.5720758028692217E-12</v>
      </c>
      <c r="H58" s="6">
        <f>IF('Log_working_3-way'!$D58="","",'True_Odds_Calculator_3-way'!N59/'True_Odds_Calculator_3-way'!A59-1)</f>
        <v>3.3602615229944455E-2</v>
      </c>
      <c r="I58" s="6">
        <f>IF('Log_working_3-way'!$D58="","",'True_Odds_Calculator_3-way'!O59/'True_Odds_Calculator_3-way'!B59-1)</f>
        <v>8.1067851280632208E-2</v>
      </c>
      <c r="J58" s="6">
        <f>IF('Log_working_3-way'!$D58="","",'True_Odds_Calculator_3-way'!P59/'True_Odds_Calculator_3-way'!C59-1)</f>
        <v>8.1067851280632208E-2</v>
      </c>
      <c r="K58" s="6">
        <f>IF('Log_working_3-way'!$D58="","",1/'True_Odds_Calculator_3-way'!A59+1/'True_Odds_Calculator_3-way'!B59+1/'True_Odds_Calculator_3-way'!C59-1)</f>
        <v>5.555555555555558E-2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1.0606140576342682</v>
      </c>
      <c r="F59" s="6">
        <f>IF('Log_working_3-way'!D59="","",1/'True_Odds_Calculator_3-way'!N60+1/'True_Odds_Calculator_3-way'!O60+1/'True_Odds_Calculator_3-way'!P60-1)</f>
        <v>2.2923885012460232E-12</v>
      </c>
      <c r="H59" s="6">
        <f>IF('Log_working_3-way'!$D59="","",'True_Odds_Calculator_3-way'!N60/'True_Odds_Calculator_3-way'!A60-1)</f>
        <v>8.4283967772278201E-2</v>
      </c>
      <c r="I59" s="6">
        <f>IF('Log_working_3-way'!$D59="","",'True_Odds_Calculator_3-way'!O60/'True_Odds_Calculator_3-way'!B60-1)</f>
        <v>7.8892494333830054E-2</v>
      </c>
      <c r="J59" s="6">
        <f>IF('Log_working_3-way'!$D59="","",'True_Odds_Calculator_3-way'!P60/'True_Odds_Calculator_3-way'!C60-1)</f>
        <v>4.1310325087835054E-2</v>
      </c>
      <c r="K59" s="6">
        <f>IF('Log_working_3-way'!$D59="","",1/'True_Odds_Calculator_3-way'!A60+1/'True_Odds_Calculator_3-way'!B60+1/'True_Odds_Calculator_3-way'!C60-1)</f>
        <v>6.1692693271640842E-2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1.0497089047831827</v>
      </c>
      <c r="F60" s="6">
        <f>IF('Log_working_3-way'!D60="","",1/'True_Odds_Calculator_3-way'!N61+1/'True_Odds_Calculator_3-way'!O61+1/'True_Odds_Calculator_3-way'!P61-1)</f>
        <v>3.9679370900103095E-13</v>
      </c>
      <c r="H60" s="6">
        <f>IF('Log_working_3-way'!$D60="","",'True_Odds_Calculator_3-way'!N61/'True_Odds_Calculator_3-way'!A61-1)</f>
        <v>5.0612636979163961E-2</v>
      </c>
      <c r="I60" s="6">
        <f>IF('Log_working_3-way'!$D60="","",'True_Odds_Calculator_3-way'!O61/'True_Odds_Calculator_3-way'!B61-1)</f>
        <v>5.952315470045777E-2</v>
      </c>
      <c r="J60" s="6">
        <f>IF('Log_working_3-way'!$D60="","",'True_Odds_Calculator_3-way'!P61/'True_Odds_Calculator_3-way'!C61-1)</f>
        <v>5.0612636979163961E-2</v>
      </c>
      <c r="K60" s="6">
        <f>IF('Log_working_3-way'!$D60="","",1/'True_Odds_Calculator_3-way'!A61+1/'True_Odds_Calculator_3-way'!B61+1/'True_Odds_Calculator_3-way'!C61-1)</f>
        <v>5.32407407407407E-2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1.0625338305944407</v>
      </c>
      <c r="F61" s="6">
        <f>IF('Log_working_3-way'!D61="","",1/'True_Odds_Calculator_3-way'!N62+1/'True_Odds_Calculator_3-way'!O62+1/'True_Odds_Calculator_3-way'!P62-1)</f>
        <v>2.3148150063434514E-12</v>
      </c>
      <c r="H61" s="6">
        <f>IF('Log_working_3-way'!$D61="","",'True_Odds_Calculator_3-way'!N62/'True_Odds_Calculator_3-way'!A62-1)</f>
        <v>5.6272724431420507E-2</v>
      </c>
      <c r="I61" s="6">
        <f>IF('Log_working_3-way'!$D61="","",'True_Odds_Calculator_3-way'!O62/'True_Odds_Calculator_3-way'!B62-1)</f>
        <v>8.1490375596852349E-2</v>
      </c>
      <c r="J61" s="6">
        <f>IF('Log_working_3-way'!$D61="","",'True_Odds_Calculator_3-way'!P62/'True_Odds_Calculator_3-way'!C62-1)</f>
        <v>6.5303015234787321E-2</v>
      </c>
      <c r="K61" s="6">
        <f>IF('Log_working_3-way'!$D61="","",1/'True_Odds_Calculator_3-way'!A62+1/'True_Odds_Calculator_3-way'!B62+1/'True_Odds_Calculator_3-way'!C62-1)</f>
        <v>6.6017316017315864E-2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1.0739555033894344</v>
      </c>
      <c r="F62" s="6">
        <f>IF('Log_working_3-way'!D62="","",1/'True_Odds_Calculator_3-way'!N63+1/'True_Odds_Calculator_3-way'!O63+1/'True_Odds_Calculator_3-way'!P63-1)</f>
        <v>1.5446977030819653E-11</v>
      </c>
      <c r="H62" s="6">
        <f>IF('Log_working_3-way'!$D62="","",'True_Odds_Calculator_3-way'!N63/'True_Odds_Calculator_3-way'!A63-1)</f>
        <v>3.7729432571184995E-2</v>
      </c>
      <c r="I62" s="6">
        <f>IF('Log_working_3-way'!$D62="","",'True_Odds_Calculator_3-way'!O63/'True_Odds_Calculator_3-way'!B63-1)</f>
        <v>0.10376898795204581</v>
      </c>
      <c r="J62" s="6">
        <f>IF('Log_working_3-way'!$D62="","",'True_Odds_Calculator_3-way'!P63/'True_Odds_Calculator_3-way'!C63-1)</f>
        <v>0.12640009525566809</v>
      </c>
      <c r="K62" s="6">
        <f>IF('Log_working_3-way'!$D62="","",1/'True_Odds_Calculator_3-way'!A63+1/'True_Odds_Calculator_3-way'!B63+1/'True_Odds_Calculator_3-way'!C63-1)</f>
        <v>6.9218500797448179E-2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1.0580799890659256</v>
      </c>
      <c r="F63" s="6">
        <f>IF('Log_working_3-way'!D63="","",1/'True_Odds_Calculator_3-way'!N64+1/'True_Odds_Calculator_3-way'!O64+1/'True_Odds_Calculator_3-way'!P64-1)</f>
        <v>1.3784529073745944E-12</v>
      </c>
      <c r="H63" s="6">
        <f>IF('Log_working_3-way'!$D63="","",'True_Odds_Calculator_3-way'!N64/'True_Odds_Calculator_3-way'!A64-1)</f>
        <v>4.822558761343676E-2</v>
      </c>
      <c r="I63" s="6">
        <f>IF('Log_working_3-way'!$D63="","",'True_Odds_Calculator_3-way'!O64/'True_Odds_Calculator_3-way'!B64-1)</f>
        <v>7.3663748451942901E-2</v>
      </c>
      <c r="J63" s="6">
        <f>IF('Log_working_3-way'!$D63="","",'True_Odds_Calculator_3-way'!P64/'True_Odds_Calculator_3-way'!C64-1)</f>
        <v>6.7918922361647871E-2</v>
      </c>
      <c r="K63" s="6">
        <f>IF('Log_working_3-way'!$D63="","",1/'True_Odds_Calculator_3-way'!A64+1/'True_Odds_Calculator_3-way'!B64+1/'True_Odds_Calculator_3-way'!C64-1)</f>
        <v>6.1142736664558273E-2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1.0608184336814943</v>
      </c>
      <c r="F64" s="6">
        <f>IF('Log_working_3-way'!D64="","",1/'True_Odds_Calculator_3-way'!N65+1/'True_Odds_Calculator_3-way'!O65+1/'True_Odds_Calculator_3-way'!P65-1)</f>
        <v>1.8474111129762605E-12</v>
      </c>
      <c r="H64" s="6">
        <f>IF('Log_working_3-way'!$D64="","",'True_Odds_Calculator_3-way'!N65/'True_Odds_Calculator_3-way'!A65-1)</f>
        <v>5.73093871244168E-2</v>
      </c>
      <c r="I64" s="6">
        <f>IF('Log_working_3-way'!$D64="","",'True_Odds_Calculator_3-way'!O65/'True_Odds_Calculator_3-way'!B65-1)</f>
        <v>7.7267890486733437E-2</v>
      </c>
      <c r="J64" s="6">
        <f>IF('Log_working_3-way'!$D64="","",'True_Odds_Calculator_3-way'!P65/'True_Odds_Calculator_3-way'!C65-1)</f>
        <v>6.226988239693676E-2</v>
      </c>
      <c r="K64" s="6">
        <f>IF('Log_working_3-way'!$D64="","",1/'True_Odds_Calculator_3-way'!A65+1/'True_Odds_Calculator_3-way'!B65+1/'True_Odds_Calculator_3-way'!C65-1)</f>
        <v>6.4488017429193967E-2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1.0733158223055954</v>
      </c>
      <c r="F65" s="6">
        <f>IF('Log_working_3-way'!D65="","",1/'True_Odds_Calculator_3-way'!N66+1/'True_Odds_Calculator_3-way'!O66+1/'True_Odds_Calculator_3-way'!P66-1)</f>
        <v>1.1055822923822234E-11</v>
      </c>
      <c r="H65" s="6">
        <f>IF('Log_working_3-way'!$D65="","",'True_Odds_Calculator_3-way'!N66/'True_Odds_Calculator_3-way'!A66-1)</f>
        <v>4.4036095062625957E-2</v>
      </c>
      <c r="I65" s="6">
        <f>IF('Log_working_3-way'!$D65="","",'True_Odds_Calculator_3-way'!O66/'True_Odds_Calculator_3-way'!B66-1)</f>
        <v>0.1069819087973225</v>
      </c>
      <c r="J65" s="6">
        <f>IF('Log_working_3-way'!$D65="","",'True_Odds_Calculator_3-way'!P66/'True_Odds_Calculator_3-way'!C66-1)</f>
        <v>0.10175638086482386</v>
      </c>
      <c r="K65" s="6">
        <f>IF('Log_working_3-way'!$D65="","",1/'True_Odds_Calculator_3-way'!A66+1/'True_Odds_Calculator_3-way'!B66+1/'True_Odds_Calculator_3-way'!C66-1)</f>
        <v>7.2222222222222188E-2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1.0537968013191821</v>
      </c>
      <c r="F66" s="6">
        <f>IF('Log_working_3-way'!D66="","",1/'True_Odds_Calculator_3-way'!N67+1/'True_Odds_Calculator_3-way'!O67+1/'True_Odds_Calculator_3-way'!P67-1)</f>
        <v>8.3399953609841759E-13</v>
      </c>
      <c r="H66" s="6">
        <f>IF('Log_working_3-way'!$D66="","",'True_Odds_Calculator_3-way'!N67/'True_Odds_Calculator_3-way'!A67-1)</f>
        <v>4.0987126579755895E-2</v>
      </c>
      <c r="I66" s="6">
        <f>IF('Log_working_3-way'!$D66="","",'True_Odds_Calculator_3-way'!O67/'True_Odds_Calculator_3-way'!B67-1)</f>
        <v>7.0696162160776232E-2</v>
      </c>
      <c r="J66" s="6">
        <f>IF('Log_working_3-way'!$D66="","",'True_Odds_Calculator_3-way'!P67/'True_Odds_Calculator_3-way'!C67-1)</f>
        <v>6.6683462403850813E-2</v>
      </c>
      <c r="K66" s="6">
        <f>IF('Log_working_3-way'!$D66="","",1/'True_Odds_Calculator_3-way'!A67+1/'True_Odds_Calculator_3-way'!B67+1/'True_Odds_Calculator_3-way'!C67-1)</f>
        <v>5.6037344970702341E-2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1.0541034327352461</v>
      </c>
      <c r="F67" s="6">
        <f>IF('Log_working_3-way'!D67="","",1/'True_Odds_Calculator_3-way'!N68+1/'True_Odds_Calculator_3-way'!O68+1/'True_Odds_Calculator_3-way'!P68-1)</f>
        <v>8.1468165546993987E-13</v>
      </c>
      <c r="H67" s="6">
        <f>IF('Log_working_3-way'!$D67="","",'True_Odds_Calculator_3-way'!N68/'True_Odds_Calculator_3-way'!A68-1)</f>
        <v>6.4228258207726485E-2</v>
      </c>
      <c r="I67" s="6">
        <f>IF('Log_working_3-way'!$D67="","",'True_Odds_Calculator_3-way'!O68/'True_Odds_Calculator_3-way'!B68-1)</f>
        <v>6.8451551003189559E-2</v>
      </c>
      <c r="J67" s="6">
        <f>IF('Log_working_3-way'!$D67="","",'True_Odds_Calculator_3-way'!P68/'True_Odds_Calculator_3-way'!C68-1)</f>
        <v>4.4599034519986258E-2</v>
      </c>
      <c r="K67" s="6">
        <f>IF('Log_working_3-way'!$D67="","",1/'True_Odds_Calculator_3-way'!A68+1/'True_Odds_Calculator_3-way'!B68+1/'True_Odds_Calculator_3-way'!C68-1)</f>
        <v>5.7001914689926547E-2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1.0535946405167154</v>
      </c>
      <c r="F68" s="6">
        <f>IF('Log_working_3-way'!D68="","",1/'True_Odds_Calculator_3-way'!N69+1/'True_Odds_Calculator_3-way'!O69+1/'True_Odds_Calculator_3-way'!P69-1)</f>
        <v>9.1970875359947968E-13</v>
      </c>
      <c r="H68" s="6">
        <f>IF('Log_working_3-way'!$D68="","",'True_Odds_Calculator_3-way'!N69/'True_Odds_Calculator_3-way'!A69-1)</f>
        <v>3.658257972029344E-2</v>
      </c>
      <c r="I68" s="6">
        <f>IF('Log_working_3-way'!$D68="","",'True_Odds_Calculator_3-way'!O69/'True_Odds_Calculator_3-way'!B69-1)</f>
        <v>6.5732164343703881E-2</v>
      </c>
      <c r="J68" s="6">
        <f>IF('Log_working_3-way'!$D68="","",'True_Odds_Calculator_3-way'!P69/'True_Odds_Calculator_3-way'!C69-1)</f>
        <v>7.9947943211110317E-2</v>
      </c>
      <c r="K68" s="6">
        <f>IF('Log_working_3-way'!$D68="","",1/'True_Odds_Calculator_3-way'!A69+1/'True_Odds_Calculator_3-way'!B69+1/'True_Odds_Calculator_3-way'!C69-1)</f>
        <v>5.4482238282375528E-2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1.0491811831252178</v>
      </c>
      <c r="F69" s="6">
        <f>IF('Log_working_3-way'!D69="","",1/'True_Odds_Calculator_3-way'!N70+1/'True_Odds_Calculator_3-way'!O70+1/'True_Odds_Calculator_3-way'!P70-1)</f>
        <v>3.6237679523765109E-13</v>
      </c>
      <c r="H69" s="6">
        <f>IF('Log_working_3-way'!$D69="","",'True_Odds_Calculator_3-way'!N70/'True_Odds_Calculator_3-way'!A70-1)</f>
        <v>5.4995777704846205E-2</v>
      </c>
      <c r="I69" s="6">
        <f>IF('Log_working_3-way'!$D69="","",'True_Odds_Calculator_3-way'!O70/'True_Odds_Calculator_3-way'!B70-1)</f>
        <v>5.3830396574857442E-2</v>
      </c>
      <c r="J69" s="6">
        <f>IF('Log_working_3-way'!$D69="","",'True_Odds_Calculator_3-way'!P70/'True_Odds_Calculator_3-way'!C70-1)</f>
        <v>4.987048259645066E-2</v>
      </c>
      <c r="K69" s="6">
        <f>IF('Log_working_3-way'!$D69="","",1/'True_Odds_Calculator_3-way'!A70+1/'True_Odds_Calculator_3-way'!B70+1/'True_Odds_Calculator_3-way'!C70-1)</f>
        <v>5.2800165676137434E-2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1.0489117730005375</v>
      </c>
      <c r="F70" s="6">
        <f>IF('Log_working_3-way'!D70="","",1/'True_Odds_Calculator_3-way'!N71+1/'True_Odds_Calculator_3-way'!O71+1/'True_Odds_Calculator_3-way'!P71-1)</f>
        <v>3.5149660959632456E-13</v>
      </c>
      <c r="H70" s="6">
        <f>IF('Log_working_3-way'!$D70="","",'True_Odds_Calculator_3-way'!N71/'True_Odds_Calculator_3-way'!A71-1)</f>
        <v>4.7250450544019218E-2</v>
      </c>
      <c r="I70" s="6">
        <f>IF('Log_working_3-way'!$D70="","",'True_Odds_Calculator_3-way'!O71/'True_Odds_Calculator_3-way'!B71-1)</f>
        <v>5.4075068999718923E-2</v>
      </c>
      <c r="J70" s="6">
        <f>IF('Log_working_3-way'!$D70="","",'True_Odds_Calculator_3-way'!P71/'True_Odds_Calculator_3-way'!C71-1)</f>
        <v>5.6898719266707198E-2</v>
      </c>
      <c r="K70" s="6">
        <f>IF('Log_working_3-way'!$D70="","",1/'True_Odds_Calculator_3-way'!A71+1/'True_Odds_Calculator_3-way'!B71+1/'True_Odds_Calculator_3-way'!C71-1)</f>
        <v>5.2401206082415275E-2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1.0506532931653403</v>
      </c>
      <c r="F71" s="6">
        <f>IF('Log_working_3-way'!D71="","",1/'True_Odds_Calculator_3-way'!N72+1/'True_Odds_Calculator_3-way'!O72+1/'True_Odds_Calculator_3-way'!P72-1)</f>
        <v>4.8561155097104347E-13</v>
      </c>
      <c r="H71" s="6">
        <f>IF('Log_working_3-way'!$D71="","",'True_Odds_Calculator_3-way'!N72/'True_Odds_Calculator_3-way'!A72-1)</f>
        <v>4.3321469060889184E-2</v>
      </c>
      <c r="I71" s="6">
        <f>IF('Log_working_3-way'!$D71="","",'True_Odds_Calculator_3-way'!O72/'True_Odds_Calculator_3-way'!B72-1)</f>
        <v>5.7758818224242559E-2</v>
      </c>
      <c r="J71" s="6">
        <f>IF('Log_working_3-way'!$D71="","",'True_Odds_Calculator_3-way'!P72/'True_Odds_Calculator_3-way'!C72-1)</f>
        <v>6.4580365636545567E-2</v>
      </c>
      <c r="K71" s="6">
        <f>IF('Log_working_3-way'!$D71="","",1/'True_Odds_Calculator_3-way'!A72+1/'True_Odds_Calculator_3-way'!B72+1/'True_Odds_Calculator_3-way'!C72-1)</f>
        <v>5.363111061936765E-2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1.0501779208586164</v>
      </c>
      <c r="F72" s="6">
        <f>IF('Log_working_3-way'!D72="","",1/'True_Odds_Calculator_3-way'!N73+1/'True_Odds_Calculator_3-way'!O73+1/'True_Odds_Calculator_3-way'!P73-1)</f>
        <v>4.4142467459096224E-13</v>
      </c>
      <c r="H72" s="6">
        <f>IF('Log_working_3-way'!$D72="","",'True_Odds_Calculator_3-way'!N73/'True_Odds_Calculator_3-way'!A73-1)</f>
        <v>6.3644061467579505E-2</v>
      </c>
      <c r="I72" s="6">
        <f>IF('Log_working_3-way'!$D72="","",'True_Odds_Calculator_3-way'!O73/'True_Odds_Calculator_3-way'!B73-1)</f>
        <v>5.4695020218131551E-2</v>
      </c>
      <c r="J72" s="6">
        <f>IF('Log_working_3-way'!$D72="","",'True_Odds_Calculator_3-way'!P73/'True_Odds_Calculator_3-way'!C73-1)</f>
        <v>4.512640656489153E-2</v>
      </c>
      <c r="K72" s="6">
        <f>IF('Log_working_3-way'!$D72="","",1/'True_Odds_Calculator_3-way'!A73+1/'True_Odds_Calculator_3-way'!B73+1/'True_Odds_Calculator_3-way'!C73-1)</f>
        <v>5.3356181400487701E-2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1.0557685054059589</v>
      </c>
      <c r="F73" s="6">
        <f>IF('Log_working_3-way'!D73="","",1/'True_Odds_Calculator_3-way'!N74+1/'True_Odds_Calculator_3-way'!O74+1/'True_Odds_Calculator_3-way'!P74-1)</f>
        <v>1.560307438808195E-12</v>
      </c>
      <c r="H73" s="6">
        <f>IF('Log_working_3-way'!$D73="","",'True_Odds_Calculator_3-way'!N74/'True_Odds_Calculator_3-way'!A74-1)</f>
        <v>3.2355078226490752E-2</v>
      </c>
      <c r="I73" s="6">
        <f>IF('Log_working_3-way'!$D73="","",'True_Odds_Calculator_3-way'!O74/'True_Odds_Calculator_3-way'!B74-1)</f>
        <v>6.8849965256120749E-2</v>
      </c>
      <c r="J73" s="6">
        <f>IF('Log_working_3-way'!$D73="","",'True_Odds_Calculator_3-way'!P74/'True_Odds_Calculator_3-way'!C74-1)</f>
        <v>9.8385106038655801E-2</v>
      </c>
      <c r="K73" s="6">
        <f>IF('Log_working_3-way'!$D73="","",1/'True_Odds_Calculator_3-way'!A74+1/'True_Odds_Calculator_3-way'!B74+1/'True_Odds_Calculator_3-way'!C74-1)</f>
        <v>5.3875660390687807E-2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1.0564272214507486</v>
      </c>
      <c r="F74" s="6">
        <f>IF('Log_working_3-way'!D74="","",1/'True_Odds_Calculator_3-way'!N75+1/'True_Odds_Calculator_3-way'!O75+1/'True_Odds_Calculator_3-way'!P75-1)</f>
        <v>1.9295676167985221E-12</v>
      </c>
      <c r="H74" s="6">
        <f>IF('Log_working_3-way'!$D74="","",'True_Odds_Calculator_3-way'!N75/'True_Odds_Calculator_3-way'!A75-1)</f>
        <v>9.4321883854142419E-2</v>
      </c>
      <c r="I74" s="6">
        <f>IF('Log_working_3-way'!$D74="","",'True_Odds_Calculator_3-way'!O75/'True_Odds_Calculator_3-way'!B75-1)</f>
        <v>7.8559772718915566E-2</v>
      </c>
      <c r="J74" s="6">
        <f>IF('Log_working_3-way'!$D74="","",'True_Odds_Calculator_3-way'!P75/'True_Odds_Calculator_3-way'!C75-1)</f>
        <v>3.0257685915914712E-2</v>
      </c>
      <c r="K74" s="6">
        <f>IF('Log_working_3-way'!$D74="","",1/'True_Odds_Calculator_3-way'!A75+1/'True_Odds_Calculator_3-way'!B75+1/'True_Odds_Calculator_3-way'!C75-1)</f>
        <v>5.3831896019046699E-2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1.0646732918428385</v>
      </c>
      <c r="F75" s="6">
        <f>IF('Log_working_3-way'!D75="","",1/'True_Odds_Calculator_3-way'!N76+1/'True_Odds_Calculator_3-way'!O76+1/'True_Odds_Calculator_3-way'!P76-1)</f>
        <v>1.0592637877948619E-11</v>
      </c>
      <c r="H75" s="6">
        <f>IF('Log_working_3-way'!$D75="","",'True_Odds_Calculator_3-way'!N76/'True_Odds_Calculator_3-way'!A76-1)</f>
        <v>2.4229858077005728E-2</v>
      </c>
      <c r="I75" s="6">
        <f>IF('Log_working_3-way'!$D75="","",'True_Odds_Calculator_3-way'!O76/'True_Odds_Calculator_3-way'!B76-1)</f>
        <v>0.10310645410018493</v>
      </c>
      <c r="J75" s="6">
        <f>IF('Log_working_3-way'!$D75="","",'True_Odds_Calculator_3-way'!P76/'True_Odds_Calculator_3-way'!C76-1)</f>
        <v>0.13358457834222182</v>
      </c>
      <c r="K75" s="6">
        <f>IF('Log_working_3-way'!$D75="","",1/'True_Odds_Calculator_3-way'!A76+1/'True_Odds_Calculator_3-way'!B76+1/'True_Odds_Calculator_3-way'!C76-1)</f>
        <v>5.3790872506995768E-2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1.0548147706977158</v>
      </c>
      <c r="F76" s="6">
        <f>IF('Log_working_3-way'!D76="","",1/'True_Odds_Calculator_3-way'!N77+1/'True_Odds_Calculator_3-way'!O77+1/'True_Odds_Calculator_3-way'!P77-1)</f>
        <v>1.2230216839270724E-12</v>
      </c>
      <c r="H76" s="6">
        <f>IF('Log_working_3-way'!$D76="","",'True_Odds_Calculator_3-way'!N77/'True_Odds_Calculator_3-way'!A77-1)</f>
        <v>3.4142841524365863E-2</v>
      </c>
      <c r="I76" s="6">
        <f>IF('Log_working_3-way'!$D76="","",'True_Odds_Calculator_3-way'!O77/'True_Odds_Calculator_3-way'!B77-1)</f>
        <v>7.4667661444078881E-2</v>
      </c>
      <c r="J76" s="6">
        <f>IF('Log_working_3-way'!$D76="","",'True_Odds_Calculator_3-way'!P77/'True_Odds_Calculator_3-way'!C77-1)</f>
        <v>8.0412515950163188E-2</v>
      </c>
      <c r="K76" s="6">
        <f>IF('Log_working_3-way'!$D76="","",1/'True_Odds_Calculator_3-way'!A77+1/'True_Odds_Calculator_3-way'!B77+1/'True_Odds_Calculator_3-way'!C77-1)</f>
        <v>5.4725063379666095E-2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1.0758865482720434</v>
      </c>
      <c r="F77" s="6">
        <f>IF('Log_working_3-way'!D77="","",1/'True_Odds_Calculator_3-way'!N78+1/'True_Odds_Calculator_3-way'!O78+1/'True_Odds_Calculator_3-way'!P78-1)</f>
        <v>-1.1102230246251565E-16</v>
      </c>
      <c r="H77" s="6">
        <f>IF('Log_working_3-way'!$D77="","",'True_Odds_Calculator_3-way'!N78/'True_Odds_Calculator_3-way'!A78-1)</f>
        <v>1.8607345601570735E-2</v>
      </c>
      <c r="I77" s="6">
        <f>IF('Log_working_3-way'!$D77="","",'True_Odds_Calculator_3-way'!O78/'True_Odds_Calculator_3-way'!B78-1)</f>
        <v>0.14920256684241551</v>
      </c>
      <c r="J77" s="6">
        <f>IF('Log_working_3-way'!$D77="","",'True_Odds_Calculator_3-way'!P78/'True_Odds_Calculator_3-way'!C78-1)</f>
        <v>0.18439026211610954</v>
      </c>
      <c r="K77" s="6">
        <f>IF('Log_working_3-way'!$D77="","",1/'True_Odds_Calculator_3-way'!A78+1/'True_Odds_Calculator_3-way'!B78+1/'True_Odds_Calculator_3-way'!C78-1)</f>
        <v>5.1840607210626333E-2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1.0592278748268398</v>
      </c>
      <c r="F78" s="6">
        <f>IF('Log_working_3-way'!D78="","",1/'True_Odds_Calculator_3-way'!N79+1/'True_Odds_Calculator_3-way'!O79+1/'True_Odds_Calculator_3-way'!P79-1)</f>
        <v>3.347322419244847E-12</v>
      </c>
      <c r="H78" s="6">
        <f>IF('Log_working_3-way'!$D78="","",'True_Odds_Calculator_3-way'!N79/'True_Odds_Calculator_3-way'!A79-1)</f>
        <v>2.8418427265464619E-2</v>
      </c>
      <c r="I78" s="6">
        <f>IF('Log_working_3-way'!$D78="","",'True_Odds_Calculator_3-way'!O79/'True_Odds_Calculator_3-way'!B79-1)</f>
        <v>7.9875746399620695E-2</v>
      </c>
      <c r="J78" s="6">
        <f>IF('Log_working_3-way'!$D78="","",'True_Odds_Calculator_3-way'!P79/'True_Odds_Calculator_3-way'!C79-1)</f>
        <v>0.11569781285614567</v>
      </c>
      <c r="K78" s="6">
        <f>IF('Log_working_3-way'!$D78="","",1/'True_Odds_Calculator_3-way'!A79+1/'True_Odds_Calculator_3-way'!B79+1/'True_Odds_Calculator_3-way'!C79-1)</f>
        <v>5.3757318178034419E-2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1.049816776497116</v>
      </c>
      <c r="F79" s="6">
        <f>IF('Log_working_3-way'!D79="","",1/'True_Odds_Calculator_3-way'!N80+1/'True_Odds_Calculator_3-way'!O80+1/'True_Odds_Calculator_3-way'!P80-1)</f>
        <v>4.2010839251815923E-13</v>
      </c>
      <c r="H79" s="6">
        <f>IF('Log_working_3-way'!$D79="","",'True_Odds_Calculator_3-way'!N80/'True_Odds_Calculator_3-way'!A80-1)</f>
        <v>4.4142684600897653E-2</v>
      </c>
      <c r="I79" s="6">
        <f>IF('Log_working_3-way'!$D79="","",'True_Odds_Calculator_3-way'!O80/'True_Odds_Calculator_3-way'!B80-1)</f>
        <v>5.5690536264145551E-2</v>
      </c>
      <c r="J79" s="6">
        <f>IF('Log_working_3-way'!$D79="","",'True_Odds_Calculator_3-way'!P80/'True_Odds_Calculator_3-way'!C80-1)</f>
        <v>6.2548897592666686E-2</v>
      </c>
      <c r="K79" s="6">
        <f>IF('Log_working_3-way'!$D79="","",1/'True_Odds_Calculator_3-way'!A80+1/'True_Odds_Calculator_3-way'!B80+1/'True_Odds_Calculator_3-way'!C80-1)</f>
        <v>5.2953279112247786E-2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1.0492522160069473</v>
      </c>
      <c r="F80" s="6">
        <f>IF('Log_working_3-way'!D80="","",1/'True_Odds_Calculator_3-way'!N81+1/'True_Odds_Calculator_3-way'!O81+1/'True_Odds_Calculator_3-way'!P81-1)</f>
        <v>3.7037040101495222E-13</v>
      </c>
      <c r="H80" s="6">
        <f>IF('Log_working_3-way'!$D80="","",'True_Odds_Calculator_3-way'!N81/'True_Odds_Calculator_3-way'!A81-1)</f>
        <v>4.7587034534036121E-2</v>
      </c>
      <c r="I80" s="6">
        <f>IF('Log_working_3-way'!$D80="","",'True_Odds_Calculator_3-way'!O81/'True_Odds_Calculator_3-way'!B81-1)</f>
        <v>5.4726299933871347E-2</v>
      </c>
      <c r="J80" s="6">
        <f>IF('Log_working_3-way'!$D80="","",'True_Odds_Calculator_3-way'!P81/'True_Odds_Calculator_3-way'!C81-1)</f>
        <v>5.6968891484090678E-2</v>
      </c>
      <c r="K80" s="6">
        <f>IF('Log_working_3-way'!$D80="","",1/'True_Odds_Calculator_3-way'!A81+1/'True_Odds_Calculator_3-way'!B81+1/'True_Odds_Calculator_3-way'!C81-1)</f>
        <v>5.2763433888540989E-2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1.0531795678121421</v>
      </c>
      <c r="F81" s="6">
        <f>IF('Log_working_3-way'!D81="","",1/'True_Odds_Calculator_3-way'!N82+1/'True_Odds_Calculator_3-way'!O82+1/'True_Odds_Calculator_3-way'!P82-1)</f>
        <v>9.6500585300418606E-13</v>
      </c>
      <c r="H81" s="6">
        <f>IF('Log_working_3-way'!$D81="","",'True_Odds_Calculator_3-way'!N82/'True_Odds_Calculator_3-way'!A82-1)</f>
        <v>3.3404654674767054E-2</v>
      </c>
      <c r="I81" s="6">
        <f>IF('Log_working_3-way'!$D81="","",'True_Odds_Calculator_3-way'!O82/'True_Odds_Calculator_3-way'!B82-1)</f>
        <v>7.0176130134306458E-2</v>
      </c>
      <c r="J81" s="6">
        <f>IF('Log_working_3-way'!$D81="","",'True_Odds_Calculator_3-way'!P82/'True_Odds_Calculator_3-way'!C82-1)</f>
        <v>8.0119310356958184E-2</v>
      </c>
      <c r="K81" s="6">
        <f>IF('Log_working_3-way'!$D81="","",1/'True_Odds_Calculator_3-way'!A82+1/'True_Odds_Calculator_3-way'!B82+1/'True_Odds_Calculator_3-way'!C82-1)</f>
        <v>5.3154950927588596E-2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1.0522989339220052</v>
      </c>
      <c r="F82" s="6">
        <f>IF('Log_working_3-way'!D82="","",1/'True_Odds_Calculator_3-way'!N83+1/'True_Odds_Calculator_3-way'!O83+1/'True_Odds_Calculator_3-way'!P83-1)</f>
        <v>8.1001871876651421E-13</v>
      </c>
      <c r="H82" s="6">
        <f>IF('Log_working_3-way'!$D82="","",'True_Odds_Calculator_3-way'!N83/'True_Odds_Calculator_3-way'!A83-1)</f>
        <v>7.142203545833703E-2</v>
      </c>
      <c r="I82" s="6">
        <f>IF('Log_working_3-way'!$D82="","",'True_Odds_Calculator_3-way'!O83/'True_Odds_Calculator_3-way'!B83-1)</f>
        <v>7.3483247918881167E-2</v>
      </c>
      <c r="J82" s="6">
        <f>IF('Log_working_3-way'!$D82="","",'True_Odds_Calculator_3-way'!P83/'True_Odds_Calculator_3-way'!C83-1)</f>
        <v>3.3995541103794658E-2</v>
      </c>
      <c r="K82" s="6">
        <f>IF('Log_working_3-way'!$D82="","",1/'True_Odds_Calculator_3-way'!A83+1/'True_Odds_Calculator_3-way'!B83+1/'True_Odds_Calculator_3-way'!C83-1)</f>
        <v>5.2816123395398318E-2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1.0420609525089348</v>
      </c>
      <c r="F83" s="6">
        <f>IF('Log_working_3-way'!D83="","",1/'True_Odds_Calculator_3-way'!N84+1/'True_Odds_Calculator_3-way'!O84+1/'True_Odds_Calculator_3-way'!P84-1)</f>
        <v>1.2456702336294256E-13</v>
      </c>
      <c r="H83" s="6">
        <f>IF('Log_working_3-way'!$D83="","",'True_Odds_Calculator_3-way'!N84/'True_Odds_Calculator_3-way'!A84-1)</f>
        <v>5.1499789789558159E-2</v>
      </c>
      <c r="I83" s="6">
        <f>IF('Log_working_3-way'!$D83="","",'True_Odds_Calculator_3-way'!O84/'True_Odds_Calculator_3-way'!B84-1)</f>
        <v>5.4105356363549628E-2</v>
      </c>
      <c r="J83" s="6">
        <f>IF('Log_working_3-way'!$D83="","",'True_Odds_Calculator_3-way'!P84/'True_Odds_Calculator_3-way'!C84-1)</f>
        <v>3.3620374189277547E-2</v>
      </c>
      <c r="K83" s="6">
        <f>IF('Log_working_3-way'!$D83="","",1/'True_Odds_Calculator_3-way'!A84+1/'True_Odds_Calculator_3-way'!B84+1/'True_Odds_Calculator_3-way'!C84-1)</f>
        <v>4.4325454348233428E-2</v>
      </c>
    </row>
    <row r="84" spans="4:11" x14ac:dyDescent="0.25">
      <c r="D84" t="e">
        <f ca="1">solve_for_c('True_Odds_Calculator_3-way'!A85,'True_Odds_Calculator_3-way'!B85,'True_Odds_Calculator_3-way'!C85,'Log_working_3-way'!B$1,'Log_working_3-way'!B$2)</f>
        <v>#NAME?</v>
      </c>
      <c r="F84" s="6" t="e">
        <f ca="1">IF('Log_working_3-way'!D84="","",1/'True_Odds_Calculator_3-way'!N85+1/'True_Odds_Calculator_3-way'!O85+1/'True_Odds_Calculator_3-way'!P85-1)</f>
        <v>#NAME?</v>
      </c>
      <c r="H84" s="6" t="e">
        <f ca="1">IF('Log_working_3-way'!$D84="","",'True_Odds_Calculator_3-way'!N85/'True_Odds_Calculator_3-way'!A85-1)</f>
        <v>#NAME?</v>
      </c>
      <c r="I84" s="6" t="e">
        <f ca="1">IF('Log_working_3-way'!$D84="","",'True_Odds_Calculator_3-way'!O85/'True_Odds_Calculator_3-way'!B85-1)</f>
        <v>#NAME?</v>
      </c>
      <c r="J84" s="6" t="e">
        <f ca="1">IF('Log_working_3-way'!$D84="","",'True_Odds_Calculator_3-way'!P85/'True_Odds_Calculator_3-way'!C85-1)</f>
        <v>#NAME?</v>
      </c>
      <c r="K84" s="6" t="e">
        <f ca="1">IF('Log_working_3-way'!$D84="","",1/'True_Odds_Calculator_3-way'!A85+1/'True_Odds_Calculator_3-way'!B85+1/'True_Odds_Calculator_3-way'!C85-1)</f>
        <v>#NAME?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1.0524624469644277</v>
      </c>
      <c r="F85" s="6">
        <f>IF('Log_working_3-way'!D85="","",1/'True_Odds_Calculator_3-way'!N86+1/'True_Odds_Calculator_3-way'!O86+1/'True_Odds_Calculator_3-way'!P86-1)</f>
        <v>6.574740751830177E-13</v>
      </c>
      <c r="H85" s="6">
        <f>IF('Log_working_3-way'!$D85="","",'True_Odds_Calculator_3-way'!N86/'True_Odds_Calculator_3-way'!A86-1)</f>
        <v>4.2231828188906695E-2</v>
      </c>
      <c r="I85" s="6">
        <f>IF('Log_working_3-way'!$D85="","",'True_Odds_Calculator_3-way'!O86/'True_Odds_Calculator_3-way'!B86-1)</f>
        <v>6.4976878698601803E-2</v>
      </c>
      <c r="J85" s="6">
        <f>IF('Log_working_3-way'!$D85="","",'True_Odds_Calculator_3-way'!P86/'True_Odds_Calculator_3-way'!C86-1)</f>
        <v>6.5312495900893719E-2</v>
      </c>
      <c r="K85" s="6">
        <f>IF('Log_working_3-way'!$D85="","",1/'True_Odds_Calculator_3-way'!A86+1/'True_Odds_Calculator_3-way'!B86+1/'True_Odds_Calculator_3-way'!C86-1)</f>
        <v>5.5151471427353549E-2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1.0596465584090327</v>
      </c>
      <c r="F86" s="6">
        <f>IF('Log_working_3-way'!D86="","",1/'True_Odds_Calculator_3-way'!N87+1/'True_Odds_Calculator_3-way'!O87+1/'True_Odds_Calculator_3-way'!P87-1)</f>
        <v>3.9728220713186602E-12</v>
      </c>
      <c r="H86" s="6">
        <f>IF('Log_working_3-way'!$D86="","",'True_Odds_Calculator_3-way'!N87/'True_Odds_Calculator_3-way'!A87-1)</f>
        <v>0.10458861582639867</v>
      </c>
      <c r="I86" s="6">
        <f>IF('Log_working_3-way'!$D86="","",'True_Odds_Calculator_3-way'!O87/'True_Odds_Calculator_3-way'!B87-1)</f>
        <v>9.2690625321342424E-2</v>
      </c>
      <c r="J86" s="6">
        <f>IF('Log_working_3-way'!$D86="","",'True_Odds_Calculator_3-way'!P87/'True_Odds_Calculator_3-way'!C87-1)</f>
        <v>2.7074888504594607E-2</v>
      </c>
      <c r="K86" s="6">
        <f>IF('Log_working_3-way'!$D86="","",1/'True_Odds_Calculator_3-way'!A87+1/'True_Odds_Calculator_3-way'!B87+1/'True_Odds_Calculator_3-way'!C87-1)</f>
        <v>5.3901224957169092E-2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1.0509176990884326</v>
      </c>
      <c r="F87" s="6">
        <f>IF('Log_working_3-way'!D87="","",1/'True_Odds_Calculator_3-way'!N88+1/'True_Odds_Calculator_3-way'!O88+1/'True_Odds_Calculator_3-way'!P88-1)</f>
        <v>5.3579363168410055E-13</v>
      </c>
      <c r="H87" s="6">
        <f>IF('Log_working_3-way'!$D87="","",'True_Odds_Calculator_3-way'!N88/'True_Odds_Calculator_3-way'!A88-1)</f>
        <v>4.0113526752134643E-2</v>
      </c>
      <c r="I87" s="6">
        <f>IF('Log_working_3-way'!$D87="","",'True_Odds_Calculator_3-way'!O88/'True_Odds_Calculator_3-way'!B88-1)</f>
        <v>6.6789088838226762E-2</v>
      </c>
      <c r="J87" s="6">
        <f>IF('Log_working_3-way'!$D87="","",'True_Odds_Calculator_3-way'!P88/'True_Odds_Calculator_3-way'!C88-1)</f>
        <v>6.135055771536746E-2</v>
      </c>
      <c r="K87" s="6">
        <f>IF('Log_working_3-way'!$D87="","",1/'True_Odds_Calculator_3-way'!A88+1/'True_Odds_Calculator_3-way'!B88+1/'True_Odds_Calculator_3-way'!C88-1)</f>
        <v>5.3351647049854511E-2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1.0681425248981733</v>
      </c>
      <c r="F88" s="6">
        <f>IF('Log_working_3-way'!D88="","",1/'True_Odds_Calculator_3-way'!N89+1/'True_Odds_Calculator_3-way'!O89+1/'True_Odds_Calculator_3-way'!P89-1)</f>
        <v>1.0431877583982896E-11</v>
      </c>
      <c r="H88" s="6">
        <f>IF('Log_working_3-way'!$D88="","",'True_Odds_Calculator_3-way'!N89/'True_Odds_Calculator_3-way'!A89-1)</f>
        <v>3.112513541039208E-2</v>
      </c>
      <c r="I88" s="6">
        <f>IF('Log_working_3-way'!$D88="","",'True_Odds_Calculator_3-way'!O89/'True_Odds_Calculator_3-way'!B89-1)</f>
        <v>0.10055544134881345</v>
      </c>
      <c r="J88" s="6">
        <f>IF('Log_working_3-way'!$D88="","",'True_Odds_Calculator_3-way'!P89/'True_Odds_Calculator_3-way'!C89-1)</f>
        <v>0.12456204415836147</v>
      </c>
      <c r="K88" s="6">
        <f>IF('Log_working_3-way'!$D88="","",1/'True_Odds_Calculator_3-way'!A89+1/'True_Odds_Calculator_3-way'!B89+1/'True_Odds_Calculator_3-way'!C89-1)</f>
        <v>6.1424569827931208E-2</v>
      </c>
    </row>
    <row r="89" spans="4:11" x14ac:dyDescent="0.25">
      <c r="D89" t="e">
        <f ca="1">solve_for_c('True_Odds_Calculator_3-way'!A90,'True_Odds_Calculator_3-way'!B90,'True_Odds_Calculator_3-way'!C90,'Log_working_3-way'!B$1,'Log_working_3-way'!B$2)</f>
        <v>#NAME?</v>
      </c>
      <c r="F89" s="6" t="e">
        <f ca="1">IF('Log_working_3-way'!D89="","",1/'True_Odds_Calculator_3-way'!N90+1/'True_Odds_Calculator_3-way'!O90+1/'True_Odds_Calculator_3-way'!P90-1)</f>
        <v>#NAME?</v>
      </c>
      <c r="H89" s="6" t="e">
        <f ca="1">IF('Log_working_3-way'!$D89="","",'True_Odds_Calculator_3-way'!N90/'True_Odds_Calculator_3-way'!A90-1)</f>
        <v>#NAME?</v>
      </c>
      <c r="I89" s="6" t="e">
        <f ca="1">IF('Log_working_3-way'!$D89="","",'True_Odds_Calculator_3-way'!O90/'True_Odds_Calculator_3-way'!B90-1)</f>
        <v>#NAME?</v>
      </c>
      <c r="J89" s="6" t="e">
        <f ca="1">IF('Log_working_3-way'!$D89="","",'True_Odds_Calculator_3-way'!P90/'True_Odds_Calculator_3-way'!C90-1)</f>
        <v>#NAME?</v>
      </c>
      <c r="K89" s="6" t="e">
        <f ca="1">IF('Log_working_3-way'!$D89="","",1/'True_Odds_Calculator_3-way'!A90+1/'True_Odds_Calculator_3-way'!B90+1/'True_Odds_Calculator_3-way'!C90-1)</f>
        <v>#NAME?</v>
      </c>
    </row>
    <row r="90" spans="4:11" x14ac:dyDescent="0.25">
      <c r="D90" t="e">
        <f ca="1">solve_for_c('True_Odds_Calculator_3-way'!A91,'True_Odds_Calculator_3-way'!B91,'True_Odds_Calculator_3-way'!C91,'Log_working_3-way'!B$1,'Log_working_3-way'!B$2)</f>
        <v>#NAME?</v>
      </c>
      <c r="F90" s="6" t="e">
        <f ca="1">IF('Log_working_3-way'!D90="","",1/'True_Odds_Calculator_3-way'!N91+1/'True_Odds_Calculator_3-way'!O91+1/'True_Odds_Calculator_3-way'!P91-1)</f>
        <v>#NAME?</v>
      </c>
      <c r="H90" s="6" t="e">
        <f ca="1">IF('Log_working_3-way'!$D90="","",'True_Odds_Calculator_3-way'!N91/'True_Odds_Calculator_3-way'!A91-1)</f>
        <v>#NAME?</v>
      </c>
      <c r="I90" s="6" t="e">
        <f ca="1">IF('Log_working_3-way'!$D90="","",'True_Odds_Calculator_3-way'!O91/'True_Odds_Calculator_3-way'!B91-1)</f>
        <v>#NAME?</v>
      </c>
      <c r="J90" s="6" t="e">
        <f ca="1">IF('Log_working_3-way'!$D90="","",'True_Odds_Calculator_3-way'!P91/'True_Odds_Calculator_3-way'!C91-1)</f>
        <v>#NAME?</v>
      </c>
      <c r="K90" s="6" t="e">
        <f ca="1">IF('Log_working_3-way'!$D90="","",1/'True_Odds_Calculator_3-way'!A91+1/'True_Odds_Calculator_3-way'!B91+1/'True_Odds_Calculator_3-way'!C91-1)</f>
        <v>#NAME?</v>
      </c>
    </row>
    <row r="91" spans="4:11" x14ac:dyDescent="0.25">
      <c r="D91" t="e">
        <f ca="1">solve_for_c('True_Odds_Calculator_3-way'!A92,'True_Odds_Calculator_3-way'!B92,'True_Odds_Calculator_3-way'!C92,'Log_working_3-way'!B$1,'Log_working_3-way'!B$2)</f>
        <v>#NAME?</v>
      </c>
      <c r="F91" s="6" t="e">
        <f ca="1">IF('Log_working_3-way'!D91="","",1/'True_Odds_Calculator_3-way'!N92+1/'True_Odds_Calculator_3-way'!O92+1/'True_Odds_Calculator_3-way'!P92-1)</f>
        <v>#NAME?</v>
      </c>
      <c r="H91" s="6" t="e">
        <f ca="1">IF('Log_working_3-way'!$D91="","",'True_Odds_Calculator_3-way'!N92/'True_Odds_Calculator_3-way'!A92-1)</f>
        <v>#NAME?</v>
      </c>
      <c r="I91" s="6" t="e">
        <f ca="1">IF('Log_working_3-way'!$D91="","",'True_Odds_Calculator_3-way'!O92/'True_Odds_Calculator_3-way'!B92-1)</f>
        <v>#NAME?</v>
      </c>
      <c r="J91" s="6" t="e">
        <f ca="1">IF('Log_working_3-way'!$D91="","",'True_Odds_Calculator_3-way'!P92/'True_Odds_Calculator_3-way'!C92-1)</f>
        <v>#NAME?</v>
      </c>
      <c r="K91" s="6" t="e">
        <f ca="1">IF('Log_working_3-way'!$D91="","",1/'True_Odds_Calculator_3-way'!A92+1/'True_Odds_Calculator_3-way'!B92+1/'True_Odds_Calculator_3-way'!C92-1)</f>
        <v>#NAME?</v>
      </c>
    </row>
    <row r="92" spans="4:11" x14ac:dyDescent="0.25">
      <c r="D92" t="e">
        <f ca="1">solve_for_c('True_Odds_Calculator_3-way'!A93,'True_Odds_Calculator_3-way'!B93,'True_Odds_Calculator_3-way'!C93,'Log_working_3-way'!B$1,'Log_working_3-way'!B$2)</f>
        <v>#NAME?</v>
      </c>
      <c r="F92" s="6" t="e">
        <f ca="1">IF('Log_working_3-way'!D92="","",1/'True_Odds_Calculator_3-way'!N93+1/'True_Odds_Calculator_3-way'!O93+1/'True_Odds_Calculator_3-way'!P93-1)</f>
        <v>#NAME?</v>
      </c>
      <c r="H92" s="6" t="e">
        <f ca="1">IF('Log_working_3-way'!$D92="","",'True_Odds_Calculator_3-way'!N93/'True_Odds_Calculator_3-way'!A93-1)</f>
        <v>#NAME?</v>
      </c>
      <c r="I92" s="6" t="e">
        <f ca="1">IF('Log_working_3-way'!$D92="","",'True_Odds_Calculator_3-way'!O93/'True_Odds_Calculator_3-way'!B93-1)</f>
        <v>#NAME?</v>
      </c>
      <c r="J92" s="6" t="e">
        <f ca="1">IF('Log_working_3-way'!$D92="","",'True_Odds_Calculator_3-way'!P93/'True_Odds_Calculator_3-way'!C93-1)</f>
        <v>#NAME?</v>
      </c>
      <c r="K92" s="6" t="e">
        <f ca="1">IF('Log_working_3-way'!$D92="","",1/'True_Odds_Calculator_3-way'!A93+1/'True_Odds_Calculator_3-way'!B93+1/'True_Odds_Calculator_3-way'!C93-1)</f>
        <v>#NAME?</v>
      </c>
    </row>
    <row r="93" spans="4:11" x14ac:dyDescent="0.25">
      <c r="D93" t="e">
        <f ca="1">solve_for_c('True_Odds_Calculator_3-way'!A94,'True_Odds_Calculator_3-way'!B94,'True_Odds_Calculator_3-way'!C94,'Log_working_3-way'!B$1,'Log_working_3-way'!B$2)</f>
        <v>#NAME?</v>
      </c>
      <c r="F93" s="6" t="e">
        <f ca="1">IF('Log_working_3-way'!D93="","",1/'True_Odds_Calculator_3-way'!N94+1/'True_Odds_Calculator_3-way'!O94+1/'True_Odds_Calculator_3-way'!P94-1)</f>
        <v>#NAME?</v>
      </c>
      <c r="H93" s="6" t="e">
        <f ca="1">IF('Log_working_3-way'!$D93="","",'True_Odds_Calculator_3-way'!N94/'True_Odds_Calculator_3-way'!A94-1)</f>
        <v>#NAME?</v>
      </c>
      <c r="I93" s="6" t="e">
        <f ca="1">IF('Log_working_3-way'!$D93="","",'True_Odds_Calculator_3-way'!O94/'True_Odds_Calculator_3-way'!B94-1)</f>
        <v>#NAME?</v>
      </c>
      <c r="J93" s="6" t="e">
        <f ca="1">IF('Log_working_3-way'!$D93="","",'True_Odds_Calculator_3-way'!P94/'True_Odds_Calculator_3-way'!C94-1)</f>
        <v>#NAME?</v>
      </c>
      <c r="K93" s="6" t="e">
        <f ca="1">IF('Log_working_3-way'!$D93="","",1/'True_Odds_Calculator_3-way'!A94+1/'True_Odds_Calculator_3-way'!B94+1/'True_Odds_Calculator_3-way'!C94-1)</f>
        <v>#NAME?</v>
      </c>
    </row>
    <row r="94" spans="4:11" x14ac:dyDescent="0.25">
      <c r="D94" t="e">
        <f ca="1">solve_for_c('True_Odds_Calculator_3-way'!A95,'True_Odds_Calculator_3-way'!B95,'True_Odds_Calculator_3-way'!C95,'Log_working_3-way'!B$1,'Log_working_3-way'!B$2)</f>
        <v>#NAME?</v>
      </c>
      <c r="F94" s="6" t="e">
        <f ca="1">IF('Log_working_3-way'!D94="","",1/'True_Odds_Calculator_3-way'!N95+1/'True_Odds_Calculator_3-way'!O95+1/'True_Odds_Calculator_3-way'!P95-1)</f>
        <v>#NAME?</v>
      </c>
      <c r="H94" s="6" t="e">
        <f ca="1">IF('Log_working_3-way'!$D94="","",'True_Odds_Calculator_3-way'!N95/'True_Odds_Calculator_3-way'!A95-1)</f>
        <v>#NAME?</v>
      </c>
      <c r="I94" s="6" t="e">
        <f ca="1">IF('Log_working_3-way'!$D94="","",'True_Odds_Calculator_3-way'!O95/'True_Odds_Calculator_3-way'!B95-1)</f>
        <v>#NAME?</v>
      </c>
      <c r="J94" s="6" t="e">
        <f ca="1">IF('Log_working_3-way'!$D94="","",'True_Odds_Calculator_3-way'!P95/'True_Odds_Calculator_3-way'!C95-1)</f>
        <v>#NAME?</v>
      </c>
      <c r="K94" s="6" t="e">
        <f ca="1">IF('Log_working_3-way'!$D94="","",1/'True_Odds_Calculator_3-way'!A95+1/'True_Odds_Calculator_3-way'!B95+1/'True_Odds_Calculator_3-way'!C95-1)</f>
        <v>#NAME?</v>
      </c>
    </row>
    <row r="95" spans="4:11" x14ac:dyDescent="0.25">
      <c r="D95" t="e">
        <f ca="1">solve_for_c('True_Odds_Calculator_3-way'!A96,'True_Odds_Calculator_3-way'!B96,'True_Odds_Calculator_3-way'!C96,'Log_working_3-way'!B$1,'Log_working_3-way'!B$2)</f>
        <v>#NAME?</v>
      </c>
      <c r="F95" s="6" t="e">
        <f ca="1">IF('Log_working_3-way'!D95="","",1/'True_Odds_Calculator_3-way'!N96+1/'True_Odds_Calculator_3-way'!O96+1/'True_Odds_Calculator_3-way'!P96-1)</f>
        <v>#NAME?</v>
      </c>
      <c r="H95" s="6" t="e">
        <f ca="1">IF('Log_working_3-way'!$D95="","",'True_Odds_Calculator_3-way'!N96/'True_Odds_Calculator_3-way'!A96-1)</f>
        <v>#NAME?</v>
      </c>
      <c r="I95" s="6" t="e">
        <f ca="1">IF('Log_working_3-way'!$D95="","",'True_Odds_Calculator_3-way'!O96/'True_Odds_Calculator_3-way'!B96-1)</f>
        <v>#NAME?</v>
      </c>
      <c r="J95" s="6" t="e">
        <f ca="1">IF('Log_working_3-way'!$D95="","",'True_Odds_Calculator_3-way'!P96/'True_Odds_Calculator_3-way'!C96-1)</f>
        <v>#NAME?</v>
      </c>
      <c r="K95" s="6" t="e">
        <f ca="1">IF('Log_working_3-way'!$D95="","",1/'True_Odds_Calculator_3-way'!A96+1/'True_Odds_Calculator_3-way'!B96+1/'True_Odds_Calculator_3-way'!C96-1)</f>
        <v>#NAME?</v>
      </c>
    </row>
    <row r="96" spans="4:11" x14ac:dyDescent="0.25">
      <c r="D96" t="e">
        <f ca="1">solve_for_c('True_Odds_Calculator_3-way'!A97,'True_Odds_Calculator_3-way'!B97,'True_Odds_Calculator_3-way'!C97,'Log_working_3-way'!B$1,'Log_working_3-way'!B$2)</f>
        <v>#NAME?</v>
      </c>
      <c r="F96" s="6" t="e">
        <f ca="1">IF('Log_working_3-way'!D96="","",1/'True_Odds_Calculator_3-way'!N97+1/'True_Odds_Calculator_3-way'!O97+1/'True_Odds_Calculator_3-way'!P97-1)</f>
        <v>#NAME?</v>
      </c>
      <c r="H96" s="6" t="e">
        <f ca="1">IF('Log_working_3-way'!$D96="","",'True_Odds_Calculator_3-way'!N97/'True_Odds_Calculator_3-way'!A97-1)</f>
        <v>#NAME?</v>
      </c>
      <c r="I96" s="6" t="e">
        <f ca="1">IF('Log_working_3-way'!$D96="","",'True_Odds_Calculator_3-way'!O97/'True_Odds_Calculator_3-way'!B97-1)</f>
        <v>#NAME?</v>
      </c>
      <c r="J96" s="6" t="e">
        <f ca="1">IF('Log_working_3-way'!$D96="","",'True_Odds_Calculator_3-way'!P97/'True_Odds_Calculator_3-way'!C97-1)</f>
        <v>#NAME?</v>
      </c>
      <c r="K96" s="6" t="e">
        <f ca="1">IF('Log_working_3-way'!$D96="","",1/'True_Odds_Calculator_3-way'!A97+1/'True_Odds_Calculator_3-way'!B97+1/'True_Odds_Calculator_3-way'!C97-1)</f>
        <v>#NAME?</v>
      </c>
    </row>
    <row r="97" spans="4:11" x14ac:dyDescent="0.25">
      <c r="D97" t="e">
        <f ca="1">solve_for_c('True_Odds_Calculator_3-way'!A98,'True_Odds_Calculator_3-way'!B98,'True_Odds_Calculator_3-way'!C98,'Log_working_3-way'!B$1,'Log_working_3-way'!B$2)</f>
        <v>#NAME?</v>
      </c>
      <c r="F97" s="6" t="e">
        <f ca="1">IF('Log_working_3-way'!D97="","",1/'True_Odds_Calculator_3-way'!N98+1/'True_Odds_Calculator_3-way'!O98+1/'True_Odds_Calculator_3-way'!P98-1)</f>
        <v>#NAME?</v>
      </c>
      <c r="H97" s="6" t="e">
        <f ca="1">IF('Log_working_3-way'!$D97="","",'True_Odds_Calculator_3-way'!N98/'True_Odds_Calculator_3-way'!A98-1)</f>
        <v>#NAME?</v>
      </c>
      <c r="I97" s="6" t="e">
        <f ca="1">IF('Log_working_3-way'!$D97="","",'True_Odds_Calculator_3-way'!O98/'True_Odds_Calculator_3-way'!B98-1)</f>
        <v>#NAME?</v>
      </c>
      <c r="J97" s="6" t="e">
        <f ca="1">IF('Log_working_3-way'!$D97="","",'True_Odds_Calculator_3-way'!P98/'True_Odds_Calculator_3-way'!C98-1)</f>
        <v>#NAME?</v>
      </c>
      <c r="K97" s="6" t="e">
        <f ca="1">IF('Log_working_3-way'!$D97="","",1/'True_Odds_Calculator_3-way'!A98+1/'True_Odds_Calculator_3-way'!B98+1/'True_Odds_Calculator_3-way'!C98-1)</f>
        <v>#NAME?</v>
      </c>
    </row>
    <row r="98" spans="4:11" x14ac:dyDescent="0.25">
      <c r="D98" t="e">
        <f ca="1">solve_for_c('True_Odds_Calculator_3-way'!A99,'True_Odds_Calculator_3-way'!B99,'True_Odds_Calculator_3-way'!C99,'Log_working_3-way'!B$1,'Log_working_3-way'!B$2)</f>
        <v>#NAME?</v>
      </c>
      <c r="F98" s="6" t="e">
        <f ca="1">IF('Log_working_3-way'!D98="","",1/'True_Odds_Calculator_3-way'!N99+1/'True_Odds_Calculator_3-way'!O99+1/'True_Odds_Calculator_3-way'!P99-1)</f>
        <v>#NAME?</v>
      </c>
      <c r="H98" s="6" t="e">
        <f ca="1">IF('Log_working_3-way'!$D98="","",'True_Odds_Calculator_3-way'!N99/'True_Odds_Calculator_3-way'!A99-1)</f>
        <v>#NAME?</v>
      </c>
      <c r="I98" s="6" t="e">
        <f ca="1">IF('Log_working_3-way'!$D98="","",'True_Odds_Calculator_3-way'!O99/'True_Odds_Calculator_3-way'!B99-1)</f>
        <v>#NAME?</v>
      </c>
      <c r="J98" s="6" t="e">
        <f ca="1">IF('Log_working_3-way'!$D98="","",'True_Odds_Calculator_3-way'!P99/'True_Odds_Calculator_3-way'!C99-1)</f>
        <v>#NAME?</v>
      </c>
      <c r="K98" s="6" t="e">
        <f ca="1">IF('Log_working_3-way'!$D98="","",1/'True_Odds_Calculator_3-way'!A99+1/'True_Odds_Calculator_3-way'!B99+1/'True_Odds_Calculator_3-way'!C99-1)</f>
        <v>#NAME?</v>
      </c>
    </row>
    <row r="99" spans="4:11" x14ac:dyDescent="0.25">
      <c r="D99" t="e">
        <f ca="1">solve_for_c('True_Odds_Calculator_3-way'!A100,'True_Odds_Calculator_3-way'!B100,'True_Odds_Calculator_3-way'!C100,'Log_working_3-way'!B$1,'Log_working_3-way'!B$2)</f>
        <v>#NAME?</v>
      </c>
      <c r="F99" s="6" t="e">
        <f ca="1">IF('Log_working_3-way'!D99="","",1/'True_Odds_Calculator_3-way'!N100+1/'True_Odds_Calculator_3-way'!O100+1/'True_Odds_Calculator_3-way'!P100-1)</f>
        <v>#NAME?</v>
      </c>
      <c r="H99" s="6" t="e">
        <f ca="1">IF('Log_working_3-way'!$D99="","",'True_Odds_Calculator_3-way'!N100/'True_Odds_Calculator_3-way'!A100-1)</f>
        <v>#NAME?</v>
      </c>
      <c r="I99" s="6" t="e">
        <f ca="1">IF('Log_working_3-way'!$D99="","",'True_Odds_Calculator_3-way'!O100/'True_Odds_Calculator_3-way'!B100-1)</f>
        <v>#NAME?</v>
      </c>
      <c r="J99" s="6" t="e">
        <f ca="1">IF('Log_working_3-way'!$D99="","",'True_Odds_Calculator_3-way'!P100/'True_Odds_Calculator_3-way'!C100-1)</f>
        <v>#NAME?</v>
      </c>
      <c r="K99" s="6" t="e">
        <f ca="1">IF('Log_working_3-way'!$D99="","",1/'True_Odds_Calculator_3-way'!A100+1/'True_Odds_Calculator_3-way'!B100+1/'True_Odds_Calculator_3-way'!C100-1)</f>
        <v>#NAME?</v>
      </c>
    </row>
    <row r="100" spans="4:11" x14ac:dyDescent="0.25">
      <c r="D100" t="e">
        <f ca="1">solve_for_c('True_Odds_Calculator_3-way'!A101,'True_Odds_Calculator_3-way'!B101,'True_Odds_Calculator_3-way'!C101,'Log_working_3-way'!B$1,'Log_working_3-way'!B$2)</f>
        <v>#NAME?</v>
      </c>
      <c r="F100" s="6" t="e">
        <f ca="1">IF('Log_working_3-way'!D100="","",1/'True_Odds_Calculator_3-way'!N101+1/'True_Odds_Calculator_3-way'!O101+1/'True_Odds_Calculator_3-way'!P101-1)</f>
        <v>#NAME?</v>
      </c>
      <c r="H100" s="6" t="e">
        <f ca="1">IF('Log_working_3-way'!$D100="","",'True_Odds_Calculator_3-way'!N101/'True_Odds_Calculator_3-way'!A101-1)</f>
        <v>#NAME?</v>
      </c>
      <c r="I100" s="6" t="e">
        <f ca="1">IF('Log_working_3-way'!$D100="","",'True_Odds_Calculator_3-way'!O101/'True_Odds_Calculator_3-way'!B101-1)</f>
        <v>#NAME?</v>
      </c>
      <c r="J100" s="6" t="e">
        <f ca="1">IF('Log_working_3-way'!$D100="","",'True_Odds_Calculator_3-way'!P101/'True_Odds_Calculator_3-way'!C101-1)</f>
        <v>#NAME?</v>
      </c>
      <c r="K100" s="6" t="e">
        <f ca="1">IF('Log_working_3-way'!$D100="","",1/'True_Odds_Calculator_3-way'!A101+1/'True_Odds_Calculator_3-way'!B101+1/'True_Odds_Calculator_3-way'!C101-1)</f>
        <v>#NAME?</v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IF('Log_working_3-way'!D101="","",1/'True_Odds_Calculator_3-way'!N102+1/'True_Odds_Calculator_3-way'!O102+1/'True_Odds_Calculator_3-way'!P102-1)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IF('Log_working_3-way'!$D101="","",'True_Odds_Calculator_3-way'!P102/'True_Odds_Calculator_3-way'!C102-1)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IF('Log_working_3-way'!D102="","",1/'True_Odds_Calculator_3-way'!N103+1/'True_Odds_Calculator_3-way'!O103+1/'True_Odds_Calculator_3-way'!P103-1)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IF('Log_working_3-way'!$D102="","",'True_Odds_Calculator_3-way'!P103/'True_Odds_Calculator_3-way'!C103-1)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IF('Log_working_3-way'!D103="","",1/'True_Odds_Calculator_3-way'!N104+1/'True_Odds_Calculator_3-way'!O104+1/'True_Odds_Calculator_3-way'!P104-1)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IF('Log_working_3-way'!$D103="","",'True_Odds_Calculator_3-way'!P104/'True_Odds_Calculator_3-way'!C104-1)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IF('Log_working_3-way'!D104="","",1/'True_Odds_Calculator_3-way'!N105+1/'True_Odds_Calculator_3-way'!O105+1/'True_Odds_Calculator_3-way'!P105-1)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IF('Log_working_3-way'!$D104="","",'True_Odds_Calculator_3-way'!P105/'True_Odds_Calculator_3-way'!C105-1)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IF('Log_working_3-way'!D105="","",1/'True_Odds_Calculator_3-way'!N106+1/'True_Odds_Calculator_3-way'!O106+1/'True_Odds_Calculator_3-way'!P106-1)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IF('Log_working_3-way'!$D105="","",'True_Odds_Calculator_3-way'!P106/'True_Odds_Calculator_3-way'!C106-1)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IF('Log_working_3-way'!D106="","",1/'True_Odds_Calculator_3-way'!N107+1/'True_Odds_Calculator_3-way'!O107+1/'True_Odds_Calculator_3-way'!P107-1)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IF('Log_working_3-way'!$D106="","",'True_Odds_Calculator_3-way'!P107/'True_Odds_Calculator_3-way'!C107-1)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IF('Log_working_3-way'!D107="","",1/'True_Odds_Calculator_3-way'!N108+1/'True_Odds_Calculator_3-way'!O108+1/'True_Odds_Calculator_3-way'!P108-1)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IF('Log_working_3-way'!$D107="","",'True_Odds_Calculator_3-way'!P108/'True_Odds_Calculator_3-way'!C108-1)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IF('Log_working_3-way'!D108="","",1/'True_Odds_Calculator_3-way'!N109+1/'True_Odds_Calculator_3-way'!O109+1/'True_Odds_Calculator_3-way'!P109-1)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IF('Log_working_3-way'!$D108="","",'True_Odds_Calculator_3-way'!P109/'True_Odds_Calculator_3-way'!C109-1)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IF('Log_working_3-way'!D109="","",1/'True_Odds_Calculator_3-way'!N110+1/'True_Odds_Calculator_3-way'!O110+1/'True_Odds_Calculator_3-way'!P110-1)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IF('Log_working_3-way'!$D109="","",'True_Odds_Calculator_3-way'!P110/'True_Odds_Calculator_3-way'!C110-1)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IF('Log_working_3-way'!D110="","",1/'True_Odds_Calculator_3-way'!N111+1/'True_Odds_Calculator_3-way'!O111+1/'True_Odds_Calculator_3-way'!P111-1)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IF('Log_working_3-way'!$D110="","",'True_Odds_Calculator_3-way'!P111/'True_Odds_Calculator_3-way'!C111-1)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IF('Log_working_3-way'!D111="","",1/'True_Odds_Calculator_3-way'!N112+1/'True_Odds_Calculator_3-way'!O112+1/'True_Odds_Calculator_3-way'!P112-1)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IF('Log_working_3-way'!$D111="","",'True_Odds_Calculator_3-way'!P112/'True_Odds_Calculator_3-way'!C112-1)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IF('Log_working_3-way'!D112="","",1/'True_Odds_Calculator_3-way'!N113+1/'True_Odds_Calculator_3-way'!O113+1/'True_Odds_Calculator_3-way'!P113-1)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IF('Log_working_3-way'!$D112="","",'True_Odds_Calculator_3-way'!P113/'True_Odds_Calculator_3-way'!C113-1)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IF('Log_working_3-way'!D113="","",1/'True_Odds_Calculator_3-way'!N114+1/'True_Odds_Calculator_3-way'!O114+1/'True_Odds_Calculator_3-way'!P114-1)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IF('Log_working_3-way'!$D113="","",'True_Odds_Calculator_3-way'!P114/'True_Odds_Calculator_3-way'!C114-1)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IF('Log_working_3-way'!D114="","",1/'True_Odds_Calculator_3-way'!N115+1/'True_Odds_Calculator_3-way'!O115+1/'True_Odds_Calculator_3-way'!P115-1)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IF('Log_working_3-way'!$D114="","",'True_Odds_Calculator_3-way'!P115/'True_Odds_Calculator_3-way'!C115-1)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IF('Log_working_3-way'!D115="","",1/'True_Odds_Calculator_3-way'!N116+1/'True_Odds_Calculator_3-way'!O116+1/'True_Odds_Calculator_3-way'!P116-1)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IF('Log_working_3-way'!$D115="","",'True_Odds_Calculator_3-way'!P116/'True_Odds_Calculator_3-way'!C116-1)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IF('Log_working_3-way'!D116="","",1/'True_Odds_Calculator_3-way'!N117+1/'True_Odds_Calculator_3-way'!O117+1/'True_Odds_Calculator_3-way'!P117-1)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IF('Log_working_3-way'!$D116="","",'True_Odds_Calculator_3-way'!P117/'True_Odds_Calculator_3-way'!C117-1)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IF('Log_working_3-way'!D117="","",1/'True_Odds_Calculator_3-way'!N118+1/'True_Odds_Calculator_3-way'!O118+1/'True_Odds_Calculator_3-way'!P118-1)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IF('Log_working_3-way'!$D117="","",'True_Odds_Calculator_3-way'!P118/'True_Odds_Calculator_3-way'!C118-1)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IF('Log_working_3-way'!D118="","",1/'True_Odds_Calculator_3-way'!N119+1/'True_Odds_Calculator_3-way'!O119+1/'True_Odds_Calculator_3-way'!P119-1)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IF('Log_working_3-way'!$D118="","",'True_Odds_Calculator_3-way'!P119/'True_Odds_Calculator_3-way'!C119-1)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IF('Log_working_3-way'!D119="","",1/'True_Odds_Calculator_3-way'!N120+1/'True_Odds_Calculator_3-way'!O120+1/'True_Odds_Calculator_3-way'!P120-1)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IF('Log_working_3-way'!$D119="","",'True_Odds_Calculator_3-way'!P120/'True_Odds_Calculator_3-way'!C120-1)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IF('Log_working_3-way'!D120="","",1/'True_Odds_Calculator_3-way'!N121+1/'True_Odds_Calculator_3-way'!O121+1/'True_Odds_Calculator_3-way'!P121-1)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IF('Log_working_3-way'!$D120="","",'True_Odds_Calculator_3-way'!P121/'True_Odds_Calculator_3-way'!C121-1)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IF('Log_working_3-way'!D121="","",1/'True_Odds_Calculator_3-way'!N122+1/'True_Odds_Calculator_3-way'!O122+1/'True_Odds_Calculator_3-way'!P122-1)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IF('Log_working_3-way'!$D121="","",'True_Odds_Calculator_3-way'!P122/'True_Odds_Calculator_3-way'!C122-1)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IF('Log_working_3-way'!D122="","",1/'True_Odds_Calculator_3-way'!N123+1/'True_Odds_Calculator_3-way'!O123+1/'True_Odds_Calculator_3-way'!P123-1)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IF('Log_working_3-way'!$D122="","",'True_Odds_Calculator_3-way'!P123/'True_Odds_Calculator_3-way'!C123-1)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IF('Log_working_3-way'!D123="","",1/'True_Odds_Calculator_3-way'!N124+1/'True_Odds_Calculator_3-way'!O124+1/'True_Odds_Calculator_3-way'!P124-1)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IF('Log_working_3-way'!$D123="","",'True_Odds_Calculator_3-way'!P124/'True_Odds_Calculator_3-way'!C124-1)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IF('Log_working_3-way'!D124="","",1/'True_Odds_Calculator_3-way'!N125+1/'True_Odds_Calculator_3-way'!O125+1/'True_Odds_Calculator_3-way'!P125-1)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IF('Log_working_3-way'!$D124="","",'True_Odds_Calculator_3-way'!P125/'True_Odds_Calculator_3-way'!C125-1)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IF('Log_working_3-way'!D125="","",1/'True_Odds_Calculator_3-way'!N126+1/'True_Odds_Calculator_3-way'!O126+1/'True_Odds_Calculator_3-way'!P126-1)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IF('Log_working_3-way'!$D125="","",'True_Odds_Calculator_3-way'!P126/'True_Odds_Calculator_3-way'!C126-1)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IF('Log_working_3-way'!D126="","",1/'True_Odds_Calculator_3-way'!N127+1/'True_Odds_Calculator_3-way'!O127+1/'True_Odds_Calculator_3-way'!P127-1)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IF('Log_working_3-way'!$D126="","",'True_Odds_Calculator_3-way'!P127/'True_Odds_Calculator_3-way'!C127-1)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IF('Log_working_3-way'!D127="","",1/'True_Odds_Calculator_3-way'!N128+1/'True_Odds_Calculator_3-way'!O128+1/'True_Odds_Calculator_3-way'!P128-1)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IF('Log_working_3-way'!$D127="","",'True_Odds_Calculator_3-way'!P128/'True_Odds_Calculator_3-way'!C128-1)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IF('Log_working_3-way'!D128="","",1/'True_Odds_Calculator_3-way'!N129+1/'True_Odds_Calculator_3-way'!O129+1/'True_Odds_Calculator_3-way'!P129-1)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IF('Log_working_3-way'!$D128="","",'True_Odds_Calculator_3-way'!P129/'True_Odds_Calculator_3-way'!C129-1)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IF('Log_working_3-way'!D129="","",1/'True_Odds_Calculator_3-way'!N130+1/'True_Odds_Calculator_3-way'!O130+1/'True_Odds_Calculator_3-way'!P130-1)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IF('Log_working_3-way'!$D129="","",'True_Odds_Calculator_3-way'!P130/'True_Odds_Calculator_3-way'!C130-1)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IF('Log_working_3-way'!D130="","",1/'True_Odds_Calculator_3-way'!N131+1/'True_Odds_Calculator_3-way'!O131+1/'True_Odds_Calculator_3-way'!P131-1)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IF('Log_working_3-way'!$D130="","",'True_Odds_Calculator_3-way'!P131/'True_Odds_Calculator_3-way'!C131-1)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IF('Log_working_3-way'!D131="","",1/'True_Odds_Calculator_3-way'!N132+1/'True_Odds_Calculator_3-way'!O132+1/'True_Odds_Calculator_3-way'!P132-1)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IF('Log_working_3-way'!$D131="","",'True_Odds_Calculator_3-way'!P132/'True_Odds_Calculator_3-way'!C132-1)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IF('Log_working_3-way'!D132="","",1/'True_Odds_Calculator_3-way'!N133+1/'True_Odds_Calculator_3-way'!O133+1/'True_Odds_Calculator_3-way'!P133-1)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IF('Log_working_3-way'!$D132="","",'True_Odds_Calculator_3-way'!P133/'True_Odds_Calculator_3-way'!C133-1)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IF('Log_working_3-way'!D133="","",1/'True_Odds_Calculator_3-way'!N134+1/'True_Odds_Calculator_3-way'!O134+1/'True_Odds_Calculator_3-way'!P134-1)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IF('Log_working_3-way'!$D133="","",'True_Odds_Calculator_3-way'!P134/'True_Odds_Calculator_3-way'!C134-1)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IF('Log_working_3-way'!D134="","",1/'True_Odds_Calculator_3-way'!N135+1/'True_Odds_Calculator_3-way'!O135+1/'True_Odds_Calculator_3-way'!P135-1)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IF('Log_working_3-way'!$D134="","",'True_Odds_Calculator_3-way'!P135/'True_Odds_Calculator_3-way'!C135-1)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IF('Log_working_3-way'!D135="","",1/'True_Odds_Calculator_3-way'!N136+1/'True_Odds_Calculator_3-way'!O136+1/'True_Odds_Calculator_3-way'!P136-1)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IF('Log_working_3-way'!$D135="","",'True_Odds_Calculator_3-way'!P136/'True_Odds_Calculator_3-way'!C136-1)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IF('Log_working_3-way'!D136="","",1/'True_Odds_Calculator_3-way'!N137+1/'True_Odds_Calculator_3-way'!O137+1/'True_Odds_Calculator_3-way'!P137-1)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IF('Log_working_3-way'!$D136="","",'True_Odds_Calculator_3-way'!P137/'True_Odds_Calculator_3-way'!C137-1)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IF('Log_working_3-way'!D137="","",1/'True_Odds_Calculator_3-way'!N138+1/'True_Odds_Calculator_3-way'!O138+1/'True_Odds_Calculator_3-way'!P138-1)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IF('Log_working_3-way'!$D137="","",'True_Odds_Calculator_3-way'!P138/'True_Odds_Calculator_3-way'!C138-1)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IF('Log_working_3-way'!D138="","",1/'True_Odds_Calculator_3-way'!N139+1/'True_Odds_Calculator_3-way'!O139+1/'True_Odds_Calculator_3-way'!P139-1)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IF('Log_working_3-way'!$D138="","",'True_Odds_Calculator_3-way'!P139/'True_Odds_Calculator_3-way'!C139-1)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IF('Log_working_3-way'!D139="","",1/'True_Odds_Calculator_3-way'!N140+1/'True_Odds_Calculator_3-way'!O140+1/'True_Odds_Calculator_3-way'!P140-1)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IF('Log_working_3-way'!$D139="","",'True_Odds_Calculator_3-way'!P140/'True_Odds_Calculator_3-way'!C140-1)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IF('Log_working_3-way'!D140="","",1/'True_Odds_Calculator_3-way'!N141+1/'True_Odds_Calculator_3-way'!O141+1/'True_Odds_Calculator_3-way'!P141-1)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IF('Log_working_3-way'!$D140="","",'True_Odds_Calculator_3-way'!P141/'True_Odds_Calculator_3-way'!C141-1)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IF('Log_working_3-way'!D141="","",1/'True_Odds_Calculator_3-way'!N142+1/'True_Odds_Calculator_3-way'!O142+1/'True_Odds_Calculator_3-way'!P142-1)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IF('Log_working_3-way'!$D141="","",'True_Odds_Calculator_3-way'!P142/'True_Odds_Calculator_3-way'!C142-1)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IF('Log_working_3-way'!D142="","",1/'True_Odds_Calculator_3-way'!N143+1/'True_Odds_Calculator_3-way'!O143+1/'True_Odds_Calculator_3-way'!P143-1)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IF('Log_working_3-way'!$D142="","",'True_Odds_Calculator_3-way'!P143/'True_Odds_Calculator_3-way'!C143-1)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IF('Log_working_3-way'!D143="","",1/'True_Odds_Calculator_3-way'!N144+1/'True_Odds_Calculator_3-way'!O144+1/'True_Odds_Calculator_3-way'!P144-1)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IF('Log_working_3-way'!$D143="","",'True_Odds_Calculator_3-way'!P144/'True_Odds_Calculator_3-way'!C144-1)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IF('Log_working_3-way'!D144="","",1/'True_Odds_Calculator_3-way'!N145+1/'True_Odds_Calculator_3-way'!O145+1/'True_Odds_Calculator_3-way'!P145-1)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IF('Log_working_3-way'!$D144="","",'True_Odds_Calculator_3-way'!P145/'True_Odds_Calculator_3-way'!C145-1)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IF('Log_working_3-way'!D145="","",1/'True_Odds_Calculator_3-way'!N146+1/'True_Odds_Calculator_3-way'!O146+1/'True_Odds_Calculator_3-way'!P146-1)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IF('Log_working_3-way'!$D145="","",'True_Odds_Calculator_3-way'!P146/'True_Odds_Calculator_3-way'!C146-1)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IF('Log_working_3-way'!D146="","",1/'True_Odds_Calculator_3-way'!N147+1/'True_Odds_Calculator_3-way'!O147+1/'True_Odds_Calculator_3-way'!P147-1)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IF('Log_working_3-way'!$D146="","",'True_Odds_Calculator_3-way'!P147/'True_Odds_Calculator_3-way'!C147-1)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IF('Log_working_3-way'!D147="","",1/'True_Odds_Calculator_3-way'!N148+1/'True_Odds_Calculator_3-way'!O148+1/'True_Odds_Calculator_3-way'!P148-1)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IF('Log_working_3-way'!$D147="","",'True_Odds_Calculator_3-way'!P148/'True_Odds_Calculator_3-way'!C148-1)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IF('Log_working_3-way'!D148="","",1/'True_Odds_Calculator_3-way'!N149+1/'True_Odds_Calculator_3-way'!O149+1/'True_Odds_Calculator_3-way'!P149-1)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IF('Log_working_3-way'!$D148="","",'True_Odds_Calculator_3-way'!P149/'True_Odds_Calculator_3-way'!C149-1)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IF('Log_working_3-way'!D149="","",1/'True_Odds_Calculator_3-way'!N150+1/'True_Odds_Calculator_3-way'!O150+1/'True_Odds_Calculator_3-way'!P150-1)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IF('Log_working_3-way'!$D149="","",'True_Odds_Calculator_3-way'!P150/'True_Odds_Calculator_3-way'!C150-1)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IF('Log_working_3-way'!D150="","",1/'True_Odds_Calculator_3-way'!N151+1/'True_Odds_Calculator_3-way'!O151+1/'True_Odds_Calculator_3-way'!P151-1)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IF('Log_working_3-way'!$D150="","",'True_Odds_Calculator_3-way'!P151/'True_Odds_Calculator_3-way'!C151-1)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IF('Log_working_3-way'!D151="","",1/'True_Odds_Calculator_3-way'!N152+1/'True_Odds_Calculator_3-way'!O152+1/'True_Odds_Calculator_3-way'!P152-1)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IF('Log_working_3-way'!$D151="","",'True_Odds_Calculator_3-way'!P152/'True_Odds_Calculator_3-way'!C152-1)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IF('Log_working_3-way'!D152="","",1/'True_Odds_Calculator_3-way'!N153+1/'True_Odds_Calculator_3-way'!O153+1/'True_Odds_Calculator_3-way'!P153-1)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IF('Log_working_3-way'!$D152="","",'True_Odds_Calculator_3-way'!P153/'True_Odds_Calculator_3-way'!C153-1)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IF('Log_working_3-way'!D153="","",1/'True_Odds_Calculator_3-way'!N154+1/'True_Odds_Calculator_3-way'!O154+1/'True_Odds_Calculator_3-way'!P154-1)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IF('Log_working_3-way'!$D153="","",'True_Odds_Calculator_3-way'!P154/'True_Odds_Calculator_3-way'!C154-1)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IF('Log_working_3-way'!D154="","",1/'True_Odds_Calculator_3-way'!N155+1/'True_Odds_Calculator_3-way'!O155+1/'True_Odds_Calculator_3-way'!P155-1)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IF('Log_working_3-way'!$D154="","",'True_Odds_Calculator_3-way'!P155/'True_Odds_Calculator_3-way'!C155-1)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IF('Log_working_3-way'!D155="","",1/'True_Odds_Calculator_3-way'!N156+1/'True_Odds_Calculator_3-way'!O156+1/'True_Odds_Calculator_3-way'!P156-1)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IF('Log_working_3-way'!$D155="","",'True_Odds_Calculator_3-way'!P156/'True_Odds_Calculator_3-way'!C156-1)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IF('Log_working_3-way'!D156="","",1/'True_Odds_Calculator_3-way'!N157+1/'True_Odds_Calculator_3-way'!O157+1/'True_Odds_Calculator_3-way'!P157-1)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IF('Log_working_3-way'!$D156="","",'True_Odds_Calculator_3-way'!P157/'True_Odds_Calculator_3-way'!C157-1)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IF('Log_working_3-way'!D157="","",1/'True_Odds_Calculator_3-way'!N158+1/'True_Odds_Calculator_3-way'!O158+1/'True_Odds_Calculator_3-way'!P158-1)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IF('Log_working_3-way'!$D157="","",'True_Odds_Calculator_3-way'!P158/'True_Odds_Calculator_3-way'!C158-1)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IF('Log_working_3-way'!D158="","",1/'True_Odds_Calculator_3-way'!N159+1/'True_Odds_Calculator_3-way'!O159+1/'True_Odds_Calculator_3-way'!P159-1)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IF('Log_working_3-way'!$D158="","",'True_Odds_Calculator_3-way'!P159/'True_Odds_Calculator_3-way'!C159-1)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IF('Log_working_3-way'!D159="","",1/'True_Odds_Calculator_3-way'!N160+1/'True_Odds_Calculator_3-way'!O160+1/'True_Odds_Calculator_3-way'!P160-1)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IF('Log_working_3-way'!$D159="","",'True_Odds_Calculator_3-way'!P160/'True_Odds_Calculator_3-way'!C160-1)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IF('Log_working_3-way'!D160="","",1/'True_Odds_Calculator_3-way'!N161+1/'True_Odds_Calculator_3-way'!O161+1/'True_Odds_Calculator_3-way'!P161-1)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IF('Log_working_3-way'!$D160="","",'True_Odds_Calculator_3-way'!P161/'True_Odds_Calculator_3-way'!C161-1)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IF('Log_working_3-way'!D161="","",1/'True_Odds_Calculator_3-way'!N162+1/'True_Odds_Calculator_3-way'!O162+1/'True_Odds_Calculator_3-way'!P162-1)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IF('Log_working_3-way'!$D161="","",'True_Odds_Calculator_3-way'!P162/'True_Odds_Calculator_3-way'!C162-1)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IF('Log_working_3-way'!D162="","",1/'True_Odds_Calculator_3-way'!N163+1/'True_Odds_Calculator_3-way'!O163+1/'True_Odds_Calculator_3-way'!P163-1)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IF('Log_working_3-way'!$D162="","",'True_Odds_Calculator_3-way'!P163/'True_Odds_Calculator_3-way'!C163-1)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IF('Log_working_3-way'!D163="","",1/'True_Odds_Calculator_3-way'!N164+1/'True_Odds_Calculator_3-way'!O164+1/'True_Odds_Calculator_3-way'!P164-1)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IF('Log_working_3-way'!$D163="","",'True_Odds_Calculator_3-way'!P164/'True_Odds_Calculator_3-way'!C164-1)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IF('Log_working_3-way'!D164="","",1/'True_Odds_Calculator_3-way'!N165+1/'True_Odds_Calculator_3-way'!O165+1/'True_Odds_Calculator_3-way'!P165-1)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IF('Log_working_3-way'!$D164="","",'True_Odds_Calculator_3-way'!P165/'True_Odds_Calculator_3-way'!C165-1)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IF('Log_working_3-way'!D165="","",1/'True_Odds_Calculator_3-way'!N166+1/'True_Odds_Calculator_3-way'!O166+1/'True_Odds_Calculator_3-way'!P166-1)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IF('Log_working_3-way'!$D165="","",'True_Odds_Calculator_3-way'!P166/'True_Odds_Calculator_3-way'!C166-1)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IF('Log_working_3-way'!D166="","",1/'True_Odds_Calculator_3-way'!N167+1/'True_Odds_Calculator_3-way'!O167+1/'True_Odds_Calculator_3-way'!P167-1)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IF('Log_working_3-way'!$D166="","",'True_Odds_Calculator_3-way'!P167/'True_Odds_Calculator_3-way'!C167-1)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IF('Log_working_3-way'!D167="","",1/'True_Odds_Calculator_3-way'!N168+1/'True_Odds_Calculator_3-way'!O168+1/'True_Odds_Calculator_3-way'!P168-1)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IF('Log_working_3-way'!$D167="","",'True_Odds_Calculator_3-way'!P168/'True_Odds_Calculator_3-way'!C168-1)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IF('Log_working_3-way'!D168="","",1/'True_Odds_Calculator_3-way'!N169+1/'True_Odds_Calculator_3-way'!O169+1/'True_Odds_Calculator_3-way'!P169-1)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IF('Log_working_3-way'!$D168="","",'True_Odds_Calculator_3-way'!P169/'True_Odds_Calculator_3-way'!C169-1)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IF('Log_working_3-way'!D169="","",1/'True_Odds_Calculator_3-way'!N170+1/'True_Odds_Calculator_3-way'!O170+1/'True_Odds_Calculator_3-way'!P170-1)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IF('Log_working_3-way'!$D169="","",'True_Odds_Calculator_3-way'!P170/'True_Odds_Calculator_3-way'!C170-1)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IF('Log_working_3-way'!D170="","",1/'True_Odds_Calculator_3-way'!N171+1/'True_Odds_Calculator_3-way'!O171+1/'True_Odds_Calculator_3-way'!P171-1)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IF('Log_working_3-way'!$D170="","",'True_Odds_Calculator_3-way'!P171/'True_Odds_Calculator_3-way'!C171-1)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IF('Log_working_3-way'!D171="","",1/'True_Odds_Calculator_3-way'!N172+1/'True_Odds_Calculator_3-way'!O172+1/'True_Odds_Calculator_3-way'!P172-1)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IF('Log_working_3-way'!$D171="","",'True_Odds_Calculator_3-way'!P172/'True_Odds_Calculator_3-way'!C172-1)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IF('Log_working_3-way'!D172="","",1/'True_Odds_Calculator_3-way'!N173+1/'True_Odds_Calculator_3-way'!O173+1/'True_Odds_Calculator_3-way'!P173-1)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IF('Log_working_3-way'!$D172="","",'True_Odds_Calculator_3-way'!P173/'True_Odds_Calculator_3-way'!C173-1)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IF('Log_working_3-way'!D173="","",1/'True_Odds_Calculator_3-way'!N174+1/'True_Odds_Calculator_3-way'!O174+1/'True_Odds_Calculator_3-way'!P174-1)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IF('Log_working_3-way'!$D173="","",'True_Odds_Calculator_3-way'!P174/'True_Odds_Calculator_3-way'!C174-1)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IF('Log_working_3-way'!D174="","",1/'True_Odds_Calculator_3-way'!N175+1/'True_Odds_Calculator_3-way'!O175+1/'True_Odds_Calculator_3-way'!P175-1)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IF('Log_working_3-way'!$D174="","",'True_Odds_Calculator_3-way'!P175/'True_Odds_Calculator_3-way'!C175-1)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IF('Log_working_3-way'!D175="","",1/'True_Odds_Calculator_3-way'!N176+1/'True_Odds_Calculator_3-way'!O176+1/'True_Odds_Calculator_3-way'!P176-1)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IF('Log_working_3-way'!$D175="","",'True_Odds_Calculator_3-way'!P176/'True_Odds_Calculator_3-way'!C176-1)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IF('Log_working_3-way'!D176="","",1/'True_Odds_Calculator_3-way'!N177+1/'True_Odds_Calculator_3-way'!O177+1/'True_Odds_Calculator_3-way'!P177-1)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IF('Log_working_3-way'!$D176="","",'True_Odds_Calculator_3-way'!P177/'True_Odds_Calculator_3-way'!C177-1)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IF('Log_working_3-way'!D177="","",1/'True_Odds_Calculator_3-way'!N178+1/'True_Odds_Calculator_3-way'!O178+1/'True_Odds_Calculator_3-way'!P178-1)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IF('Log_working_3-way'!$D177="","",'True_Odds_Calculator_3-way'!P178/'True_Odds_Calculator_3-way'!C178-1)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IF('Log_working_3-way'!D178="","",1/'True_Odds_Calculator_3-way'!N179+1/'True_Odds_Calculator_3-way'!O179+1/'True_Odds_Calculator_3-way'!P179-1)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IF('Log_working_3-way'!$D178="","",'True_Odds_Calculator_3-way'!P179/'True_Odds_Calculator_3-way'!C179-1)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IF('Log_working_3-way'!D179="","",1/'True_Odds_Calculator_3-way'!N180+1/'True_Odds_Calculator_3-way'!O180+1/'True_Odds_Calculator_3-way'!P180-1)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IF('Log_working_3-way'!$D179="","",'True_Odds_Calculator_3-way'!P180/'True_Odds_Calculator_3-way'!C180-1)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IF('Log_working_3-way'!D180="","",1/'True_Odds_Calculator_3-way'!N181+1/'True_Odds_Calculator_3-way'!O181+1/'True_Odds_Calculator_3-way'!P181-1)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IF('Log_working_3-way'!$D180="","",'True_Odds_Calculator_3-way'!P181/'True_Odds_Calculator_3-way'!C181-1)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IF('Log_working_3-way'!D181="","",1/'True_Odds_Calculator_3-way'!N182+1/'True_Odds_Calculator_3-way'!O182+1/'True_Odds_Calculator_3-way'!P182-1)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IF('Log_working_3-way'!$D181="","",'True_Odds_Calculator_3-way'!P182/'True_Odds_Calculator_3-way'!C182-1)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IF('Log_working_3-way'!D182="","",1/'True_Odds_Calculator_3-way'!N183+1/'True_Odds_Calculator_3-way'!O183+1/'True_Odds_Calculator_3-way'!P183-1)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IF('Log_working_3-way'!$D182="","",'True_Odds_Calculator_3-way'!P183/'True_Odds_Calculator_3-way'!C183-1)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IF('Log_working_3-way'!D183="","",1/'True_Odds_Calculator_3-way'!N184+1/'True_Odds_Calculator_3-way'!O184+1/'True_Odds_Calculator_3-way'!P184-1)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IF('Log_working_3-way'!$D183="","",'True_Odds_Calculator_3-way'!P184/'True_Odds_Calculator_3-way'!C184-1)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IF('Log_working_3-way'!D184="","",1/'True_Odds_Calculator_3-way'!N185+1/'True_Odds_Calculator_3-way'!O185+1/'True_Odds_Calculator_3-way'!P185-1)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IF('Log_working_3-way'!$D184="","",'True_Odds_Calculator_3-way'!P185/'True_Odds_Calculator_3-way'!C185-1)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IF('Log_working_3-way'!D185="","",1/'True_Odds_Calculator_3-way'!N186+1/'True_Odds_Calculator_3-way'!O186+1/'True_Odds_Calculator_3-way'!P186-1)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IF('Log_working_3-way'!$D185="","",'True_Odds_Calculator_3-way'!P186/'True_Odds_Calculator_3-way'!C186-1)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IF('Log_working_3-way'!D186="","",1/'True_Odds_Calculator_3-way'!N187+1/'True_Odds_Calculator_3-way'!O187+1/'True_Odds_Calculator_3-way'!P187-1)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IF('Log_working_3-way'!$D186="","",'True_Odds_Calculator_3-way'!P187/'True_Odds_Calculator_3-way'!C187-1)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IF('Log_working_3-way'!D187="","",1/'True_Odds_Calculator_3-way'!N188+1/'True_Odds_Calculator_3-way'!O188+1/'True_Odds_Calculator_3-way'!P188-1)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IF('Log_working_3-way'!$D187="","",'True_Odds_Calculator_3-way'!P188/'True_Odds_Calculator_3-way'!C188-1)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IF('Log_working_3-way'!D188="","",1/'True_Odds_Calculator_3-way'!N189+1/'True_Odds_Calculator_3-way'!O189+1/'True_Odds_Calculator_3-way'!P189-1)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IF('Log_working_3-way'!$D188="","",'True_Odds_Calculator_3-way'!P189/'True_Odds_Calculator_3-way'!C189-1)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IF('Log_working_3-way'!D189="","",1/'True_Odds_Calculator_3-way'!N190+1/'True_Odds_Calculator_3-way'!O190+1/'True_Odds_Calculator_3-way'!P190-1)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IF('Log_working_3-way'!$D189="","",'True_Odds_Calculator_3-way'!P190/'True_Odds_Calculator_3-way'!C190-1)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IF('Log_working_3-way'!D190="","",1/'True_Odds_Calculator_3-way'!N191+1/'True_Odds_Calculator_3-way'!O191+1/'True_Odds_Calculator_3-way'!P191-1)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IF('Log_working_3-way'!$D190="","",'True_Odds_Calculator_3-way'!P191/'True_Odds_Calculator_3-way'!C191-1)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IF('Log_working_3-way'!D191="","",1/'True_Odds_Calculator_3-way'!N192+1/'True_Odds_Calculator_3-way'!O192+1/'True_Odds_Calculator_3-way'!P192-1)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IF('Log_working_3-way'!$D191="","",'True_Odds_Calculator_3-way'!P192/'True_Odds_Calculator_3-way'!C192-1)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IF('Log_working_3-way'!D192="","",1/'True_Odds_Calculator_3-way'!N193+1/'True_Odds_Calculator_3-way'!O193+1/'True_Odds_Calculator_3-way'!P193-1)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IF('Log_working_3-way'!$D192="","",'True_Odds_Calculator_3-way'!P193/'True_Odds_Calculator_3-way'!C193-1)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IF('Log_working_3-way'!D193="","",1/'True_Odds_Calculator_3-way'!N194+1/'True_Odds_Calculator_3-way'!O194+1/'True_Odds_Calculator_3-way'!P194-1)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IF('Log_working_3-way'!$D193="","",'True_Odds_Calculator_3-way'!P194/'True_Odds_Calculator_3-way'!C194-1)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IF('Log_working_3-way'!D194="","",1/'True_Odds_Calculator_3-way'!N195+1/'True_Odds_Calculator_3-way'!O195+1/'True_Odds_Calculator_3-way'!P195-1)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IF('Log_working_3-way'!$D194="","",'True_Odds_Calculator_3-way'!P195/'True_Odds_Calculator_3-way'!C195-1)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IF('Log_working_3-way'!D195="","",1/'True_Odds_Calculator_3-way'!N196+1/'True_Odds_Calculator_3-way'!O196+1/'True_Odds_Calculator_3-way'!P196-1)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IF('Log_working_3-way'!$D195="","",'True_Odds_Calculator_3-way'!P196/'True_Odds_Calculator_3-way'!C196-1)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IF('Log_working_3-way'!D196="","",1/'True_Odds_Calculator_3-way'!N197+1/'True_Odds_Calculator_3-way'!O197+1/'True_Odds_Calculator_3-way'!P197-1)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IF('Log_working_3-way'!$D196="","",'True_Odds_Calculator_3-way'!P197/'True_Odds_Calculator_3-way'!C197-1)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IF('Log_working_3-way'!D197="","",1/'True_Odds_Calculator_3-way'!N198+1/'True_Odds_Calculator_3-way'!O198+1/'True_Odds_Calculator_3-way'!P198-1)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IF('Log_working_3-way'!$D197="","",'True_Odds_Calculator_3-way'!P198/'True_Odds_Calculator_3-way'!C198-1)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IF('Log_working_3-way'!D198="","",1/'True_Odds_Calculator_3-way'!N199+1/'True_Odds_Calculator_3-way'!O199+1/'True_Odds_Calculator_3-way'!P199-1)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IF('Log_working_3-way'!$D198="","",'True_Odds_Calculator_3-way'!P199/'True_Odds_Calculator_3-way'!C199-1)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IF('Log_working_3-way'!D199="","",1/'True_Odds_Calculator_3-way'!N200+1/'True_Odds_Calculator_3-way'!O200+1/'True_Odds_Calculator_3-way'!P200-1)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IF('Log_working_3-way'!$D199="","",'True_Odds_Calculator_3-way'!P200/'True_Odds_Calculator_3-way'!C200-1)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IF('Log_working_3-way'!D200="","",1/'True_Odds_Calculator_3-way'!N201+1/'True_Odds_Calculator_3-way'!O201+1/'True_Odds_Calculator_3-way'!P201-1)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IF('Log_working_3-way'!$D200="","",'True_Odds_Calculator_3-way'!P201/'True_Odds_Calculator_3-way'!C201-1)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IF('Log_working_3-way'!D201="","",1/'True_Odds_Calculator_3-way'!N202+1/'True_Odds_Calculator_3-way'!O202+1/'True_Odds_Calculator_3-way'!P202-1)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IF('Log_working_3-way'!$D201="","",'True_Odds_Calculator_3-way'!P202/'True_Odds_Calculator_3-way'!C202-1)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IF('Log_working_3-way'!D202="","",1/'True_Odds_Calculator_3-way'!N203+1/'True_Odds_Calculator_3-way'!O203+1/'True_Odds_Calculator_3-way'!P203-1)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IF('Log_working_3-way'!$D202="","",'True_Odds_Calculator_3-way'!P203/'True_Odds_Calculator_3-way'!C203-1)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IF('Log_working_3-way'!D203="","",1/'True_Odds_Calculator_3-way'!N204+1/'True_Odds_Calculator_3-way'!O204+1/'True_Odds_Calculator_3-way'!P204-1)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IF('Log_working_3-way'!$D203="","",'True_Odds_Calculator_3-way'!P204/'True_Odds_Calculator_3-way'!C204-1)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IF('Log_working_3-way'!D204="","",1/'True_Odds_Calculator_3-way'!N205+1/'True_Odds_Calculator_3-way'!O205+1/'True_Odds_Calculator_3-way'!P205-1)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IF('Log_working_3-way'!$D204="","",'True_Odds_Calculator_3-way'!P205/'True_Odds_Calculator_3-way'!C205-1)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IF('Log_working_3-way'!D205="","",1/'True_Odds_Calculator_3-way'!N206+1/'True_Odds_Calculator_3-way'!O206+1/'True_Odds_Calculator_3-way'!P206-1)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IF('Log_working_3-way'!$D205="","",'True_Odds_Calculator_3-way'!P206/'True_Odds_Calculator_3-way'!C206-1)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IF('Log_working_3-way'!D206="","",1/'True_Odds_Calculator_3-way'!N207+1/'True_Odds_Calculator_3-way'!O207+1/'True_Odds_Calculator_3-way'!P207-1)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IF('Log_working_3-way'!$D206="","",'True_Odds_Calculator_3-way'!P207/'True_Odds_Calculator_3-way'!C207-1)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IF('Log_working_3-way'!D207="","",1/'True_Odds_Calculator_3-way'!N208+1/'True_Odds_Calculator_3-way'!O208+1/'True_Odds_Calculator_3-way'!P208-1)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IF('Log_working_3-way'!$D207="","",'True_Odds_Calculator_3-way'!P208/'True_Odds_Calculator_3-way'!C208-1)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IF('Log_working_3-way'!D208="","",1/'True_Odds_Calculator_3-way'!N209+1/'True_Odds_Calculator_3-way'!O209+1/'True_Odds_Calculator_3-way'!P209-1)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IF('Log_working_3-way'!$D208="","",'True_Odds_Calculator_3-way'!P209/'True_Odds_Calculator_3-way'!C209-1)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IF('Log_working_3-way'!D209="","",1/'True_Odds_Calculator_3-way'!N210+1/'True_Odds_Calculator_3-way'!O210+1/'True_Odds_Calculator_3-way'!P210-1)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IF('Log_working_3-way'!$D209="","",'True_Odds_Calculator_3-way'!P210/'True_Odds_Calculator_3-way'!C210-1)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IF('Log_working_3-way'!D210="","",1/'True_Odds_Calculator_3-way'!N211+1/'True_Odds_Calculator_3-way'!O211+1/'True_Odds_Calculator_3-way'!P211-1)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IF('Log_working_3-way'!$D210="","",'True_Odds_Calculator_3-way'!P211/'True_Odds_Calculator_3-way'!C211-1)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IF('Log_working_3-way'!D211="","",1/'True_Odds_Calculator_3-way'!N212+1/'True_Odds_Calculator_3-way'!O212+1/'True_Odds_Calculator_3-way'!P212-1)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IF('Log_working_3-way'!$D211="","",'True_Odds_Calculator_3-way'!P212/'True_Odds_Calculator_3-way'!C212-1)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IF('Log_working_3-way'!D212="","",1/'True_Odds_Calculator_3-way'!N213+1/'True_Odds_Calculator_3-way'!O213+1/'True_Odds_Calculator_3-way'!P213-1)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IF('Log_working_3-way'!$D212="","",'True_Odds_Calculator_3-way'!P213/'True_Odds_Calculator_3-way'!C213-1)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IF('Log_working_3-way'!D213="","",1/'True_Odds_Calculator_3-way'!N214+1/'True_Odds_Calculator_3-way'!O214+1/'True_Odds_Calculator_3-way'!P214-1)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IF('Log_working_3-way'!$D213="","",'True_Odds_Calculator_3-way'!P214/'True_Odds_Calculator_3-way'!C214-1)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IF('Log_working_3-way'!D214="","",1/'True_Odds_Calculator_3-way'!N215+1/'True_Odds_Calculator_3-way'!O215+1/'True_Odds_Calculator_3-way'!P215-1)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IF('Log_working_3-way'!$D214="","",'True_Odds_Calculator_3-way'!P215/'True_Odds_Calculator_3-way'!C215-1)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IF('Log_working_3-way'!D215="","",1/'True_Odds_Calculator_3-way'!N216+1/'True_Odds_Calculator_3-way'!O216+1/'True_Odds_Calculator_3-way'!P216-1)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IF('Log_working_3-way'!$D215="","",'True_Odds_Calculator_3-way'!P216/'True_Odds_Calculator_3-way'!C216-1)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IF('Log_working_3-way'!D216="","",1/'True_Odds_Calculator_3-way'!N217+1/'True_Odds_Calculator_3-way'!O217+1/'True_Odds_Calculator_3-way'!P217-1)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IF('Log_working_3-way'!$D216="","",'True_Odds_Calculator_3-way'!P217/'True_Odds_Calculator_3-way'!C217-1)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IF('Log_working_3-way'!D217="","",1/'True_Odds_Calculator_3-way'!N218+1/'True_Odds_Calculator_3-way'!O218+1/'True_Odds_Calculator_3-way'!P218-1)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IF('Log_working_3-way'!$D217="","",'True_Odds_Calculator_3-way'!P218/'True_Odds_Calculator_3-way'!C218-1)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IF('Log_working_3-way'!D218="","",1/'True_Odds_Calculator_3-way'!N219+1/'True_Odds_Calculator_3-way'!O219+1/'True_Odds_Calculator_3-way'!P219-1)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IF('Log_working_3-way'!$D218="","",'True_Odds_Calculator_3-way'!P219/'True_Odds_Calculator_3-way'!C219-1)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IF('Log_working_3-way'!D219="","",1/'True_Odds_Calculator_3-way'!N220+1/'True_Odds_Calculator_3-way'!O220+1/'True_Odds_Calculator_3-way'!P220-1)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IF('Log_working_3-way'!$D219="","",'True_Odds_Calculator_3-way'!P220/'True_Odds_Calculator_3-way'!C220-1)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IF('Log_working_3-way'!D220="","",1/'True_Odds_Calculator_3-way'!N221+1/'True_Odds_Calculator_3-way'!O221+1/'True_Odds_Calculator_3-way'!P221-1)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IF('Log_working_3-way'!$D220="","",'True_Odds_Calculator_3-way'!P221/'True_Odds_Calculator_3-way'!C221-1)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IF('Log_working_3-way'!D221="","",1/'True_Odds_Calculator_3-way'!N222+1/'True_Odds_Calculator_3-way'!O222+1/'True_Odds_Calculator_3-way'!P222-1)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IF('Log_working_3-way'!$D221="","",'True_Odds_Calculator_3-way'!P222/'True_Odds_Calculator_3-way'!C222-1)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IF('Log_working_3-way'!D222="","",1/'True_Odds_Calculator_3-way'!N223+1/'True_Odds_Calculator_3-way'!O223+1/'True_Odds_Calculator_3-way'!P223-1)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IF('Log_working_3-way'!$D222="","",'True_Odds_Calculator_3-way'!P223/'True_Odds_Calculator_3-way'!C223-1)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IF('Log_working_3-way'!D223="","",1/'True_Odds_Calculator_3-way'!N224+1/'True_Odds_Calculator_3-way'!O224+1/'True_Odds_Calculator_3-way'!P224-1)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IF('Log_working_3-way'!$D223="","",'True_Odds_Calculator_3-way'!P224/'True_Odds_Calculator_3-way'!C224-1)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IF('Log_working_3-way'!D224="","",1/'True_Odds_Calculator_3-way'!N225+1/'True_Odds_Calculator_3-way'!O225+1/'True_Odds_Calculator_3-way'!P225-1)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IF('Log_working_3-way'!$D224="","",'True_Odds_Calculator_3-way'!P225/'True_Odds_Calculator_3-way'!C225-1)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IF('Log_working_3-way'!D225="","",1/'True_Odds_Calculator_3-way'!N226+1/'True_Odds_Calculator_3-way'!O226+1/'True_Odds_Calculator_3-way'!P226-1)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IF('Log_working_3-way'!$D225="","",'True_Odds_Calculator_3-way'!P226/'True_Odds_Calculator_3-way'!C226-1)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IF('Log_working_3-way'!D226="","",1/'True_Odds_Calculator_3-way'!N227+1/'True_Odds_Calculator_3-way'!O227+1/'True_Odds_Calculator_3-way'!P227-1)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IF('Log_working_3-way'!$D226="","",'True_Odds_Calculator_3-way'!P227/'True_Odds_Calculator_3-way'!C227-1)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IF('Log_working_3-way'!D227="","",1/'True_Odds_Calculator_3-way'!N228+1/'True_Odds_Calculator_3-way'!O228+1/'True_Odds_Calculator_3-way'!P228-1)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IF('Log_working_3-way'!$D227="","",'True_Odds_Calculator_3-way'!P228/'True_Odds_Calculator_3-way'!C228-1)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IF('Log_working_3-way'!D228="","",1/'True_Odds_Calculator_3-way'!N229+1/'True_Odds_Calculator_3-way'!O229+1/'True_Odds_Calculator_3-way'!P229-1)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IF('Log_working_3-way'!$D228="","",'True_Odds_Calculator_3-way'!P229/'True_Odds_Calculator_3-way'!C229-1)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IF('Log_working_3-way'!D229="","",1/'True_Odds_Calculator_3-way'!N230+1/'True_Odds_Calculator_3-way'!O230+1/'True_Odds_Calculator_3-way'!P230-1)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IF('Log_working_3-way'!$D229="","",'True_Odds_Calculator_3-way'!P230/'True_Odds_Calculator_3-way'!C230-1)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IF('Log_working_3-way'!D230="","",1/'True_Odds_Calculator_3-way'!N231+1/'True_Odds_Calculator_3-way'!O231+1/'True_Odds_Calculator_3-way'!P231-1)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IF('Log_working_3-way'!$D230="","",'True_Odds_Calculator_3-way'!P231/'True_Odds_Calculator_3-way'!C231-1)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IF('Log_working_3-way'!D231="","",1/'True_Odds_Calculator_3-way'!N232+1/'True_Odds_Calculator_3-way'!O232+1/'True_Odds_Calculator_3-way'!P232-1)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IF('Log_working_3-way'!$D231="","",'True_Odds_Calculator_3-way'!P232/'True_Odds_Calculator_3-way'!C232-1)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IF('Log_working_3-way'!D232="","",1/'True_Odds_Calculator_3-way'!N233+1/'True_Odds_Calculator_3-way'!O233+1/'True_Odds_Calculator_3-way'!P233-1)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IF('Log_working_3-way'!$D232="","",'True_Odds_Calculator_3-way'!P233/'True_Odds_Calculator_3-way'!C233-1)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IF('Log_working_3-way'!D233="","",1/'True_Odds_Calculator_3-way'!N234+1/'True_Odds_Calculator_3-way'!O234+1/'True_Odds_Calculator_3-way'!P234-1)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IF('Log_working_3-way'!$D233="","",'True_Odds_Calculator_3-way'!P234/'True_Odds_Calculator_3-way'!C234-1)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IF('Log_working_3-way'!D234="","",1/'True_Odds_Calculator_3-way'!N235+1/'True_Odds_Calculator_3-way'!O235+1/'True_Odds_Calculator_3-way'!P235-1)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IF('Log_working_3-way'!$D234="","",'True_Odds_Calculator_3-way'!P235/'True_Odds_Calculator_3-way'!C235-1)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IF('Log_working_3-way'!D235="","",1/'True_Odds_Calculator_3-way'!N236+1/'True_Odds_Calculator_3-way'!O236+1/'True_Odds_Calculator_3-way'!P236-1)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IF('Log_working_3-way'!$D235="","",'True_Odds_Calculator_3-way'!P236/'True_Odds_Calculator_3-way'!C236-1)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IF('Log_working_3-way'!D236="","",1/'True_Odds_Calculator_3-way'!N237+1/'True_Odds_Calculator_3-way'!O237+1/'True_Odds_Calculator_3-way'!P237-1)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IF('Log_working_3-way'!$D236="","",'True_Odds_Calculator_3-way'!P237/'True_Odds_Calculator_3-way'!C237-1)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IF('Log_working_3-way'!D237="","",1/'True_Odds_Calculator_3-way'!N238+1/'True_Odds_Calculator_3-way'!O238+1/'True_Odds_Calculator_3-way'!P238-1)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IF('Log_working_3-way'!$D237="","",'True_Odds_Calculator_3-way'!P238/'True_Odds_Calculator_3-way'!C238-1)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IF('Log_working_3-way'!D238="","",1/'True_Odds_Calculator_3-way'!N239+1/'True_Odds_Calculator_3-way'!O239+1/'True_Odds_Calculator_3-way'!P239-1)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IF('Log_working_3-way'!$D238="","",'True_Odds_Calculator_3-way'!P239/'True_Odds_Calculator_3-way'!C239-1)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IF('Log_working_3-way'!D239="","",1/'True_Odds_Calculator_3-way'!N240+1/'True_Odds_Calculator_3-way'!O240+1/'True_Odds_Calculator_3-way'!P240-1)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IF('Log_working_3-way'!$D239="","",'True_Odds_Calculator_3-way'!P240/'True_Odds_Calculator_3-way'!C240-1)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IF('Log_working_3-way'!D240="","",1/'True_Odds_Calculator_3-way'!N241+1/'True_Odds_Calculator_3-way'!O241+1/'True_Odds_Calculator_3-way'!P241-1)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IF('Log_working_3-way'!$D240="","",'True_Odds_Calculator_3-way'!P241/'True_Odds_Calculator_3-way'!C241-1)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IF('Log_working_3-way'!D241="","",1/'True_Odds_Calculator_3-way'!N242+1/'True_Odds_Calculator_3-way'!O242+1/'True_Odds_Calculator_3-way'!P242-1)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IF('Log_working_3-way'!$D241="","",'True_Odds_Calculator_3-way'!P242/'True_Odds_Calculator_3-way'!C242-1)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IF('Log_working_3-way'!D242="","",1/'True_Odds_Calculator_3-way'!N243+1/'True_Odds_Calculator_3-way'!O243+1/'True_Odds_Calculator_3-way'!P243-1)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IF('Log_working_3-way'!$D242="","",'True_Odds_Calculator_3-way'!P243/'True_Odds_Calculator_3-way'!C243-1)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13"/>
        <v>0.61248896507651718</v>
      </c>
      <c r="E12" s="9">
        <f t="shared" si="14"/>
        <v>0.23370242806511077</v>
      </c>
      <c r="F12" s="9">
        <f t="shared" si="15"/>
        <v>0.15380860685837189</v>
      </c>
      <c r="G12" s="9">
        <f t="shared" si="16"/>
        <v>1.1003173494976224</v>
      </c>
      <c r="H12" s="9">
        <f t="shared" si="17"/>
        <v>1.6326824759611329</v>
      </c>
      <c r="I12" s="9">
        <f t="shared" si="18"/>
        <v>4.2789457015029155</v>
      </c>
      <c r="J12" s="9">
        <f t="shared" si="19"/>
        <v>6.5015867474881137</v>
      </c>
      <c r="K12" s="11">
        <f t="shared" si="20"/>
        <v>0.63492063492063489</v>
      </c>
      <c r="L12" s="11">
        <f t="shared" si="21"/>
        <v>0.25125628140703515</v>
      </c>
      <c r="M12" s="11">
        <f t="shared" si="22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23"/>
        <v>0</v>
      </c>
      <c r="S12" s="11">
        <f t="shared" si="24"/>
        <v>-0.99854099795739737</v>
      </c>
      <c r="T12" s="11">
        <f t="shared" si="25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13"/>
        <v>0.14837238759984606</v>
      </c>
      <c r="E13" s="9">
        <f t="shared" si="14"/>
        <v>0.21851542331859966</v>
      </c>
      <c r="F13" s="9">
        <f t="shared" si="15"/>
        <v>0.63311218908155442</v>
      </c>
      <c r="G13" s="9">
        <f t="shared" si="16"/>
        <v>1.1038074098253128</v>
      </c>
      <c r="H13" s="9">
        <f t="shared" si="17"/>
        <v>6.7397985310916271</v>
      </c>
      <c r="I13" s="9">
        <f t="shared" si="18"/>
        <v>4.5763360078340138</v>
      </c>
      <c r="J13" s="9">
        <f t="shared" si="19"/>
        <v>1.5794988901582889</v>
      </c>
      <c r="K13" s="11">
        <f t="shared" si="20"/>
        <v>0.16129032258064516</v>
      </c>
      <c r="L13" s="11">
        <f t="shared" si="21"/>
        <v>0.23584905660377356</v>
      </c>
      <c r="M13" s="11">
        <f t="shared" si="22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23"/>
        <v>0</v>
      </c>
      <c r="S13" s="11">
        <f t="shared" si="24"/>
        <v>-1.013544069099624</v>
      </c>
      <c r="T13" s="11">
        <f t="shared" si="25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13"/>
        <v>0.20890606712202681</v>
      </c>
      <c r="E14" s="9">
        <f t="shared" si="14"/>
        <v>0.28026221185203898</v>
      </c>
      <c r="F14" s="9">
        <f t="shared" si="15"/>
        <v>0.51083172102593422</v>
      </c>
      <c r="G14" s="9">
        <f t="shared" si="16"/>
        <v>1.088172526115484</v>
      </c>
      <c r="H14" s="9">
        <f t="shared" si="17"/>
        <v>4.7868403908818848</v>
      </c>
      <c r="I14" s="9">
        <f t="shared" si="18"/>
        <v>3.5680871616325422</v>
      </c>
      <c r="J14" s="9">
        <f t="shared" si="19"/>
        <v>1.957591822981626</v>
      </c>
      <c r="K14" s="11">
        <f t="shared" si="20"/>
        <v>0.2232142857142857</v>
      </c>
      <c r="L14" s="11">
        <f t="shared" si="21"/>
        <v>0.29761904761904762</v>
      </c>
      <c r="M14" s="11">
        <f t="shared" si="22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23"/>
        <v>0</v>
      </c>
      <c r="S14" s="11">
        <f t="shared" si="24"/>
        <v>-0.92981244354710135</v>
      </c>
      <c r="T14" s="11">
        <f t="shared" si="25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13"/>
        <v>0.57336143195671563</v>
      </c>
      <c r="E15" s="9">
        <f t="shared" si="14"/>
        <v>0.23836451129646599</v>
      </c>
      <c r="F15" s="9">
        <f t="shared" si="15"/>
        <v>0.18827405674681838</v>
      </c>
      <c r="G15" s="9">
        <f t="shared" si="16"/>
        <v>1.0942655433694175</v>
      </c>
      <c r="H15" s="9">
        <f t="shared" si="17"/>
        <v>1.7441005694912042</v>
      </c>
      <c r="I15" s="9">
        <f t="shared" si="18"/>
        <v>4.1952553866386992</v>
      </c>
      <c r="J15" s="9">
        <f t="shared" si="19"/>
        <v>5.3114062408755043</v>
      </c>
      <c r="K15" s="11">
        <f t="shared" si="20"/>
        <v>0.59523809523809523</v>
      </c>
      <c r="L15" s="11">
        <f t="shared" si="21"/>
        <v>0.25510204081632654</v>
      </c>
      <c r="M15" s="11">
        <f t="shared" si="22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23"/>
        <v>0</v>
      </c>
      <c r="S15" s="11">
        <f t="shared" si="24"/>
        <v>-0.96379209496189822</v>
      </c>
      <c r="T15" s="11">
        <f t="shared" si="25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13"/>
        <v>7.899117942014007E-2</v>
      </c>
      <c r="E16" s="9">
        <f t="shared" si="14"/>
        <v>0.14210098811400529</v>
      </c>
      <c r="F16" s="9">
        <f t="shared" si="15"/>
        <v>0.77890783246585493</v>
      </c>
      <c r="G16" s="9">
        <f t="shared" si="16"/>
        <v>1.0917267166564542</v>
      </c>
      <c r="H16" s="9">
        <f t="shared" si="17"/>
        <v>12.659641333890931</v>
      </c>
      <c r="I16" s="9">
        <f t="shared" si="18"/>
        <v>7.037248743110192</v>
      </c>
      <c r="J16" s="9">
        <f t="shared" si="19"/>
        <v>1.2838489463306779</v>
      </c>
      <c r="K16" s="11">
        <f t="shared" si="20"/>
        <v>8.5616438356164379E-2</v>
      </c>
      <c r="L16" s="11">
        <f t="shared" si="21"/>
        <v>0.15313935681470137</v>
      </c>
      <c r="M16" s="11">
        <f t="shared" si="22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23"/>
        <v>0</v>
      </c>
      <c r="S16" s="11">
        <f t="shared" si="24"/>
        <v>-1.0725656081935404</v>
      </c>
      <c r="T16" s="11">
        <f t="shared" si="25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13"/>
        <v>0.86034192171874835</v>
      </c>
      <c r="E17" s="9">
        <f t="shared" si="14"/>
        <v>8.8974406762869468E-2</v>
      </c>
      <c r="F17" s="9">
        <f t="shared" si="15"/>
        <v>5.068367151838217E-2</v>
      </c>
      <c r="G17" s="9">
        <f t="shared" si="16"/>
        <v>1.2486813471899798</v>
      </c>
      <c r="H17" s="9">
        <f t="shared" si="17"/>
        <v>1.1623285751346972</v>
      </c>
      <c r="I17" s="9">
        <f t="shared" si="18"/>
        <v>11.239187046957834</v>
      </c>
      <c r="J17" s="9">
        <f t="shared" si="19"/>
        <v>19.730220207849698</v>
      </c>
      <c r="K17" s="11">
        <f t="shared" si="20"/>
        <v>0.88495575221238942</v>
      </c>
      <c r="L17" s="11">
        <f t="shared" si="21"/>
        <v>0.10869565217391305</v>
      </c>
      <c r="M17" s="11">
        <f t="shared" si="22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23"/>
        <v>0</v>
      </c>
      <c r="S17" s="11">
        <f t="shared" si="24"/>
        <v>-1.4590368980612898</v>
      </c>
      <c r="T17" s="11">
        <f t="shared" si="25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13"/>
        <v>0.29508136465305135</v>
      </c>
      <c r="E18" s="9">
        <f t="shared" si="14"/>
        <v>0.32028147052884454</v>
      </c>
      <c r="F18" s="9">
        <f t="shared" si="15"/>
        <v>0.38463716481810384</v>
      </c>
      <c r="G18" s="9">
        <f t="shared" si="16"/>
        <v>1.0883352205216323</v>
      </c>
      <c r="H18" s="9">
        <f t="shared" si="17"/>
        <v>3.3888958090449828</v>
      </c>
      <c r="I18" s="9">
        <f t="shared" si="18"/>
        <v>3.1222536800171836</v>
      </c>
      <c r="J18" s="9">
        <f t="shared" si="19"/>
        <v>2.5998527741668003</v>
      </c>
      <c r="K18" s="11">
        <f t="shared" si="20"/>
        <v>0.3129890453834116</v>
      </c>
      <c r="L18" s="11">
        <f t="shared" si="21"/>
        <v>0.33898305084745761</v>
      </c>
      <c r="M18" s="11">
        <f t="shared" si="22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23"/>
        <v>0</v>
      </c>
      <c r="S18" s="11">
        <f t="shared" si="24"/>
        <v>-0.89240766103766478</v>
      </c>
      <c r="T18" s="11">
        <f t="shared" si="25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13"/>
        <v>0.3326317976190481</v>
      </c>
      <c r="E19" s="9">
        <f t="shared" si="14"/>
        <v>0.29346231420018221</v>
      </c>
      <c r="F19" s="9">
        <f t="shared" si="15"/>
        <v>0.37390588818076975</v>
      </c>
      <c r="G19" s="9">
        <f t="shared" si="16"/>
        <v>1.084501155441884</v>
      </c>
      <c r="H19" s="9">
        <f t="shared" si="17"/>
        <v>3.0063271375674856</v>
      </c>
      <c r="I19" s="9">
        <f t="shared" si="18"/>
        <v>3.4075925650809822</v>
      </c>
      <c r="J19" s="9">
        <f t="shared" si="19"/>
        <v>2.6744697840022695</v>
      </c>
      <c r="K19" s="11">
        <f t="shared" si="20"/>
        <v>0.35087719298245612</v>
      </c>
      <c r="L19" s="11">
        <f t="shared" si="21"/>
        <v>0.3105590062111801</v>
      </c>
      <c r="M19" s="11">
        <f t="shared" si="22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23"/>
        <v>0</v>
      </c>
      <c r="S19" s="11">
        <f t="shared" si="24"/>
        <v>-0.88532027336116381</v>
      </c>
      <c r="T19" s="11">
        <f t="shared" si="25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13"/>
        <v>0.5968722921116435</v>
      </c>
      <c r="E20" s="9">
        <f t="shared" si="14"/>
        <v>0.23166382530598362</v>
      </c>
      <c r="F20" s="9">
        <f t="shared" si="15"/>
        <v>0.17146388258237308</v>
      </c>
      <c r="G20" s="9">
        <f t="shared" si="16"/>
        <v>1.0982118228834437</v>
      </c>
      <c r="H20" s="9">
        <f t="shared" si="17"/>
        <v>1.6754002710733178</v>
      </c>
      <c r="I20" s="9">
        <f t="shared" si="18"/>
        <v>4.3165997051079996</v>
      </c>
      <c r="J20" s="9">
        <f t="shared" si="19"/>
        <v>5.8321320206871512</v>
      </c>
      <c r="K20" s="11">
        <f t="shared" si="20"/>
        <v>0.61919504643962853</v>
      </c>
      <c r="L20" s="11">
        <f t="shared" si="21"/>
        <v>0.24875621890547267</v>
      </c>
      <c r="M20" s="11">
        <f t="shared" si="22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23"/>
        <v>0</v>
      </c>
      <c r="S20" s="11">
        <f t="shared" si="24"/>
        <v>-0.98322100018110326</v>
      </c>
      <c r="T20" s="11">
        <f t="shared" si="25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13"/>
        <v>0.64159442429280267</v>
      </c>
      <c r="E21" s="9">
        <f t="shared" si="14"/>
        <v>0.20682735922134649</v>
      </c>
      <c r="F21" s="9">
        <f t="shared" si="15"/>
        <v>0.15157821648585076</v>
      </c>
      <c r="G21" s="9">
        <f t="shared" si="16"/>
        <v>1.1083671352132634</v>
      </c>
      <c r="H21" s="9">
        <f t="shared" si="17"/>
        <v>1.5586170361474849</v>
      </c>
      <c r="I21" s="9">
        <f t="shared" si="18"/>
        <v>4.8349502878378905</v>
      </c>
      <c r="J21" s="9">
        <f t="shared" si="19"/>
        <v>6.5972540328269798</v>
      </c>
      <c r="K21" s="11">
        <f t="shared" si="20"/>
        <v>0.66489361702127658</v>
      </c>
      <c r="L21" s="11">
        <f t="shared" si="21"/>
        <v>0.22421524663677131</v>
      </c>
      <c r="M21" s="11">
        <f t="shared" si="22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23"/>
        <v>0</v>
      </c>
      <c r="S21" s="11">
        <f t="shared" si="24"/>
        <v>-1.0235746943810813</v>
      </c>
      <c r="T21" s="11">
        <f t="shared" si="25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13"/>
        <v>0.37509986209115281</v>
      </c>
      <c r="E22" s="9">
        <f t="shared" si="14"/>
        <v>0.3290367383312246</v>
      </c>
      <c r="F22" s="9">
        <f t="shared" si="15"/>
        <v>0.29586339957762275</v>
      </c>
      <c r="G22" s="9">
        <f t="shared" si="16"/>
        <v>1.0817900813618855</v>
      </c>
      <c r="H22" s="9">
        <f t="shared" si="17"/>
        <v>2.6659567252973035</v>
      </c>
      <c r="I22" s="9">
        <f t="shared" si="18"/>
        <v>3.0391743033671537</v>
      </c>
      <c r="J22" s="9">
        <f t="shared" si="19"/>
        <v>3.3799381789961482</v>
      </c>
      <c r="K22" s="11">
        <f t="shared" si="20"/>
        <v>0.39370078740157477</v>
      </c>
      <c r="L22" s="11">
        <f t="shared" si="21"/>
        <v>0.34662045060658581</v>
      </c>
      <c r="M22" s="11">
        <f t="shared" si="22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23"/>
        <v>0</v>
      </c>
      <c r="S22" s="11">
        <f t="shared" si="24"/>
        <v>-0.88078066134492461</v>
      </c>
      <c r="T22" s="11">
        <f t="shared" si="25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13"/>
        <v>0.15610807320540238</v>
      </c>
      <c r="E23" s="9">
        <f t="shared" si="14"/>
        <v>0.21548689918035976</v>
      </c>
      <c r="F23" s="9">
        <f t="shared" si="15"/>
        <v>0.62840502761423811</v>
      </c>
      <c r="G23" s="9">
        <f t="shared" si="16"/>
        <v>1.1032282870878394</v>
      </c>
      <c r="H23" s="9">
        <f t="shared" si="17"/>
        <v>6.4058186067304135</v>
      </c>
      <c r="I23" s="9">
        <f t="shared" si="18"/>
        <v>4.6406533473898701</v>
      </c>
      <c r="J23" s="9">
        <f t="shared" si="19"/>
        <v>1.5913303618790819</v>
      </c>
      <c r="K23" s="11">
        <f t="shared" si="20"/>
        <v>0.16949152542372881</v>
      </c>
      <c r="L23" s="11">
        <f t="shared" si="21"/>
        <v>0.23255813953488372</v>
      </c>
      <c r="M23" s="11">
        <f t="shared" si="22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23"/>
        <v>0</v>
      </c>
      <c r="S23" s="11">
        <f t="shared" si="24"/>
        <v>-1.0079472766039921</v>
      </c>
      <c r="T23" s="11">
        <f t="shared" si="25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13"/>
        <v>0.29015311219935308</v>
      </c>
      <c r="E24" s="9">
        <f t="shared" si="14"/>
        <v>0.32166188376739807</v>
      </c>
      <c r="F24" s="9">
        <f t="shared" si="15"/>
        <v>0.38818500403324879</v>
      </c>
      <c r="G24" s="9">
        <f t="shared" si="16"/>
        <v>0.92493619126169135</v>
      </c>
      <c r="H24" s="9">
        <f t="shared" si="17"/>
        <v>3.4464562258871734</v>
      </c>
      <c r="I24" s="9">
        <f t="shared" si="18"/>
        <v>3.1088545160766565</v>
      </c>
      <c r="J24" s="9">
        <f t="shared" si="19"/>
        <v>2.5760912699099219</v>
      </c>
      <c r="K24" s="11">
        <f t="shared" si="20"/>
        <v>0.27434842249657065</v>
      </c>
      <c r="L24" s="11">
        <f t="shared" si="21"/>
        <v>0.3048780487804878</v>
      </c>
      <c r="M24" s="11">
        <f t="shared" si="22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23"/>
        <v>0</v>
      </c>
      <c r="S24" s="11">
        <f t="shared" si="24"/>
        <v>-0.64508642854151199</v>
      </c>
      <c r="T24" s="11">
        <f t="shared" si="25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13"/>
        <v>0.38581364091149689</v>
      </c>
      <c r="E25" s="9">
        <f t="shared" si="14"/>
        <v>0.28123513811111867</v>
      </c>
      <c r="F25" s="9">
        <f t="shared" si="15"/>
        <v>0.33295122097738455</v>
      </c>
      <c r="G25" s="9">
        <f t="shared" si="16"/>
        <v>1.0829421394561678</v>
      </c>
      <c r="H25" s="9">
        <f t="shared" si="17"/>
        <v>2.5919249450005668</v>
      </c>
      <c r="I25" s="9">
        <f t="shared" si="18"/>
        <v>3.5557434491165556</v>
      </c>
      <c r="J25" s="9">
        <f t="shared" si="19"/>
        <v>3.0034429579939106</v>
      </c>
      <c r="K25" s="11">
        <f t="shared" si="20"/>
        <v>0.40485829959514169</v>
      </c>
      <c r="L25" s="11">
        <f t="shared" si="21"/>
        <v>0.29761904761904762</v>
      </c>
      <c r="M25" s="11">
        <f t="shared" si="22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23"/>
        <v>0</v>
      </c>
      <c r="S25" s="11">
        <f t="shared" si="24"/>
        <v>-0.88500814893066659</v>
      </c>
      <c r="T25" s="11">
        <f t="shared" si="25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13"/>
        <v>0.23789888074428017</v>
      </c>
      <c r="E26" s="9">
        <f t="shared" si="14"/>
        <v>0.2429367687267294</v>
      </c>
      <c r="F26" s="9">
        <f t="shared" si="15"/>
        <v>0.51916435052899035</v>
      </c>
      <c r="G26" s="9">
        <f t="shared" si="16"/>
        <v>1.0896144906738354</v>
      </c>
      <c r="H26" s="9">
        <f t="shared" si="17"/>
        <v>4.2034666025810763</v>
      </c>
      <c r="I26" s="9">
        <f t="shared" si="18"/>
        <v>4.1162974433271691</v>
      </c>
      <c r="J26" s="9">
        <f t="shared" si="19"/>
        <v>1.9261723170727603</v>
      </c>
      <c r="K26" s="11">
        <f t="shared" si="20"/>
        <v>0.25380710659898476</v>
      </c>
      <c r="L26" s="11">
        <f t="shared" si="21"/>
        <v>0.2590673575129534</v>
      </c>
      <c r="M26" s="11">
        <f t="shared" si="22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23"/>
        <v>0</v>
      </c>
      <c r="S26" s="11">
        <f t="shared" si="24"/>
        <v>-0.93044210691269547</v>
      </c>
      <c r="T26" s="11">
        <f t="shared" si="25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13"/>
        <v>0.4278329882000575</v>
      </c>
      <c r="E27" s="9">
        <f t="shared" si="14"/>
        <v>0.29141223969881941</v>
      </c>
      <c r="F27" s="9">
        <f t="shared" si="15"/>
        <v>0.28075477210112287</v>
      </c>
      <c r="G27" s="9">
        <f t="shared" si="16"/>
        <v>1.0855200244504641</v>
      </c>
      <c r="H27" s="9">
        <f t="shared" si="17"/>
        <v>2.3373606701229721</v>
      </c>
      <c r="I27" s="9">
        <f t="shared" si="18"/>
        <v>3.4315648547690403</v>
      </c>
      <c r="J27" s="9">
        <f t="shared" si="19"/>
        <v>3.5618272577030954</v>
      </c>
      <c r="K27" s="11">
        <f t="shared" si="20"/>
        <v>0.4480286738351254</v>
      </c>
      <c r="L27" s="11">
        <f t="shared" si="21"/>
        <v>0.30864197530864196</v>
      </c>
      <c r="M27" s="11">
        <f t="shared" si="22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23"/>
        <v>0</v>
      </c>
      <c r="S27" s="11">
        <f t="shared" si="24"/>
        <v>-0.8954612276343511</v>
      </c>
      <c r="T27" s="11">
        <f t="shared" si="25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13"/>
        <v>0.74922064083555429</v>
      </c>
      <c r="E28" s="9">
        <f t="shared" si="14"/>
        <v>0.16296663620299862</v>
      </c>
      <c r="F28" s="9">
        <f t="shared" si="15"/>
        <v>8.7812722961447168E-2</v>
      </c>
      <c r="G28" s="9">
        <f t="shared" si="16"/>
        <v>1.1542079379279757</v>
      </c>
      <c r="H28" s="9">
        <f t="shared" si="17"/>
        <v>1.334720301999113</v>
      </c>
      <c r="I28" s="9">
        <f t="shared" si="18"/>
        <v>6.1362253237794926</v>
      </c>
      <c r="J28" s="9">
        <f t="shared" si="19"/>
        <v>11.387871441351781</v>
      </c>
      <c r="K28" s="11">
        <f t="shared" si="20"/>
        <v>0.77519379844961234</v>
      </c>
      <c r="L28" s="11">
        <f t="shared" si="21"/>
        <v>0.18348623853211007</v>
      </c>
      <c r="M28" s="11">
        <f t="shared" si="22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23"/>
        <v>0</v>
      </c>
      <c r="S28" s="11">
        <f t="shared" si="24"/>
        <v>-1.1830040036161684</v>
      </c>
      <c r="T28" s="11">
        <f t="shared" si="25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13"/>
        <v>0.45314563965264082</v>
      </c>
      <c r="E29" s="9">
        <f t="shared" si="14"/>
        <v>0.27910423692480268</v>
      </c>
      <c r="F29" s="9">
        <f t="shared" si="15"/>
        <v>0.26775012342255661</v>
      </c>
      <c r="G29" s="9">
        <f t="shared" si="16"/>
        <v>1.0852482312010476</v>
      </c>
      <c r="H29" s="9">
        <f t="shared" si="17"/>
        <v>2.2067960330955647</v>
      </c>
      <c r="I29" s="9">
        <f t="shared" si="18"/>
        <v>3.5828907902584932</v>
      </c>
      <c r="J29" s="9">
        <f t="shared" si="19"/>
        <v>3.7348255426266408</v>
      </c>
      <c r="K29" s="11">
        <f t="shared" si="20"/>
        <v>0.47348484848484845</v>
      </c>
      <c r="L29" s="11">
        <f t="shared" si="21"/>
        <v>0.29585798816568049</v>
      </c>
      <c r="M29" s="11">
        <f t="shared" si="22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23"/>
        <v>0</v>
      </c>
      <c r="S29" s="11">
        <f t="shared" si="24"/>
        <v>-0.90143971257567757</v>
      </c>
      <c r="T29" s="11">
        <f t="shared" si="25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13"/>
        <v>0.59550310251978167</v>
      </c>
      <c r="E30" s="9">
        <f t="shared" si="14"/>
        <v>0.22421381734362902</v>
      </c>
      <c r="F30" s="9">
        <f t="shared" si="15"/>
        <v>0.18028308013658947</v>
      </c>
      <c r="G30" s="9">
        <f t="shared" si="16"/>
        <v>1.1089834715092013</v>
      </c>
      <c r="H30" s="9">
        <f t="shared" si="17"/>
        <v>1.6792523762993856</v>
      </c>
      <c r="I30" s="9">
        <f t="shared" si="18"/>
        <v>4.4600284311087073</v>
      </c>
      <c r="J30" s="9">
        <f t="shared" si="19"/>
        <v>5.5468322331877244</v>
      </c>
      <c r="K30" s="11">
        <f t="shared" si="20"/>
        <v>0.62015503875968991</v>
      </c>
      <c r="L30" s="11">
        <f t="shared" si="21"/>
        <v>0.24271844660194175</v>
      </c>
      <c r="M30" s="11">
        <f t="shared" si="22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23"/>
        <v>0</v>
      </c>
      <c r="S30" s="11">
        <f t="shared" si="24"/>
        <v>-0.99966815994690539</v>
      </c>
      <c r="T30" s="11">
        <f t="shared" si="25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13"/>
        <v>0.46699292931333375</v>
      </c>
      <c r="E31" s="9">
        <f t="shared" si="14"/>
        <v>0.28570432665508178</v>
      </c>
      <c r="F31" s="9">
        <f t="shared" si="15"/>
        <v>0.24730274403158467</v>
      </c>
      <c r="G31" s="9">
        <f t="shared" si="16"/>
        <v>1.0870095664034183</v>
      </c>
      <c r="H31" s="9">
        <f t="shared" si="17"/>
        <v>2.1413600447235885</v>
      </c>
      <c r="I31" s="9">
        <f t="shared" si="18"/>
        <v>3.5001220027278617</v>
      </c>
      <c r="J31" s="9">
        <f t="shared" si="19"/>
        <v>4.0436267859295709</v>
      </c>
      <c r="K31" s="11">
        <f t="shared" si="20"/>
        <v>0.48780487804878053</v>
      </c>
      <c r="L31" s="11">
        <f t="shared" si="21"/>
        <v>0.30303030303030304</v>
      </c>
      <c r="M31" s="11">
        <f t="shared" si="22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23"/>
        <v>0</v>
      </c>
      <c r="S31" s="11">
        <f t="shared" si="24"/>
        <v>-0.90949423247559891</v>
      </c>
      <c r="T31" s="11">
        <f t="shared" si="25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9">
        <f t="shared" si="13"/>
        <v>0.47041495858126081</v>
      </c>
      <c r="E32" s="9">
        <f t="shared" si="14"/>
        <v>0.2769691276745529</v>
      </c>
      <c r="F32" s="9">
        <f t="shared" si="15"/>
        <v>0.25261591374418635</v>
      </c>
      <c r="G32" s="9">
        <f t="shared" si="16"/>
        <v>1.0877127931129178</v>
      </c>
      <c r="H32" s="9">
        <f t="shared" si="17"/>
        <v>2.1257827408718706</v>
      </c>
      <c r="I32" s="9">
        <f t="shared" si="18"/>
        <v>3.6105107034710029</v>
      </c>
      <c r="J32" s="9">
        <f t="shared" si="19"/>
        <v>3.9585787972671369</v>
      </c>
      <c r="K32" s="11">
        <f t="shared" si="20"/>
        <v>0.49140049140049136</v>
      </c>
      <c r="L32" s="11">
        <f t="shared" si="21"/>
        <v>0.29411764705882354</v>
      </c>
      <c r="M32" s="11">
        <f t="shared" si="22"/>
        <v>0.26881720430107525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-0.26250297218039165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0.23913425241698483</v>
      </c>
      <c r="Q32" s="11">
        <f>2*'OddsRatio_working_3-way'!K32*'OddsRatio_working_3-way'!L32*'OddsRatio_working_3-way'!M32</f>
        <v>7.7704062523796857E-2</v>
      </c>
      <c r="R32" s="11">
        <f t="shared" si="23"/>
        <v>0</v>
      </c>
      <c r="S32" s="11">
        <f t="shared" si="24"/>
        <v>-0.91097731363076584</v>
      </c>
      <c r="T32" s="11">
        <f t="shared" si="25"/>
        <v>-0.29601212465662574</v>
      </c>
      <c r="U32" s="11">
        <f>'OddsRatio_working_3-way'!S32-'OddsRatio_working_3-way'!R32^2/3</f>
        <v>-0.91097731363076584</v>
      </c>
      <c r="V32" s="11">
        <f>'OddsRatio_working_3-way'!S32*'OddsRatio_working_3-way'!R32/3-2*'OddsRatio_working_3-way'!R32^3/27-'OddsRatio_working_3-way'!T32</f>
        <v>0.29601212465662574</v>
      </c>
      <c r="W32" s="11">
        <f>'OddsRatio_working_3-way'!V32^2+4*'OddsRatio_working_3-way'!U32^3/27</f>
        <v>-2.4377051496842328E-2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0.16733217670293726</v>
      </c>
      <c r="Y32" s="11">
        <f>IF('OddsRatio_working_3-way'!W32&gt;=0,IF('OddsRatio_working_3-way'!V32+SQRT('OddsRatio_working_3-way'!W32)&gt;0,0,PI()),ACOS('OddsRatio_working_3-way'!V32/(2*'OddsRatio_working_3-way'!X32)))</f>
        <v>0.48536549271954765</v>
      </c>
      <c r="Z32" s="11">
        <f>'OddsRatio_working_3-way'!X32^(1/3)*COS('OddsRatio_working_3-way'!Y32/3)</f>
        <v>0.54385639655645901</v>
      </c>
      <c r="AA32" s="11">
        <f>'OddsRatio_working_3-way'!X32^(1/3)*COS(('OddsRatio_working_3-way'!Y32+2*PI())/3)</f>
        <v>-0.34880142737106268</v>
      </c>
      <c r="AB32" s="11">
        <f>'OddsRatio_working_3-way'!X32^(1/3)*COS(('OddsRatio_working_3-way'!Y32+4*PI())/3)</f>
        <v>-0.19505496918539625</v>
      </c>
      <c r="AC32" s="11">
        <f>'OddsRatio_working_3-way'!X32^(1/3)*SIN('OddsRatio_working_3-way'!Y32/3)</f>
        <v>8.8765559020446028E-2</v>
      </c>
      <c r="AD32" s="11">
        <f>'OddsRatio_working_3-way'!X32^(1/3)*SIN(('OddsRatio_working_3-way'!Y32+2*PI())/3)</f>
        <v>0.42661067591833418</v>
      </c>
      <c r="AE32" s="11">
        <f>'OddsRatio_working_3-way'!X32^(1/3)*SIN(('OddsRatio_working_3-way'!Y32+4*PI())/3)</f>
        <v>-0.51537623493878026</v>
      </c>
      <c r="AF32" s="11">
        <f>-'OddsRatio_working_3-way'!U32/(3*'OddsRatio_working_3-way'!X32^(1/3))*COS(('OddsRatio_working_3-way'!Y32)/3)</f>
        <v>0.5438563965564589</v>
      </c>
      <c r="AG32" s="11">
        <f>-'OddsRatio_working_3-way'!U32/(3*'OddsRatio_working_3-way'!X32^(1/3))*COS(('OddsRatio_working_3-way'!Y32+2*PI())/3)</f>
        <v>-0.34880142737106257</v>
      </c>
      <c r="AH32" s="11">
        <f>-'OddsRatio_working_3-way'!U32/(3*'OddsRatio_working_3-way'!X32^(1/3))*COS(('OddsRatio_working_3-way'!Y32+4*PI())/3)</f>
        <v>-0.19505496918539622</v>
      </c>
      <c r="AI32" s="11">
        <f>'OddsRatio_working_3-way'!U32/(3*'OddsRatio_working_3-way'!X32^(1/3))*SIN(('OddsRatio_working_3-way'!Y32)/3)</f>
        <v>-8.8765559020446014E-2</v>
      </c>
      <c r="AJ32" s="11">
        <f>'OddsRatio_working_3-way'!U32/(3*'OddsRatio_working_3-way'!X32^(1/3))*SIN(('OddsRatio_working_3-way'!Y32+2*PI())/3)</f>
        <v>-0.42661067591833413</v>
      </c>
      <c r="AK32" s="11">
        <f>'OddsRatio_working_3-way'!U32/(3*'OddsRatio_working_3-way'!X32^(1/3))*SIN(('OddsRatio_working_3-way'!Y32+4*PI())/3)</f>
        <v>0.51537623493878015</v>
      </c>
      <c r="AL32" s="11">
        <f>'OddsRatio_working_3-way'!Z32+'OddsRatio_working_3-way'!AF32</f>
        <v>1.0877127931129178</v>
      </c>
      <c r="AM32" s="11">
        <f>'OddsRatio_working_3-way'!AA32+'OddsRatio_working_3-way'!AG32</f>
        <v>-0.69760285474212524</v>
      </c>
      <c r="AN32" s="11">
        <f>'OddsRatio_working_3-way'!AB32+'OddsRatio_working_3-way'!AH32</f>
        <v>-0.39010993837079244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1.0877127931129178</v>
      </c>
      <c r="AS32" s="11">
        <f>IF(('OddsRatio_working_3-way'!X32=0),IF(Q32&gt;0,-Q32^(1/3),(-Q32)^(1/3)),'OddsRatio_working_3-way'!AM32-'OddsRatio_working_3-way'!R32/3)</f>
        <v>-0.69760285474212524</v>
      </c>
      <c r="AT32" s="11">
        <f>IF(('OddsRatio_working_3-way'!X32=0),IF(Q32&gt;0,-Q32^(1/3),(-Q32)^(1/3)),'OddsRatio_working_3-way'!AN32-'OddsRatio_working_3-way'!R32/3)</f>
        <v>-0.39010993837079244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9">
        <f t="shared" si="13"/>
        <v>0.298816228380965</v>
      </c>
      <c r="E33" s="9">
        <f t="shared" si="14"/>
        <v>0.26956875737317337</v>
      </c>
      <c r="F33" s="9">
        <f t="shared" si="15"/>
        <v>0.43161501424586152</v>
      </c>
      <c r="G33" s="9">
        <f t="shared" si="16"/>
        <v>1.0838514815211544</v>
      </c>
      <c r="H33" s="9">
        <f t="shared" si="17"/>
        <v>3.346538457493299</v>
      </c>
      <c r="I33" s="9">
        <f t="shared" si="18"/>
        <v>3.7096287038028866</v>
      </c>
      <c r="J33" s="9">
        <f t="shared" si="19"/>
        <v>2.3168795500482022</v>
      </c>
      <c r="K33" s="11">
        <f t="shared" si="20"/>
        <v>0.31595576619273302</v>
      </c>
      <c r="L33" s="11">
        <f t="shared" si="21"/>
        <v>0.2857142857142857</v>
      </c>
      <c r="M33" s="11">
        <f t="shared" si="22"/>
        <v>0.45146726862302489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-0.26801475139497866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0.23964139377146343</v>
      </c>
      <c r="Q33" s="11">
        <f>2*'OddsRatio_working_3-way'!K33*'OddsRatio_working_3-way'!L33*'OddsRatio_working_3-way'!M33</f>
        <v>8.1510678153558988E-2</v>
      </c>
      <c r="R33" s="11">
        <f t="shared" si="23"/>
        <v>0</v>
      </c>
      <c r="S33" s="11">
        <f t="shared" si="24"/>
        <v>-0.89413508967011723</v>
      </c>
      <c r="T33" s="11">
        <f t="shared" si="25"/>
        <v>-0.30412758152044805</v>
      </c>
      <c r="U33" s="11">
        <f>'OddsRatio_working_3-way'!S33-'OddsRatio_working_3-way'!R33^2/3</f>
        <v>-0.89413508967011723</v>
      </c>
      <c r="V33" s="11">
        <f>'OddsRatio_working_3-way'!S33*'OddsRatio_working_3-way'!R33/3-2*'OddsRatio_working_3-way'!R33^3/27-'OddsRatio_working_3-way'!T33</f>
        <v>0.30412758152044805</v>
      </c>
      <c r="W33" s="11">
        <f>'OddsRatio_working_3-way'!V33^2+4*'OddsRatio_working_3-way'!U33^3/27</f>
        <v>-1.3408775422171823E-2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0.16271321493939006</v>
      </c>
      <c r="Y33" s="11">
        <f>IF('OddsRatio_working_3-way'!W33&gt;=0,IF('OddsRatio_working_3-way'!V33+SQRT('OddsRatio_working_3-way'!W33)&gt;0,0,PI()),ACOS('OddsRatio_working_3-way'!V33/(2*'OddsRatio_working_3-way'!X33)))</f>
        <v>0.36380132229515971</v>
      </c>
      <c r="Z33" s="11">
        <f>'OddsRatio_working_3-way'!X33^(1/3)*COS('OddsRatio_working_3-way'!Y33/3)</f>
        <v>0.5419257407605772</v>
      </c>
      <c r="AA33" s="11">
        <f>'OddsRatio_working_3-way'!X33^(1/3)*COS(('OddsRatio_working_3-way'!Y33+2*PI())/3)</f>
        <v>-0.32815676029305835</v>
      </c>
      <c r="AB33" s="11">
        <f>'OddsRatio_working_3-way'!X33^(1/3)*COS(('OddsRatio_working_3-way'!Y33+4*PI())/3)</f>
        <v>-0.21376898046751902</v>
      </c>
      <c r="AC33" s="11">
        <f>'OddsRatio_working_3-way'!X33^(1/3)*SIN('OddsRatio_working_3-way'!Y33/3)</f>
        <v>6.6041815474278912E-2</v>
      </c>
      <c r="AD33" s="11">
        <f>'OddsRatio_working_3-way'!X33^(1/3)*SIN(('OddsRatio_working_3-way'!Y33+2*PI())/3)</f>
        <v>0.43630055072622048</v>
      </c>
      <c r="AE33" s="11">
        <f>'OddsRatio_working_3-way'!X33^(1/3)*SIN(('OddsRatio_working_3-way'!Y33+4*PI())/3)</f>
        <v>-0.50234236620049932</v>
      </c>
      <c r="AF33" s="11">
        <f>-'OddsRatio_working_3-way'!U33/(3*'OddsRatio_working_3-way'!X33^(1/3))*COS(('OddsRatio_working_3-way'!Y33)/3)</f>
        <v>0.5419257407605772</v>
      </c>
      <c r="AG33" s="11">
        <f>-'OddsRatio_working_3-way'!U33/(3*'OddsRatio_working_3-way'!X33^(1/3))*COS(('OddsRatio_working_3-way'!Y33+2*PI())/3)</f>
        <v>-0.32815676029305835</v>
      </c>
      <c r="AH33" s="11">
        <f>-'OddsRatio_working_3-way'!U33/(3*'OddsRatio_working_3-way'!X33^(1/3))*COS(('OddsRatio_working_3-way'!Y33+4*PI())/3)</f>
        <v>-0.21376898046751902</v>
      </c>
      <c r="AI33" s="11">
        <f>'OddsRatio_working_3-way'!U33/(3*'OddsRatio_working_3-way'!X33^(1/3))*SIN(('OddsRatio_working_3-way'!Y33)/3)</f>
        <v>-6.6041815474278912E-2</v>
      </c>
      <c r="AJ33" s="11">
        <f>'OddsRatio_working_3-way'!U33/(3*'OddsRatio_working_3-way'!X33^(1/3))*SIN(('OddsRatio_working_3-way'!Y33+2*PI())/3)</f>
        <v>-0.43630055072622048</v>
      </c>
      <c r="AK33" s="11">
        <f>'OddsRatio_working_3-way'!U33/(3*'OddsRatio_working_3-way'!X33^(1/3))*SIN(('OddsRatio_working_3-way'!Y33+4*PI())/3)</f>
        <v>0.50234236620049932</v>
      </c>
      <c r="AL33" s="11">
        <f>'OddsRatio_working_3-way'!Z33+'OddsRatio_working_3-way'!AF33</f>
        <v>1.0838514815211544</v>
      </c>
      <c r="AM33" s="11">
        <f>'OddsRatio_working_3-way'!AA33+'OddsRatio_working_3-way'!AG33</f>
        <v>-0.65631352058611669</v>
      </c>
      <c r="AN33" s="11">
        <f>'OddsRatio_working_3-way'!AB33+'OddsRatio_working_3-way'!AH33</f>
        <v>-0.42753796093503804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1.0838514815211544</v>
      </c>
      <c r="AS33" s="11">
        <f>IF(('OddsRatio_working_3-way'!X33=0),IF(Q33&gt;0,-Q33^(1/3),(-Q33)^(1/3)),'OddsRatio_working_3-way'!AM33-'OddsRatio_working_3-way'!R33/3)</f>
        <v>-0.65631352058611669</v>
      </c>
      <c r="AT33" s="11">
        <f>IF(('OddsRatio_working_3-way'!X33=0),IF(Q33&gt;0,-Q33^(1/3),(-Q33)^(1/3)),'OddsRatio_working_3-way'!AN33-'OddsRatio_working_3-way'!R33/3)</f>
        <v>-0.42753796093503804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9">
        <f t="shared" si="13"/>
        <v>0.33895054227016158</v>
      </c>
      <c r="E34" s="9">
        <f t="shared" si="14"/>
        <v>0.31744284021160807</v>
      </c>
      <c r="F34" s="9">
        <f t="shared" si="15"/>
        <v>0.3436066175182303</v>
      </c>
      <c r="G34" s="9">
        <f t="shared" si="16"/>
        <v>1.0804891595719013</v>
      </c>
      <c r="H34" s="9">
        <f t="shared" si="17"/>
        <v>2.9502829330272817</v>
      </c>
      <c r="I34" s="9">
        <f t="shared" si="18"/>
        <v>3.1501734275480837</v>
      </c>
      <c r="J34" s="9">
        <f t="shared" si="19"/>
        <v>2.9103048341231212</v>
      </c>
      <c r="K34" s="11">
        <f t="shared" si="20"/>
        <v>0.35650623885918004</v>
      </c>
      <c r="L34" s="11">
        <f t="shared" si="21"/>
        <v>0.33444816053511706</v>
      </c>
      <c r="M34" s="11">
        <f t="shared" si="22"/>
        <v>0.36127167630057805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-0.27355358054026058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0.23962874886104191</v>
      </c>
      <c r="Q34" s="11">
        <f>2*'OddsRatio_working_3-way'!K34*'OddsRatio_working_3-way'!L34*'OddsRatio_working_3-way'!M34</f>
        <v>8.615090737409381E-2</v>
      </c>
      <c r="R34" s="11">
        <f t="shared" si="23"/>
        <v>0</v>
      </c>
      <c r="S34" s="11">
        <f t="shared" si="24"/>
        <v>-0.87598469151009428</v>
      </c>
      <c r="T34" s="11">
        <f t="shared" si="25"/>
        <v>-0.31493247942120955</v>
      </c>
      <c r="U34" s="11">
        <f>'OddsRatio_working_3-way'!S34-'OddsRatio_working_3-way'!R34^2/3</f>
        <v>-0.87598469151009428</v>
      </c>
      <c r="V34" s="11">
        <f>'OddsRatio_working_3-way'!S34*'OddsRatio_working_3-way'!R34/3-2*'OddsRatio_working_3-way'!R34^3/27-'OddsRatio_working_3-way'!T34</f>
        <v>0.31493247942120955</v>
      </c>
      <c r="W34" s="11">
        <f>'OddsRatio_working_3-way'!V34^2+4*'OddsRatio_working_3-way'!U34^3/27</f>
        <v>-4.0066444451582195E-4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0.1577839749775832</v>
      </c>
      <c r="Y34" s="11">
        <f>IF('OddsRatio_working_3-way'!W34&gt;=0,IF('OddsRatio_working_3-way'!V34+SQRT('OddsRatio_working_3-way'!W34)&gt;0,0,PI()),ACOS('OddsRatio_working_3-way'!V34/(2*'OddsRatio_working_3-way'!X34)))</f>
        <v>6.3473020968284999E-2</v>
      </c>
      <c r="Z34" s="11">
        <f>'OddsRatio_working_3-way'!X34^(1/3)*COS('OddsRatio_working_3-way'!Y34/3)</f>
        <v>0.54024457978595064</v>
      </c>
      <c r="AA34" s="11">
        <f>'OddsRatio_working_3-way'!X34^(1/3)*COS(('OddsRatio_working_3-way'!Y34+2*PI())/3)</f>
        <v>-0.28002271344198693</v>
      </c>
      <c r="AB34" s="11">
        <f>'OddsRatio_working_3-way'!X34^(1/3)*COS(('OddsRatio_working_3-way'!Y34+4*PI())/3)</f>
        <v>-0.26022186634396377</v>
      </c>
      <c r="AC34" s="11">
        <f>'OddsRatio_working_3-way'!X34^(1/3)*SIN('OddsRatio_working_3-way'!Y34/3)</f>
        <v>1.1432024402226473E-2</v>
      </c>
      <c r="AD34" s="11">
        <f>'OddsRatio_working_3-way'!X34^(1/3)*SIN(('OddsRatio_working_3-way'!Y34+2*PI())/3)</f>
        <v>0.46214951815036909</v>
      </c>
      <c r="AE34" s="11">
        <f>'OddsRatio_working_3-way'!X34^(1/3)*SIN(('OddsRatio_working_3-way'!Y34+4*PI())/3)</f>
        <v>-0.47358154255259538</v>
      </c>
      <c r="AF34" s="11">
        <f>-'OddsRatio_working_3-way'!U34/(3*'OddsRatio_working_3-way'!X34^(1/3))*COS(('OddsRatio_working_3-way'!Y34)/3)</f>
        <v>0.54024457978595064</v>
      </c>
      <c r="AG34" s="11">
        <f>-'OddsRatio_working_3-way'!U34/(3*'OddsRatio_working_3-way'!X34^(1/3))*COS(('OddsRatio_working_3-way'!Y34+2*PI())/3)</f>
        <v>-0.28002271344198693</v>
      </c>
      <c r="AH34" s="11">
        <f>-'OddsRatio_working_3-way'!U34/(3*'OddsRatio_working_3-way'!X34^(1/3))*COS(('OddsRatio_working_3-way'!Y34+4*PI())/3)</f>
        <v>-0.26022186634396377</v>
      </c>
      <c r="AI34" s="11">
        <f>'OddsRatio_working_3-way'!U34/(3*'OddsRatio_working_3-way'!X34^(1/3))*SIN(('OddsRatio_working_3-way'!Y34)/3)</f>
        <v>-1.1432024402226473E-2</v>
      </c>
      <c r="AJ34" s="11">
        <f>'OddsRatio_working_3-way'!U34/(3*'OddsRatio_working_3-way'!X34^(1/3))*SIN(('OddsRatio_working_3-way'!Y34+2*PI())/3)</f>
        <v>-0.46214951815036909</v>
      </c>
      <c r="AK34" s="11">
        <f>'OddsRatio_working_3-way'!U34/(3*'OddsRatio_working_3-way'!X34^(1/3))*SIN(('OddsRatio_working_3-way'!Y34+4*PI())/3)</f>
        <v>0.47358154255259538</v>
      </c>
      <c r="AL34" s="11">
        <f>'OddsRatio_working_3-way'!Z34+'OddsRatio_working_3-way'!AF34</f>
        <v>1.0804891595719013</v>
      </c>
      <c r="AM34" s="11">
        <f>'OddsRatio_working_3-way'!AA34+'OddsRatio_working_3-way'!AG34</f>
        <v>-0.56004542688397385</v>
      </c>
      <c r="AN34" s="11">
        <f>'OddsRatio_working_3-way'!AB34+'OddsRatio_working_3-way'!AH34</f>
        <v>-0.52044373268792754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1.0804891595719013</v>
      </c>
      <c r="AS34" s="11">
        <f>IF(('OddsRatio_working_3-way'!X34=0),IF(Q34&gt;0,-Q34^(1/3),(-Q34)^(1/3)),'OddsRatio_working_3-way'!AM34-'OddsRatio_working_3-way'!R34/3)</f>
        <v>-0.56004542688397385</v>
      </c>
      <c r="AT34" s="11">
        <f>IF(('OddsRatio_working_3-way'!X34=0),IF(Q34&gt;0,-Q34^(1/3),(-Q34)^(1/3)),'OddsRatio_working_3-way'!AN34-'OddsRatio_working_3-way'!R34/3)</f>
        <v>-0.52044373268792754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9">
        <f t="shared" si="13"/>
        <v>0.41513971902627367</v>
      </c>
      <c r="E35" s="9">
        <f t="shared" si="14"/>
        <v>0.2845585428067301</v>
      </c>
      <c r="F35" s="9">
        <f t="shared" si="15"/>
        <v>0.30030173816699618</v>
      </c>
      <c r="G35" s="9">
        <f t="shared" si="16"/>
        <v>1.0837135142866692</v>
      </c>
      <c r="H35" s="9">
        <f t="shared" si="17"/>
        <v>2.4088275685726694</v>
      </c>
      <c r="I35" s="9">
        <f t="shared" si="18"/>
        <v>3.5142153531450715</v>
      </c>
      <c r="J35" s="9">
        <f t="shared" si="19"/>
        <v>3.3299840557163387</v>
      </c>
      <c r="K35" s="11">
        <f t="shared" si="20"/>
        <v>0.43478260869565222</v>
      </c>
      <c r="L35" s="11">
        <f t="shared" si="21"/>
        <v>0.30120481927710846</v>
      </c>
      <c r="M35" s="11">
        <f t="shared" si="22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-0.26958351002353087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0.23988292715374956</v>
      </c>
      <c r="Q35" s="11">
        <f>2*'OddsRatio_working_3-way'!K35*'OddsRatio_working_3-way'!L35*'OddsRatio_working_3-way'!M35</f>
        <v>8.3148328302859481E-2</v>
      </c>
      <c r="R35" s="11">
        <f t="shared" si="23"/>
        <v>0</v>
      </c>
      <c r="S35" s="11">
        <f t="shared" si="24"/>
        <v>-0.88982789463944267</v>
      </c>
      <c r="T35" s="11">
        <f t="shared" si="25"/>
        <v>-0.30843254580223323</v>
      </c>
      <c r="U35" s="11">
        <f>'OddsRatio_working_3-way'!S35-'OddsRatio_working_3-way'!R35^2/3</f>
        <v>-0.88982789463944267</v>
      </c>
      <c r="V35" s="11">
        <f>'OddsRatio_working_3-way'!S35*'OddsRatio_working_3-way'!R35/3-2*'OddsRatio_working_3-way'!R35^3/27-'OddsRatio_working_3-way'!T35</f>
        <v>0.30843254580223323</v>
      </c>
      <c r="W35" s="11">
        <f>'OddsRatio_working_3-way'!V35^2+4*'OddsRatio_working_3-way'!U35^3/27</f>
        <v>-9.248639521463084E-3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0.16153890772156856</v>
      </c>
      <c r="Y35" s="11">
        <f>IF('OddsRatio_working_3-way'!W35&gt;=0,IF('OddsRatio_working_3-way'!V35+SQRT('OddsRatio_working_3-way'!W35)&gt;0,0,PI()),ACOS('OddsRatio_working_3-way'!V35/(2*'OddsRatio_working_3-way'!X35)))</f>
        <v>0.30224873123256524</v>
      </c>
      <c r="Z35" s="11">
        <f>'OddsRatio_working_3-way'!X35^(1/3)*COS('OddsRatio_working_3-way'!Y35/3)</f>
        <v>0.5418567571433347</v>
      </c>
      <c r="AA35" s="11">
        <f>'OddsRatio_working_3-way'!X35^(1/3)*COS(('OddsRatio_working_3-way'!Y35+2*PI())/3)</f>
        <v>-0.31836691473629503</v>
      </c>
      <c r="AB35" s="11">
        <f>'OddsRatio_working_3-way'!X35^(1/3)*COS(('OddsRatio_working_3-way'!Y35+4*PI())/3)</f>
        <v>-0.22348984240703954</v>
      </c>
      <c r="AC35" s="11">
        <f>'OddsRatio_working_3-way'!X35^(1/3)*SIN('OddsRatio_working_3-way'!Y35/3)</f>
        <v>5.4777303249219318E-2</v>
      </c>
      <c r="AD35" s="11">
        <f>'OddsRatio_working_3-way'!X35^(1/3)*SIN(('OddsRatio_working_3-way'!Y35+2*PI())/3)</f>
        <v>0.44187306527377329</v>
      </c>
      <c r="AE35" s="11">
        <f>'OddsRatio_working_3-way'!X35^(1/3)*SIN(('OddsRatio_working_3-way'!Y35+4*PI())/3)</f>
        <v>-0.4966503685229926</v>
      </c>
      <c r="AF35" s="11">
        <f>-'OddsRatio_working_3-way'!U35/(3*'OddsRatio_working_3-way'!X35^(1/3))*COS(('OddsRatio_working_3-way'!Y35)/3)</f>
        <v>0.54185675714333448</v>
      </c>
      <c r="AG35" s="11">
        <f>-'OddsRatio_working_3-way'!U35/(3*'OddsRatio_working_3-way'!X35^(1/3))*COS(('OddsRatio_working_3-way'!Y35+2*PI())/3)</f>
        <v>-0.31836691473629491</v>
      </c>
      <c r="AH35" s="11">
        <f>-'OddsRatio_working_3-way'!U35/(3*'OddsRatio_working_3-way'!X35^(1/3))*COS(('OddsRatio_working_3-way'!Y35+4*PI())/3)</f>
        <v>-0.22348984240703942</v>
      </c>
      <c r="AI35" s="11">
        <f>'OddsRatio_working_3-way'!U35/(3*'OddsRatio_working_3-way'!X35^(1/3))*SIN(('OddsRatio_working_3-way'!Y35)/3)</f>
        <v>-5.4777303249219297E-2</v>
      </c>
      <c r="AJ35" s="11">
        <f>'OddsRatio_working_3-way'!U35/(3*'OddsRatio_working_3-way'!X35^(1/3))*SIN(('OddsRatio_working_3-way'!Y35+2*PI())/3)</f>
        <v>-0.44187306527377312</v>
      </c>
      <c r="AK35" s="11">
        <f>'OddsRatio_working_3-way'!U35/(3*'OddsRatio_working_3-way'!X35^(1/3))*SIN(('OddsRatio_working_3-way'!Y35+4*PI())/3)</f>
        <v>0.49665036852299238</v>
      </c>
      <c r="AL35" s="11">
        <f>'OddsRatio_working_3-way'!Z35+'OddsRatio_working_3-way'!AF35</f>
        <v>1.0837135142866692</v>
      </c>
      <c r="AM35" s="11">
        <f>'OddsRatio_working_3-way'!AA35+'OddsRatio_working_3-way'!AG35</f>
        <v>-0.63673382947258994</v>
      </c>
      <c r="AN35" s="11">
        <f>'OddsRatio_working_3-way'!AB35+'OddsRatio_working_3-way'!AH35</f>
        <v>-0.44697968481407896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1.0837135142866692</v>
      </c>
      <c r="AS35" s="11">
        <f>IF(('OddsRatio_working_3-way'!X35=0),IF(Q35&gt;0,-Q35^(1/3),(-Q35)^(1/3)),'OddsRatio_working_3-way'!AM35-'OddsRatio_working_3-way'!R35/3)</f>
        <v>-0.63673382947258994</v>
      </c>
      <c r="AT35" s="11">
        <f>IF(('OddsRatio_working_3-way'!X35=0),IF(Q35&gt;0,-Q35^(1/3),(-Q35)^(1/3)),'OddsRatio_working_3-way'!AN35-'OddsRatio_working_3-way'!R35/3)</f>
        <v>-0.44697968481407896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9">
        <f t="shared" si="13"/>
        <v>0.31305099620538329</v>
      </c>
      <c r="E36" s="9">
        <f t="shared" si="14"/>
        <v>0.32630138505670392</v>
      </c>
      <c r="F36" s="9">
        <f t="shared" si="15"/>
        <v>0.36064761873791285</v>
      </c>
      <c r="G36" s="9">
        <f t="shared" si="16"/>
        <v>1.0809693249298717</v>
      </c>
      <c r="H36" s="9">
        <f t="shared" si="17"/>
        <v>3.1943677296076394</v>
      </c>
      <c r="I36" s="9">
        <f t="shared" si="18"/>
        <v>3.0646514106160545</v>
      </c>
      <c r="J36" s="9">
        <f t="shared" si="19"/>
        <v>2.7727896928849889</v>
      </c>
      <c r="K36" s="11">
        <f t="shared" si="20"/>
        <v>0.33003300330033003</v>
      </c>
      <c r="L36" s="11">
        <f t="shared" si="21"/>
        <v>0.3436426116838488</v>
      </c>
      <c r="M36" s="11">
        <f t="shared" si="22"/>
        <v>0.37878787878787878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-0.2731704441921855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0.23971469311879645</v>
      </c>
      <c r="Q36" s="11">
        <f>2*'OddsRatio_working_3-way'!K36*'OddsRatio_working_3-way'!L36*'OddsRatio_working_3-way'!M36</f>
        <v>8.5919244845446746E-2</v>
      </c>
      <c r="R36" s="11">
        <f t="shared" si="23"/>
        <v>0</v>
      </c>
      <c r="S36" s="11">
        <f t="shared" si="24"/>
        <v>-0.87752792520316847</v>
      </c>
      <c r="T36" s="11">
        <f t="shared" si="25"/>
        <v>-0.31452613806565172</v>
      </c>
      <c r="U36" s="11">
        <f>'OddsRatio_working_3-way'!S36-'OddsRatio_working_3-way'!R36^2/3</f>
        <v>-0.87752792520316847</v>
      </c>
      <c r="V36" s="11">
        <f>'OddsRatio_working_3-way'!S36*'OddsRatio_working_3-way'!R36/3-2*'OddsRatio_working_3-way'!R36^3/27-'OddsRatio_working_3-way'!T36</f>
        <v>0.31452613806565172</v>
      </c>
      <c r="W36" s="11">
        <f>'OddsRatio_working_3-way'!V36^2+4*'OddsRatio_working_3-way'!U36^3/27</f>
        <v>-1.1836779802927716E-3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0.15820111370245327</v>
      </c>
      <c r="Y36" s="11">
        <f>IF('OddsRatio_working_3-way'!W36&gt;=0,IF('OddsRatio_working_3-way'!V36+SQRT('OddsRatio_working_3-way'!W36)&gt;0,0,PI()),ACOS('OddsRatio_working_3-way'!V36/(2*'OddsRatio_working_3-way'!X36)))</f>
        <v>0.10895240392240679</v>
      </c>
      <c r="Z36" s="11">
        <f>'OddsRatio_working_3-way'!X36^(1/3)*COS('OddsRatio_working_3-way'!Y36/3)</f>
        <v>0.54048466246493587</v>
      </c>
      <c r="AA36" s="11">
        <f>'OddsRatio_working_3-way'!X36^(1/3)*COS(('OddsRatio_working_3-way'!Y36+2*PI())/3)</f>
        <v>-0.28724905140172402</v>
      </c>
      <c r="AB36" s="11">
        <f>'OddsRatio_working_3-way'!X36^(1/3)*COS(('OddsRatio_working_3-way'!Y36+4*PI())/3)</f>
        <v>-0.2532356110632118</v>
      </c>
      <c r="AC36" s="11">
        <f>'OddsRatio_working_3-way'!X36^(1/3)*SIN('OddsRatio_working_3-way'!Y36/3)</f>
        <v>1.9637668935505261E-2</v>
      </c>
      <c r="AD36" s="11">
        <f>'OddsRatio_working_3-way'!X36^(1/3)*SIN(('OddsRatio_working_3-way'!Y36+2*PI())/3)</f>
        <v>0.4582546135827395</v>
      </c>
      <c r="AE36" s="11">
        <f>'OddsRatio_working_3-way'!X36^(1/3)*SIN(('OddsRatio_working_3-way'!Y36+4*PI())/3)</f>
        <v>-0.47789228251824478</v>
      </c>
      <c r="AF36" s="11">
        <f>-'OddsRatio_working_3-way'!U36/(3*'OddsRatio_working_3-way'!X36^(1/3))*COS(('OddsRatio_working_3-way'!Y36)/3)</f>
        <v>0.54048466246493587</v>
      </c>
      <c r="AG36" s="11">
        <f>-'OddsRatio_working_3-way'!U36/(3*'OddsRatio_working_3-way'!X36^(1/3))*COS(('OddsRatio_working_3-way'!Y36+2*PI())/3)</f>
        <v>-0.28724905140172402</v>
      </c>
      <c r="AH36" s="11">
        <f>-'OddsRatio_working_3-way'!U36/(3*'OddsRatio_working_3-way'!X36^(1/3))*COS(('OddsRatio_working_3-way'!Y36+4*PI())/3)</f>
        <v>-0.2532356110632118</v>
      </c>
      <c r="AI36" s="11">
        <f>'OddsRatio_working_3-way'!U36/(3*'OddsRatio_working_3-way'!X36^(1/3))*SIN(('OddsRatio_working_3-way'!Y36)/3)</f>
        <v>-1.9637668935505261E-2</v>
      </c>
      <c r="AJ36" s="11">
        <f>'OddsRatio_working_3-way'!U36/(3*'OddsRatio_working_3-way'!X36^(1/3))*SIN(('OddsRatio_working_3-way'!Y36+2*PI())/3)</f>
        <v>-0.4582546135827395</v>
      </c>
      <c r="AK36" s="11">
        <f>'OddsRatio_working_3-way'!U36/(3*'OddsRatio_working_3-way'!X36^(1/3))*SIN(('OddsRatio_working_3-way'!Y36+4*PI())/3)</f>
        <v>0.47789228251824478</v>
      </c>
      <c r="AL36" s="11">
        <f>'OddsRatio_working_3-way'!Z36+'OddsRatio_working_3-way'!AF36</f>
        <v>1.0809693249298717</v>
      </c>
      <c r="AM36" s="11">
        <f>'OddsRatio_working_3-way'!AA36+'OddsRatio_working_3-way'!AG36</f>
        <v>-0.57449810280344804</v>
      </c>
      <c r="AN36" s="11">
        <f>'OddsRatio_working_3-way'!AB36+'OddsRatio_working_3-way'!AH36</f>
        <v>-0.50647122212642359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1.0809693249298717</v>
      </c>
      <c r="AS36" s="11">
        <f>IF(('OddsRatio_working_3-way'!X36=0),IF(Q36&gt;0,-Q36^(1/3),(-Q36)^(1/3)),'OddsRatio_working_3-way'!AM36-'OddsRatio_working_3-way'!R36/3)</f>
        <v>-0.57449810280344804</v>
      </c>
      <c r="AT36" s="11">
        <f>IF(('OddsRatio_working_3-way'!X36=0),IF(Q36&gt;0,-Q36^(1/3),(-Q36)^(1/3)),'OddsRatio_working_3-way'!AN36-'OddsRatio_working_3-way'!R36/3)</f>
        <v>-0.50647122212642359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9">
        <f t="shared" si="13"/>
        <v>0.61237248496317187</v>
      </c>
      <c r="E37" s="9">
        <f t="shared" si="14"/>
        <v>0.23123582115891786</v>
      </c>
      <c r="F37" s="9">
        <f t="shared" si="15"/>
        <v>0.15639169387791066</v>
      </c>
      <c r="G37" s="9">
        <f t="shared" si="16"/>
        <v>1.1008574443057213</v>
      </c>
      <c r="H37" s="9">
        <f t="shared" si="17"/>
        <v>1.6329930304757898</v>
      </c>
      <c r="I37" s="9">
        <f t="shared" si="18"/>
        <v>4.3245894818032777</v>
      </c>
      <c r="J37" s="9">
        <f t="shared" si="19"/>
        <v>6.3942014770980347</v>
      </c>
      <c r="K37" s="11">
        <f t="shared" si="20"/>
        <v>0.63492063492063489</v>
      </c>
      <c r="L37" s="11">
        <f t="shared" si="21"/>
        <v>0.24875621890547267</v>
      </c>
      <c r="M37" s="11">
        <f t="shared" si="22"/>
        <v>0.16949152542372881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-0.22777824624523357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0.22740748771611402</v>
      </c>
      <c r="Q37" s="11">
        <f>2*'OddsRatio_working_3-way'!K37*'OddsRatio_working_3-way'!L37*'OddsRatio_working_3-way'!M37</f>
        <v>5.3539137778955644E-2</v>
      </c>
      <c r="R37" s="11">
        <f t="shared" si="23"/>
        <v>0</v>
      </c>
      <c r="S37" s="11">
        <f t="shared" si="24"/>
        <v>-0.99837228297595904</v>
      </c>
      <c r="T37" s="11">
        <f t="shared" si="25"/>
        <v>-0.23504938975302164</v>
      </c>
      <c r="U37" s="11">
        <f>'OddsRatio_working_3-way'!S37-'OddsRatio_working_3-way'!R37^2/3</f>
        <v>-0.99837228297595904</v>
      </c>
      <c r="V37" s="11">
        <f>'OddsRatio_working_3-way'!S37*'OddsRatio_working_3-way'!R37/3-2*'OddsRatio_working_3-way'!R37^3/27-'OddsRatio_working_3-way'!T37</f>
        <v>0.23504938975302164</v>
      </c>
      <c r="W37" s="11">
        <f>'OddsRatio_working_3-way'!V37^2+4*'OddsRatio_working_3-way'!U37^3/27</f>
        <v>-9.2177679636499921E-2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0.191980399559283</v>
      </c>
      <c r="Y37" s="11">
        <f>IF('OddsRatio_working_3-way'!W37&gt;=0,IF('OddsRatio_working_3-way'!V37+SQRT('OddsRatio_working_3-way'!W37)&gt;0,0,PI()),ACOS('OddsRatio_working_3-way'!V37/(2*'OddsRatio_working_3-way'!X37)))</f>
        <v>0.91199397513026692</v>
      </c>
      <c r="Z37" s="11">
        <f>'OddsRatio_working_3-way'!X37^(1/3)*COS('OddsRatio_working_3-way'!Y37/3)</f>
        <v>0.55042872215286065</v>
      </c>
      <c r="AA37" s="11">
        <f>'OddsRatio_working_3-way'!X37^(1/3)*COS(('OddsRatio_working_3-way'!Y37+2*PI())/3)</f>
        <v>-0.42476113341159777</v>
      </c>
      <c r="AB37" s="11">
        <f>'OddsRatio_working_3-way'!X37^(1/3)*COS(('OddsRatio_working_3-way'!Y37+4*PI())/3)</f>
        <v>-0.12566758874126308</v>
      </c>
      <c r="AC37" s="11">
        <f>'OddsRatio_working_3-way'!X37^(1/3)*SIN('OddsRatio_working_3-way'!Y37/3)</f>
        <v>0.17268173852829724</v>
      </c>
      <c r="AD37" s="11">
        <f>'OddsRatio_working_3-way'!X37^(1/3)*SIN(('OddsRatio_working_3-way'!Y37+2*PI())/3)</f>
        <v>0.3903443870928352</v>
      </c>
      <c r="AE37" s="11">
        <f>'OddsRatio_working_3-way'!X37^(1/3)*SIN(('OddsRatio_working_3-way'!Y37+4*PI())/3)</f>
        <v>-0.56302612562113241</v>
      </c>
      <c r="AF37" s="11">
        <f>-'OddsRatio_working_3-way'!U37/(3*'OddsRatio_working_3-way'!X37^(1/3))*COS(('OddsRatio_working_3-way'!Y37)/3)</f>
        <v>0.55042872215286065</v>
      </c>
      <c r="AG37" s="11">
        <f>-'OddsRatio_working_3-way'!U37/(3*'OddsRatio_working_3-way'!X37^(1/3))*COS(('OddsRatio_working_3-way'!Y37+2*PI())/3)</f>
        <v>-0.42476113341159777</v>
      </c>
      <c r="AH37" s="11">
        <f>-'OddsRatio_working_3-way'!U37/(3*'OddsRatio_working_3-way'!X37^(1/3))*COS(('OddsRatio_working_3-way'!Y37+4*PI())/3)</f>
        <v>-0.12566758874126308</v>
      </c>
      <c r="AI37" s="11">
        <f>'OddsRatio_working_3-way'!U37/(3*'OddsRatio_working_3-way'!X37^(1/3))*SIN(('OddsRatio_working_3-way'!Y37)/3)</f>
        <v>-0.17268173852829724</v>
      </c>
      <c r="AJ37" s="11">
        <f>'OddsRatio_working_3-way'!U37/(3*'OddsRatio_working_3-way'!X37^(1/3))*SIN(('OddsRatio_working_3-way'!Y37+2*PI())/3)</f>
        <v>-0.3903443870928352</v>
      </c>
      <c r="AK37" s="11">
        <f>'OddsRatio_working_3-way'!U37/(3*'OddsRatio_working_3-way'!X37^(1/3))*SIN(('OddsRatio_working_3-way'!Y37+4*PI())/3)</f>
        <v>0.56302612562113241</v>
      </c>
      <c r="AL37" s="11">
        <f>'OddsRatio_working_3-way'!Z37+'OddsRatio_working_3-way'!AF37</f>
        <v>1.1008574443057213</v>
      </c>
      <c r="AM37" s="11">
        <f>'OddsRatio_working_3-way'!AA37+'OddsRatio_working_3-way'!AG37</f>
        <v>-0.84952226682319554</v>
      </c>
      <c r="AN37" s="11">
        <f>'OddsRatio_working_3-way'!AB37+'OddsRatio_working_3-way'!AH37</f>
        <v>-0.25133517748252615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1.1008574443057213</v>
      </c>
      <c r="AS37" s="11">
        <f>IF(('OddsRatio_working_3-way'!X37=0),IF(Q37&gt;0,-Q37^(1/3),(-Q37)^(1/3)),'OddsRatio_working_3-way'!AM37-'OddsRatio_working_3-way'!R37/3)</f>
        <v>-0.84952226682319554</v>
      </c>
      <c r="AT37" s="11">
        <f>IF(('OddsRatio_working_3-way'!X37=0),IF(Q37&gt;0,-Q37^(1/3),(-Q37)^(1/3)),'OddsRatio_working_3-way'!AN37-'OddsRatio_working_3-way'!R37/3)</f>
        <v>-0.25133517748252615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9">
        <f t="shared" si="13"/>
        <v>0.18632418472097911</v>
      </c>
      <c r="E38" s="9">
        <f t="shared" si="14"/>
        <v>0.28481758730861351</v>
      </c>
      <c r="F38" s="9">
        <f t="shared" si="15"/>
        <v>0.52885822797040716</v>
      </c>
      <c r="G38" s="9">
        <f t="shared" si="16"/>
        <v>1.0917474514882519</v>
      </c>
      <c r="H38" s="9">
        <f t="shared" si="17"/>
        <v>5.3669898059530077</v>
      </c>
      <c r="I38" s="9">
        <f t="shared" si="18"/>
        <v>3.5110191384229799</v>
      </c>
      <c r="J38" s="9">
        <f t="shared" si="19"/>
        <v>1.8908659204144143</v>
      </c>
      <c r="K38" s="11">
        <f t="shared" si="20"/>
        <v>0.2</v>
      </c>
      <c r="L38" s="11">
        <f t="shared" si="21"/>
        <v>0.30303030303030304</v>
      </c>
      <c r="M38" s="11">
        <f t="shared" si="22"/>
        <v>0.5506607929515418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-0.2505406487785341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0.23748498197837398</v>
      </c>
      <c r="Q38" s="11">
        <f>2*'OddsRatio_working_3-way'!K38*'OddsRatio_working_3-way'!L38*'OddsRatio_working_3-way'!M38</f>
        <v>6.6746762782005073E-2</v>
      </c>
      <c r="R38" s="11">
        <f t="shared" si="23"/>
        <v>0</v>
      </c>
      <c r="S38" s="11">
        <f t="shared" si="24"/>
        <v>-0.94789002557544777</v>
      </c>
      <c r="T38" s="11">
        <f t="shared" si="25"/>
        <v>-0.26641091219096347</v>
      </c>
      <c r="U38" s="11">
        <f>'OddsRatio_working_3-way'!S38-'OddsRatio_working_3-way'!R38^2/3</f>
        <v>-0.94789002557544777</v>
      </c>
      <c r="V38" s="11">
        <f>'OddsRatio_working_3-way'!S38*'OddsRatio_working_3-way'!R38/3-2*'OddsRatio_working_3-way'!R38^3/27-'OddsRatio_working_3-way'!T38</f>
        <v>0.26641091219096347</v>
      </c>
      <c r="W38" s="11">
        <f>'OddsRatio_working_3-way'!V38^2+4*'OddsRatio_working_3-way'!U38^3/27</f>
        <v>-5.5199288536592311E-2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0.17760494268953606</v>
      </c>
      <c r="Y38" s="11">
        <f>IF('OddsRatio_working_3-way'!W38&gt;=0,IF('OddsRatio_working_3-way'!V38+SQRT('OddsRatio_working_3-way'!W38)&gt;0,0,PI()),ACOS('OddsRatio_working_3-way'!V38/(2*'OddsRatio_working_3-way'!X38)))</f>
        <v>0.72271935869964032</v>
      </c>
      <c r="Z38" s="11">
        <f>'OddsRatio_working_3-way'!X38^(1/3)*COS('OddsRatio_working_3-way'!Y38/3)</f>
        <v>0.54587372574412596</v>
      </c>
      <c r="AA38" s="11">
        <f>'OddsRatio_working_3-way'!X38^(1/3)*COS(('OddsRatio_working_3-way'!Y38+2*PI())/3)</f>
        <v>-0.38907864282455024</v>
      </c>
      <c r="AB38" s="11">
        <f>'OddsRatio_working_3-way'!X38^(1/3)*COS(('OddsRatio_working_3-way'!Y38+4*PI())/3)</f>
        <v>-0.15679508291957595</v>
      </c>
      <c r="AC38" s="11">
        <f>'OddsRatio_working_3-way'!X38^(1/3)*SIN('OddsRatio_working_3-way'!Y38/3)</f>
        <v>0.13410897583946166</v>
      </c>
      <c r="AD38" s="11">
        <f>'OddsRatio_working_3-way'!X38^(1/3)*SIN(('OddsRatio_working_3-way'!Y38+2*PI())/3)</f>
        <v>0.40568602583314189</v>
      </c>
      <c r="AE38" s="11">
        <f>'OddsRatio_working_3-way'!X38^(1/3)*SIN(('OddsRatio_working_3-way'!Y38+4*PI())/3)</f>
        <v>-0.53979500167260341</v>
      </c>
      <c r="AF38" s="11">
        <f>-'OddsRatio_working_3-way'!U38/(3*'OddsRatio_working_3-way'!X38^(1/3))*COS(('OddsRatio_working_3-way'!Y38)/3)</f>
        <v>0.54587372574412596</v>
      </c>
      <c r="AG38" s="11">
        <f>-'OddsRatio_working_3-way'!U38/(3*'OddsRatio_working_3-way'!X38^(1/3))*COS(('OddsRatio_working_3-way'!Y38+2*PI())/3)</f>
        <v>-0.38907864282455024</v>
      </c>
      <c r="AH38" s="11">
        <f>-'OddsRatio_working_3-way'!U38/(3*'OddsRatio_working_3-way'!X38^(1/3))*COS(('OddsRatio_working_3-way'!Y38+4*PI())/3)</f>
        <v>-0.15679508291957595</v>
      </c>
      <c r="AI38" s="11">
        <f>'OddsRatio_working_3-way'!U38/(3*'OddsRatio_working_3-way'!X38^(1/3))*SIN(('OddsRatio_working_3-way'!Y38)/3)</f>
        <v>-0.13410897583946166</v>
      </c>
      <c r="AJ38" s="11">
        <f>'OddsRatio_working_3-way'!U38/(3*'OddsRatio_working_3-way'!X38^(1/3))*SIN(('OddsRatio_working_3-way'!Y38+2*PI())/3)</f>
        <v>-0.40568602583314189</v>
      </c>
      <c r="AK38" s="11">
        <f>'OddsRatio_working_3-way'!U38/(3*'OddsRatio_working_3-way'!X38^(1/3))*SIN(('OddsRatio_working_3-way'!Y38+4*PI())/3)</f>
        <v>0.53979500167260341</v>
      </c>
      <c r="AL38" s="11">
        <f>'OddsRatio_working_3-way'!Z38+'OddsRatio_working_3-way'!AF38</f>
        <v>1.0917474514882519</v>
      </c>
      <c r="AM38" s="11">
        <f>'OddsRatio_working_3-way'!AA38+'OddsRatio_working_3-way'!AG38</f>
        <v>-0.77815728564910047</v>
      </c>
      <c r="AN38" s="11">
        <f>'OddsRatio_working_3-way'!AB38+'OddsRatio_working_3-way'!AH38</f>
        <v>-0.31359016583915189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1.0917474514882519</v>
      </c>
      <c r="AS38" s="11">
        <f>IF(('OddsRatio_working_3-way'!X38=0),IF(Q38&gt;0,-Q38^(1/3),(-Q38)^(1/3)),'OddsRatio_working_3-way'!AM38-'OddsRatio_working_3-way'!R38/3)</f>
        <v>-0.77815728564910047</v>
      </c>
      <c r="AT38" s="11">
        <f>IF(('OddsRatio_working_3-way'!X38=0),IF(Q38&gt;0,-Q38^(1/3),(-Q38)^(1/3)),'OddsRatio_working_3-way'!AN38-'OddsRatio_working_3-way'!R38/3)</f>
        <v>-0.31359016583915189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9">
        <f t="shared" si="13"/>
        <v>0.32837412644867264</v>
      </c>
      <c r="E39" s="9">
        <f t="shared" si="14"/>
        <v>0.29721674807430754</v>
      </c>
      <c r="F39" s="9">
        <f t="shared" si="15"/>
        <v>0.3744091254770196</v>
      </c>
      <c r="G39" s="9">
        <f t="shared" si="16"/>
        <v>1.0821729741522659</v>
      </c>
      <c r="H39" s="9">
        <f t="shared" si="17"/>
        <v>3.045306921147783</v>
      </c>
      <c r="I39" s="9">
        <f t="shared" si="18"/>
        <v>3.3645479485227017</v>
      </c>
      <c r="J39" s="9">
        <f t="shared" si="19"/>
        <v>2.670875072091099</v>
      </c>
      <c r="K39" s="11">
        <f t="shared" si="20"/>
        <v>0.34602076124567471</v>
      </c>
      <c r="L39" s="11">
        <f t="shared" si="21"/>
        <v>0.31397174254317112</v>
      </c>
      <c r="M39" s="11">
        <f t="shared" si="22"/>
        <v>0.39308176100628928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-0.2722927982769987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0.23995767520702466</v>
      </c>
      <c r="Q39" s="11">
        <f>2*'OddsRatio_working_3-way'!K39*'OddsRatio_working_3-way'!L39*'OddsRatio_working_3-way'!M39</f>
        <v>8.5409387865109321E-2</v>
      </c>
      <c r="R39" s="11">
        <f t="shared" si="23"/>
        <v>0</v>
      </c>
      <c r="S39" s="11">
        <f t="shared" si="24"/>
        <v>-0.88124870259300769</v>
      </c>
      <c r="T39" s="11">
        <f t="shared" si="25"/>
        <v>-0.31366745064709295</v>
      </c>
      <c r="U39" s="11">
        <f>'OddsRatio_working_3-way'!S39-'OddsRatio_working_3-way'!R39^2/3</f>
        <v>-0.88124870259300769</v>
      </c>
      <c r="V39" s="11">
        <f>'OddsRatio_working_3-way'!S39*'OddsRatio_working_3-way'!R39/3-2*'OddsRatio_working_3-way'!R39^3/27-'OddsRatio_working_3-way'!T39</f>
        <v>0.31366745064709295</v>
      </c>
      <c r="W39" s="11">
        <f>'OddsRatio_working_3-way'!V39^2+4*'OddsRatio_working_3-way'!U39^3/27</f>
        <v>-3.0019310345805877E-3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0.15920835454682261</v>
      </c>
      <c r="Y39" s="11">
        <f>IF('OddsRatio_working_3-way'!W39&gt;=0,IF('OddsRatio_working_3-way'!V39+SQRT('OddsRatio_working_3-way'!W39)&gt;0,0,PI()),ACOS('OddsRatio_working_3-way'!V39/(2*'OddsRatio_working_3-way'!X39)))</f>
        <v>0.1729303646706577</v>
      </c>
      <c r="Z39" s="11">
        <f>'OddsRatio_working_3-way'!X39^(1/3)*COS('OddsRatio_working_3-way'!Y39/3)</f>
        <v>0.54108648707613305</v>
      </c>
      <c r="AA39" s="11">
        <f>'OddsRatio_working_3-way'!X39^(1/3)*COS(('OddsRatio_working_3-way'!Y39+2*PI())/3)</f>
        <v>-0.2975846151001611</v>
      </c>
      <c r="AB39" s="11">
        <f>'OddsRatio_working_3-way'!X39^(1/3)*COS(('OddsRatio_working_3-way'!Y39+4*PI())/3)</f>
        <v>-0.24350187197597201</v>
      </c>
      <c r="AC39" s="11">
        <f>'OddsRatio_working_3-way'!X39^(1/3)*SIN('OddsRatio_working_3-way'!Y39/3)</f>
        <v>3.122468630126406E-2</v>
      </c>
      <c r="AD39" s="11">
        <f>'OddsRatio_working_3-way'!X39^(1/3)*SIN(('OddsRatio_working_3-way'!Y39+2*PI())/3)</f>
        <v>0.45298230030177949</v>
      </c>
      <c r="AE39" s="11">
        <f>'OddsRatio_working_3-way'!X39^(1/3)*SIN(('OddsRatio_working_3-way'!Y39+4*PI())/3)</f>
        <v>-0.48420698660304351</v>
      </c>
      <c r="AF39" s="11">
        <f>-'OddsRatio_working_3-way'!U39/(3*'OddsRatio_working_3-way'!X39^(1/3))*COS(('OddsRatio_working_3-way'!Y39)/3)</f>
        <v>0.54108648707613294</v>
      </c>
      <c r="AG39" s="11">
        <f>-'OddsRatio_working_3-way'!U39/(3*'OddsRatio_working_3-way'!X39^(1/3))*COS(('OddsRatio_working_3-way'!Y39+2*PI())/3)</f>
        <v>-0.29758461510016104</v>
      </c>
      <c r="AH39" s="11">
        <f>-'OddsRatio_working_3-way'!U39/(3*'OddsRatio_working_3-way'!X39^(1/3))*COS(('OddsRatio_working_3-way'!Y39+4*PI())/3)</f>
        <v>-0.24350187197597195</v>
      </c>
      <c r="AI39" s="11">
        <f>'OddsRatio_working_3-way'!U39/(3*'OddsRatio_working_3-way'!X39^(1/3))*SIN(('OddsRatio_working_3-way'!Y39)/3)</f>
        <v>-3.1224686301264053E-2</v>
      </c>
      <c r="AJ39" s="11">
        <f>'OddsRatio_working_3-way'!U39/(3*'OddsRatio_working_3-way'!X39^(1/3))*SIN(('OddsRatio_working_3-way'!Y39+2*PI())/3)</f>
        <v>-0.45298230030177944</v>
      </c>
      <c r="AK39" s="11">
        <f>'OddsRatio_working_3-way'!U39/(3*'OddsRatio_working_3-way'!X39^(1/3))*SIN(('OddsRatio_working_3-way'!Y39+4*PI())/3)</f>
        <v>0.4842069866030434</v>
      </c>
      <c r="AL39" s="11">
        <f>'OddsRatio_working_3-way'!Z39+'OddsRatio_working_3-way'!AF39</f>
        <v>1.0821729741522659</v>
      </c>
      <c r="AM39" s="11">
        <f>'OddsRatio_working_3-way'!AA39+'OddsRatio_working_3-way'!AG39</f>
        <v>-0.5951692302003222</v>
      </c>
      <c r="AN39" s="11">
        <f>'OddsRatio_working_3-way'!AB39+'OddsRatio_working_3-way'!AH39</f>
        <v>-0.48700374395194396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1.0821729741522659</v>
      </c>
      <c r="AS39" s="11">
        <f>IF(('OddsRatio_working_3-way'!X39=0),IF(Q39&gt;0,-Q39^(1/3),(-Q39)^(1/3)),'OddsRatio_working_3-way'!AM39-'OddsRatio_working_3-way'!R39/3)</f>
        <v>-0.5951692302003222</v>
      </c>
      <c r="AT39" s="11">
        <f>IF(('OddsRatio_working_3-way'!X39=0),IF(Q39&gt;0,-Q39^(1/3),(-Q39)^(1/3)),'OddsRatio_working_3-way'!AN39-'OddsRatio_working_3-way'!R39/3)</f>
        <v>-0.48700374395194396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9">
        <f t="shared" si="13"/>
        <v>0.24182314464568924</v>
      </c>
      <c r="E40" s="9">
        <f t="shared" si="14"/>
        <v>0.24971171303459366</v>
      </c>
      <c r="F40" s="9">
        <f t="shared" si="15"/>
        <v>0.5084651423197174</v>
      </c>
      <c r="G40" s="9">
        <f t="shared" si="16"/>
        <v>1.0886296799228765</v>
      </c>
      <c r="H40" s="9">
        <f t="shared" si="17"/>
        <v>4.1352534781778845</v>
      </c>
      <c r="I40" s="9">
        <f t="shared" si="18"/>
        <v>4.0046179165871392</v>
      </c>
      <c r="J40" s="9">
        <f t="shared" si="19"/>
        <v>1.9667031557715136</v>
      </c>
      <c r="K40" s="11">
        <f t="shared" si="20"/>
        <v>0.25773195876288663</v>
      </c>
      <c r="L40" s="11">
        <f t="shared" si="21"/>
        <v>0.26595744680851063</v>
      </c>
      <c r="M40" s="11">
        <f t="shared" si="22"/>
        <v>0.52966101694915257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-0.25626717128719134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0.23700558775526898</v>
      </c>
      <c r="Q40" s="11">
        <f>2*'OddsRatio_working_3-way'!K40*'OddsRatio_working_3-way'!L40*'OddsRatio_working_3-way'!M40</f>
        <v>7.2612006052472117E-2</v>
      </c>
      <c r="R40" s="11">
        <f t="shared" si="23"/>
        <v>0</v>
      </c>
      <c r="S40" s="11">
        <f t="shared" si="24"/>
        <v>-0.92483788135962031</v>
      </c>
      <c r="T40" s="11">
        <f t="shared" si="25"/>
        <v>-0.28334493914204056</v>
      </c>
      <c r="U40" s="11">
        <f>'OddsRatio_working_3-way'!S40-'OddsRatio_working_3-way'!R40^2/3</f>
        <v>-0.92483788135962031</v>
      </c>
      <c r="V40" s="11">
        <f>'OddsRatio_working_3-way'!S40*'OddsRatio_working_3-way'!R40/3-2*'OddsRatio_working_3-way'!R40^3/27-'OddsRatio_working_3-way'!T40</f>
        <v>0.28334493914204056</v>
      </c>
      <c r="W40" s="11">
        <f>'OddsRatio_working_3-way'!V40^2+4*'OddsRatio_working_3-way'!U40^3/27</f>
        <v>-3.6906320965485628E-2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0.17116561826407509</v>
      </c>
      <c r="Y40" s="11">
        <f>IF('OddsRatio_working_3-way'!W40&gt;=0,IF('OddsRatio_working_3-way'!V40+SQRT('OddsRatio_working_3-way'!W40)&gt;0,0,PI()),ACOS('OddsRatio_working_3-way'!V40/(2*'OddsRatio_working_3-way'!X40)))</f>
        <v>0.59581335739705144</v>
      </c>
      <c r="Z40" s="11">
        <f>'OddsRatio_working_3-way'!X40^(1/3)*COS('OddsRatio_working_3-way'!Y40/3)</f>
        <v>0.54431483996143826</v>
      </c>
      <c r="AA40" s="11">
        <f>'OddsRatio_working_3-way'!X40^(1/3)*COS(('OddsRatio_working_3-way'!Y40+2*PI())/3)</f>
        <v>-0.36702831429620686</v>
      </c>
      <c r="AB40" s="11">
        <f>'OddsRatio_working_3-way'!X40^(1/3)*COS(('OddsRatio_working_3-way'!Y40+4*PI())/3)</f>
        <v>-0.17728652566523154</v>
      </c>
      <c r="AC40" s="11">
        <f>'OddsRatio_working_3-way'!X40^(1/3)*SIN('OddsRatio_working_3-way'!Y40/3)</f>
        <v>0.10954747274261473</v>
      </c>
      <c r="AD40" s="11">
        <f>'OddsRatio_working_3-way'!X40^(1/3)*SIN(('OddsRatio_working_3-way'!Y40+2*PI())/3)</f>
        <v>0.41661674269215937</v>
      </c>
      <c r="AE40" s="11">
        <f>'OddsRatio_working_3-way'!X40^(1/3)*SIN(('OddsRatio_working_3-way'!Y40+4*PI())/3)</f>
        <v>-0.52616421543477399</v>
      </c>
      <c r="AF40" s="11">
        <f>-'OddsRatio_working_3-way'!U40/(3*'OddsRatio_working_3-way'!X40^(1/3))*COS(('OddsRatio_working_3-way'!Y40)/3)</f>
        <v>0.54431483996143826</v>
      </c>
      <c r="AG40" s="11">
        <f>-'OddsRatio_working_3-way'!U40/(3*'OddsRatio_working_3-way'!X40^(1/3))*COS(('OddsRatio_working_3-way'!Y40+2*PI())/3)</f>
        <v>-0.36702831429620686</v>
      </c>
      <c r="AH40" s="11">
        <f>-'OddsRatio_working_3-way'!U40/(3*'OddsRatio_working_3-way'!X40^(1/3))*COS(('OddsRatio_working_3-way'!Y40+4*PI())/3)</f>
        <v>-0.17728652566523154</v>
      </c>
      <c r="AI40" s="11">
        <f>'OddsRatio_working_3-way'!U40/(3*'OddsRatio_working_3-way'!X40^(1/3))*SIN(('OddsRatio_working_3-way'!Y40)/3)</f>
        <v>-0.10954747274261473</v>
      </c>
      <c r="AJ40" s="11">
        <f>'OddsRatio_working_3-way'!U40/(3*'OddsRatio_working_3-way'!X40^(1/3))*SIN(('OddsRatio_working_3-way'!Y40+2*PI())/3)</f>
        <v>-0.41661674269215937</v>
      </c>
      <c r="AK40" s="11">
        <f>'OddsRatio_working_3-way'!U40/(3*'OddsRatio_working_3-way'!X40^(1/3))*SIN(('OddsRatio_working_3-way'!Y40+4*PI())/3)</f>
        <v>0.52616421543477399</v>
      </c>
      <c r="AL40" s="11">
        <f>'OddsRatio_working_3-way'!Z40+'OddsRatio_working_3-way'!AF40</f>
        <v>1.0886296799228765</v>
      </c>
      <c r="AM40" s="11">
        <f>'OddsRatio_working_3-way'!AA40+'OddsRatio_working_3-way'!AG40</f>
        <v>-0.73405662859241372</v>
      </c>
      <c r="AN40" s="11">
        <f>'OddsRatio_working_3-way'!AB40+'OddsRatio_working_3-way'!AH40</f>
        <v>-0.35457305133046307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1.0886296799228765</v>
      </c>
      <c r="AS40" s="11">
        <f>IF(('OddsRatio_working_3-way'!X40=0),IF(Q40&gt;0,-Q40^(1/3),(-Q40)^(1/3)),'OddsRatio_working_3-way'!AM40-'OddsRatio_working_3-way'!R40/3)</f>
        <v>-0.73405662859241372</v>
      </c>
      <c r="AT40" s="11">
        <f>IF(('OddsRatio_working_3-way'!X40=0),IF(Q40&gt;0,-Q40^(1/3),(-Q40)^(1/3)),'OddsRatio_working_3-way'!AN40-'OddsRatio_working_3-way'!R40/3)</f>
        <v>-0.35457305133046307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9">
        <f t="shared" si="13"/>
        <v>0.67103607244648877</v>
      </c>
      <c r="E41" s="9">
        <f t="shared" si="14"/>
        <v>0.20597267699767713</v>
      </c>
      <c r="F41" s="9">
        <f t="shared" si="15"/>
        <v>0.12299125055583401</v>
      </c>
      <c r="G41" s="9">
        <f t="shared" si="16"/>
        <v>1.1141655726026023</v>
      </c>
      <c r="H41" s="9">
        <f t="shared" si="17"/>
        <v>1.4902328519451451</v>
      </c>
      <c r="I41" s="9">
        <f t="shared" si="18"/>
        <v>4.8550128812050035</v>
      </c>
      <c r="J41" s="9">
        <f t="shared" si="19"/>
        <v>8.1306596646566547</v>
      </c>
      <c r="K41" s="11">
        <f t="shared" si="20"/>
        <v>0.69444444444444442</v>
      </c>
      <c r="L41" s="11">
        <f t="shared" si="21"/>
        <v>0.22421524663677131</v>
      </c>
      <c r="M41" s="11">
        <f t="shared" si="22"/>
        <v>0.13513513513513511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-0.20501218707496727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0.21672457210573801</v>
      </c>
      <c r="Q41" s="11">
        <f>2*'OddsRatio_working_3-way'!K41*'OddsRatio_working_3-way'!L41*'OddsRatio_working_3-way'!M41</f>
        <v>4.2082441185580195E-2</v>
      </c>
      <c r="R41" s="11">
        <f t="shared" si="23"/>
        <v>0</v>
      </c>
      <c r="S41" s="11">
        <f t="shared" si="24"/>
        <v>-1.0571301891749871</v>
      </c>
      <c r="T41" s="11">
        <f t="shared" si="25"/>
        <v>-0.20526799789805575</v>
      </c>
      <c r="U41" s="11">
        <f>'OddsRatio_working_3-way'!S41-'OddsRatio_working_3-way'!R41^2/3</f>
        <v>-1.0571301891749871</v>
      </c>
      <c r="V41" s="11">
        <f>'OddsRatio_working_3-way'!S41*'OddsRatio_working_3-way'!R41/3-2*'OddsRatio_working_3-way'!R41^3/27-'OddsRatio_working_3-way'!T41</f>
        <v>0.20526799789805575</v>
      </c>
      <c r="W41" s="11">
        <f>'OddsRatio_working_3-way'!V41^2+4*'OddsRatio_working_3-way'!U41^3/27</f>
        <v>-0.13288262058335087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0.20917550737623841</v>
      </c>
      <c r="Y41" s="11">
        <f>IF('OddsRatio_working_3-way'!W41&gt;=0,IF('OddsRatio_working_3-way'!V41+SQRT('OddsRatio_working_3-way'!W41)&gt;0,0,PI()),ACOS('OddsRatio_working_3-way'!V41/(2*'OddsRatio_working_3-way'!X41)))</f>
        <v>1.0579495953791049</v>
      </c>
      <c r="Z41" s="11">
        <f>'OddsRatio_working_3-way'!X41^(1/3)*COS('OddsRatio_working_3-way'!Y41/3)</f>
        <v>0.55708278630130115</v>
      </c>
      <c r="AA41" s="11">
        <f>'OddsRatio_working_3-way'!X41^(1/3)*COS(('OddsRatio_working_3-way'!Y41+2*PI())/3)</f>
        <v>-0.45609877598456955</v>
      </c>
      <c r="AB41" s="11">
        <f>'OddsRatio_working_3-way'!X41^(1/3)*COS(('OddsRatio_working_3-way'!Y41+4*PI())/3)</f>
        <v>-0.10098401031673182</v>
      </c>
      <c r="AC41" s="11">
        <f>'OddsRatio_working_3-way'!X41^(1/3)*SIN('OddsRatio_working_3-way'!Y41/3)</f>
        <v>0.20502560555153718</v>
      </c>
      <c r="AD41" s="11">
        <f>'OddsRatio_working_3-way'!X41^(1/3)*SIN(('OddsRatio_working_3-way'!Y41+2*PI())/3)</f>
        <v>0.379935042172176</v>
      </c>
      <c r="AE41" s="11">
        <f>'OddsRatio_working_3-way'!X41^(1/3)*SIN(('OddsRatio_working_3-way'!Y41+4*PI())/3)</f>
        <v>-0.58496064772371303</v>
      </c>
      <c r="AF41" s="11">
        <f>-'OddsRatio_working_3-way'!U41/(3*'OddsRatio_working_3-way'!X41^(1/3))*COS(('OddsRatio_working_3-way'!Y41)/3)</f>
        <v>0.55708278630130115</v>
      </c>
      <c r="AG41" s="11">
        <f>-'OddsRatio_working_3-way'!U41/(3*'OddsRatio_working_3-way'!X41^(1/3))*COS(('OddsRatio_working_3-way'!Y41+2*PI())/3)</f>
        <v>-0.45609877598456955</v>
      </c>
      <c r="AH41" s="11">
        <f>-'OddsRatio_working_3-way'!U41/(3*'OddsRatio_working_3-way'!X41^(1/3))*COS(('OddsRatio_working_3-way'!Y41+4*PI())/3)</f>
        <v>-0.10098401031673182</v>
      </c>
      <c r="AI41" s="11">
        <f>'OddsRatio_working_3-way'!U41/(3*'OddsRatio_working_3-way'!X41^(1/3))*SIN(('OddsRatio_working_3-way'!Y41)/3)</f>
        <v>-0.20502560555153718</v>
      </c>
      <c r="AJ41" s="11">
        <f>'OddsRatio_working_3-way'!U41/(3*'OddsRatio_working_3-way'!X41^(1/3))*SIN(('OddsRatio_working_3-way'!Y41+2*PI())/3)</f>
        <v>-0.379935042172176</v>
      </c>
      <c r="AK41" s="11">
        <f>'OddsRatio_working_3-way'!U41/(3*'OddsRatio_working_3-way'!X41^(1/3))*SIN(('OddsRatio_working_3-way'!Y41+4*PI())/3)</f>
        <v>0.58496064772371303</v>
      </c>
      <c r="AL41" s="11">
        <f>'OddsRatio_working_3-way'!Z41+'OddsRatio_working_3-way'!AF41</f>
        <v>1.1141655726026023</v>
      </c>
      <c r="AM41" s="11">
        <f>'OddsRatio_working_3-way'!AA41+'OddsRatio_working_3-way'!AG41</f>
        <v>-0.9121975519691391</v>
      </c>
      <c r="AN41" s="11">
        <f>'OddsRatio_working_3-way'!AB41+'OddsRatio_working_3-way'!AH41</f>
        <v>-0.20196802063346364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1.1141655726026023</v>
      </c>
      <c r="AS41" s="11">
        <f>IF(('OddsRatio_working_3-way'!X41=0),IF(Q41&gt;0,-Q41^(1/3),(-Q41)^(1/3)),'OddsRatio_working_3-way'!AM41-'OddsRatio_working_3-way'!R41/3)</f>
        <v>-0.9121975519691391</v>
      </c>
      <c r="AT41" s="11">
        <f>IF(('OddsRatio_working_3-way'!X41=0),IF(Q41&gt;0,-Q41^(1/3),(-Q41)^(1/3)),'OddsRatio_working_3-way'!AN41-'OddsRatio_working_3-way'!R41/3)</f>
        <v>-0.20196802063346364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9">
        <f t="shared" si="13"/>
        <v>0.2557515401704929</v>
      </c>
      <c r="E42" s="9">
        <f t="shared" si="14"/>
        <v>0.3048539720865473</v>
      </c>
      <c r="F42" s="9">
        <f t="shared" si="15"/>
        <v>0.43939448774295964</v>
      </c>
      <c r="G42" s="9">
        <f t="shared" si="16"/>
        <v>1.0858376415054509</v>
      </c>
      <c r="H42" s="9">
        <f t="shared" si="17"/>
        <v>3.9100448792346083</v>
      </c>
      <c r="I42" s="9">
        <f t="shared" si="18"/>
        <v>3.2802590471614468</v>
      </c>
      <c r="J42" s="9">
        <f t="shared" si="19"/>
        <v>2.2758592287689043</v>
      </c>
      <c r="K42" s="11">
        <f t="shared" si="20"/>
        <v>0.27173913043478259</v>
      </c>
      <c r="L42" s="11">
        <f t="shared" si="21"/>
        <v>0.32258064516129031</v>
      </c>
      <c r="M42" s="11">
        <f t="shared" si="22"/>
        <v>0.45977011494252878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-0.26651593558059661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0.24000096725830636</v>
      </c>
      <c r="Q42" s="11">
        <f>2*'OddsRatio_working_3-way'!K42*'OddsRatio_working_3-way'!L42*'OddsRatio_working_3-way'!M42</f>
        <v>8.0604858860892137E-2</v>
      </c>
      <c r="R42" s="11">
        <f t="shared" si="23"/>
        <v>0</v>
      </c>
      <c r="S42" s="11">
        <f t="shared" si="24"/>
        <v>-0.90051263439640772</v>
      </c>
      <c r="T42" s="11">
        <f t="shared" si="25"/>
        <v>-0.30243917192154751</v>
      </c>
      <c r="U42" s="11">
        <f>'OddsRatio_working_3-way'!S42-'OddsRatio_working_3-way'!R42^2/3</f>
        <v>-0.90051263439640772</v>
      </c>
      <c r="V42" s="11">
        <f>'OddsRatio_working_3-way'!S42*'OddsRatio_working_3-way'!R42/3-2*'OddsRatio_working_3-way'!R42^3/27-'OddsRatio_working_3-way'!T42</f>
        <v>0.30243917192154751</v>
      </c>
      <c r="W42" s="11">
        <f>'OddsRatio_working_3-way'!V42^2+4*'OddsRatio_working_3-way'!U42^3/27</f>
        <v>-1.6715200807683281E-2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0.16445717795240394</v>
      </c>
      <c r="Y42" s="11">
        <f>IF('OddsRatio_working_3-way'!W42&gt;=0,IF('OddsRatio_working_3-way'!V42+SQRT('OddsRatio_working_3-way'!W42)&gt;0,0,PI()),ACOS('OddsRatio_working_3-way'!V42/(2*'OddsRatio_working_3-way'!X42)))</f>
        <v>0.40397098270098586</v>
      </c>
      <c r="Z42" s="11">
        <f>'OddsRatio_working_3-way'!X42^(1/3)*COS('OddsRatio_working_3-way'!Y42/3)</f>
        <v>0.54291882075272546</v>
      </c>
      <c r="AA42" s="11">
        <f>'OddsRatio_working_3-way'!X42^(1/3)*COS(('OddsRatio_working_3-way'!Y42+2*PI())/3)</f>
        <v>-0.33515810858483791</v>
      </c>
      <c r="AB42" s="11">
        <f>'OddsRatio_working_3-way'!X42^(1/3)*COS(('OddsRatio_working_3-way'!Y42+4*PI())/3)</f>
        <v>-0.20776071216788772</v>
      </c>
      <c r="AC42" s="11">
        <f>'OddsRatio_working_3-way'!X42^(1/3)*SIN('OddsRatio_working_3-way'!Y42/3)</f>
        <v>7.3552921115383751E-2</v>
      </c>
      <c r="AD42" s="11">
        <f>'OddsRatio_working_3-way'!X42^(1/3)*SIN(('OddsRatio_working_3-way'!Y42+2*PI())/3)</f>
        <v>0.43340503040685852</v>
      </c>
      <c r="AE42" s="11">
        <f>'OddsRatio_working_3-way'!X42^(1/3)*SIN(('OddsRatio_working_3-way'!Y42+4*PI())/3)</f>
        <v>-0.50695795152224221</v>
      </c>
      <c r="AF42" s="11">
        <f>-'OddsRatio_working_3-way'!U42/(3*'OddsRatio_working_3-way'!X42^(1/3))*COS(('OddsRatio_working_3-way'!Y42)/3)</f>
        <v>0.54291882075272546</v>
      </c>
      <c r="AG42" s="11">
        <f>-'OddsRatio_working_3-way'!U42/(3*'OddsRatio_working_3-way'!X42^(1/3))*COS(('OddsRatio_working_3-way'!Y42+2*PI())/3)</f>
        <v>-0.33515810858483791</v>
      </c>
      <c r="AH42" s="11">
        <f>-'OddsRatio_working_3-way'!U42/(3*'OddsRatio_working_3-way'!X42^(1/3))*COS(('OddsRatio_working_3-way'!Y42+4*PI())/3)</f>
        <v>-0.20776071216788772</v>
      </c>
      <c r="AI42" s="11">
        <f>'OddsRatio_working_3-way'!U42/(3*'OddsRatio_working_3-way'!X42^(1/3))*SIN(('OddsRatio_working_3-way'!Y42)/3)</f>
        <v>-7.3552921115383751E-2</v>
      </c>
      <c r="AJ42" s="11">
        <f>'OddsRatio_working_3-way'!U42/(3*'OddsRatio_working_3-way'!X42^(1/3))*SIN(('OddsRatio_working_3-way'!Y42+2*PI())/3)</f>
        <v>-0.43340503040685852</v>
      </c>
      <c r="AK42" s="11">
        <f>'OddsRatio_working_3-way'!U42/(3*'OddsRatio_working_3-way'!X42^(1/3))*SIN(('OddsRatio_working_3-way'!Y42+4*PI())/3)</f>
        <v>0.50695795152224221</v>
      </c>
      <c r="AL42" s="11">
        <f>'OddsRatio_working_3-way'!Z42+'OddsRatio_working_3-way'!AF42</f>
        <v>1.0858376415054509</v>
      </c>
      <c r="AM42" s="11">
        <f>'OddsRatio_working_3-way'!AA42+'OddsRatio_working_3-way'!AG42</f>
        <v>-0.67031621716967582</v>
      </c>
      <c r="AN42" s="11">
        <f>'OddsRatio_working_3-way'!AB42+'OddsRatio_working_3-way'!AH42</f>
        <v>-0.41552142433577544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1.0858376415054509</v>
      </c>
      <c r="AS42" s="11">
        <f>IF(('OddsRatio_working_3-way'!X42=0),IF(Q42&gt;0,-Q42^(1/3),(-Q42)^(1/3)),'OddsRatio_working_3-way'!AM42-'OddsRatio_working_3-way'!R42/3)</f>
        <v>-0.67031621716967582</v>
      </c>
      <c r="AT42" s="11">
        <f>IF(('OddsRatio_working_3-way'!X42=0),IF(Q42&gt;0,-Q42^(1/3),(-Q42)^(1/3)),'OddsRatio_working_3-way'!AN42-'OddsRatio_working_3-way'!R42/3)</f>
        <v>-0.41552142433577544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9">
        <f t="shared" si="13"/>
        <v>0.5397122800033286</v>
      </c>
      <c r="E43" s="9">
        <f t="shared" si="14"/>
        <v>0.25025835508428645</v>
      </c>
      <c r="F43" s="9">
        <f t="shared" si="15"/>
        <v>0.21002936491238508</v>
      </c>
      <c r="G43" s="9">
        <f t="shared" si="16"/>
        <v>1.0933834255736312</v>
      </c>
      <c r="H43" s="9">
        <f t="shared" si="17"/>
        <v>1.8528390719474321</v>
      </c>
      <c r="I43" s="9">
        <f t="shared" si="18"/>
        <v>3.9958705860717507</v>
      </c>
      <c r="J43" s="9">
        <f t="shared" si="19"/>
        <v>4.7612389839732918</v>
      </c>
      <c r="K43" s="11">
        <f t="shared" si="20"/>
        <v>0.5617977528089888</v>
      </c>
      <c r="L43" s="11">
        <f t="shared" si="21"/>
        <v>0.26737967914438499</v>
      </c>
      <c r="M43" s="11">
        <f t="shared" si="22"/>
        <v>0.2252252252252252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-0.24873049459962882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0.23546950182773047</v>
      </c>
      <c r="Q43" s="11">
        <f>2*'OddsRatio_working_3-way'!K43*'OddsRatio_working_3-way'!L43*'OddsRatio_working_3-way'!M43</f>
        <v>6.7663649950497257E-2</v>
      </c>
      <c r="R43" s="11">
        <f t="shared" si="23"/>
        <v>0</v>
      </c>
      <c r="S43" s="11">
        <f t="shared" si="24"/>
        <v>-0.94668529569225512</v>
      </c>
      <c r="T43" s="11">
        <f t="shared" si="25"/>
        <v>-0.27203600450926868</v>
      </c>
      <c r="U43" s="11">
        <f>'OddsRatio_working_3-way'!S43-'OddsRatio_working_3-way'!R43^2/3</f>
        <v>-0.94668529569225512</v>
      </c>
      <c r="V43" s="11">
        <f>'OddsRatio_working_3-way'!S43*'OddsRatio_working_3-way'!R43/3-2*'OddsRatio_working_3-way'!R43^3/27-'OddsRatio_working_3-way'!T43</f>
        <v>0.27203600450926868</v>
      </c>
      <c r="W43" s="11">
        <f>'OddsRatio_working_3-way'!V43^2+4*'OddsRatio_working_3-way'!U43^3/27</f>
        <v>-5.1689999713076612E-2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0.17726645724899809</v>
      </c>
      <c r="Y43" s="11">
        <f>IF('OddsRatio_working_3-way'!W43&gt;=0,IF('OddsRatio_working_3-way'!V43+SQRT('OddsRatio_working_3-way'!W43)&gt;0,0,PI()),ACOS('OddsRatio_working_3-way'!V43/(2*'OddsRatio_working_3-way'!X43)))</f>
        <v>0.69616336912025079</v>
      </c>
      <c r="Z43" s="11">
        <f>'OddsRatio_working_3-way'!X43^(1/3)*COS('OddsRatio_working_3-way'!Y43/3)</f>
        <v>0.54669171278681561</v>
      </c>
      <c r="AA43" s="11">
        <f>'OddsRatio_working_3-way'!X43^(1/3)*COS(('OddsRatio_working_3-way'!Y43+2*PI())/3)</f>
        <v>-0.38522727710626414</v>
      </c>
      <c r="AB43" s="11">
        <f>'OddsRatio_working_3-way'!X43^(1/3)*COS(('OddsRatio_working_3-way'!Y43+4*PI())/3)</f>
        <v>-0.16146443568055158</v>
      </c>
      <c r="AC43" s="11">
        <f>'OddsRatio_working_3-way'!X43^(1/3)*SIN('OddsRatio_working_3-way'!Y43/3)</f>
        <v>0.12918953673177083</v>
      </c>
      <c r="AD43" s="11">
        <f>'OddsRatio_working_3-way'!X43^(1/3)*SIN(('OddsRatio_working_3-way'!Y43+2*PI())/3)</f>
        <v>0.40885414294592298</v>
      </c>
      <c r="AE43" s="11">
        <f>'OddsRatio_working_3-way'!X43^(1/3)*SIN(('OddsRatio_working_3-way'!Y43+4*PI())/3)</f>
        <v>-0.53804367967769373</v>
      </c>
      <c r="AF43" s="11">
        <f>-'OddsRatio_working_3-way'!U43/(3*'OddsRatio_working_3-way'!X43^(1/3))*COS(('OddsRatio_working_3-way'!Y43)/3)</f>
        <v>0.54669171278681561</v>
      </c>
      <c r="AG43" s="11">
        <f>-'OddsRatio_working_3-way'!U43/(3*'OddsRatio_working_3-way'!X43^(1/3))*COS(('OddsRatio_working_3-way'!Y43+2*PI())/3)</f>
        <v>-0.38522727710626414</v>
      </c>
      <c r="AH43" s="11">
        <f>-'OddsRatio_working_3-way'!U43/(3*'OddsRatio_working_3-way'!X43^(1/3))*COS(('OddsRatio_working_3-way'!Y43+4*PI())/3)</f>
        <v>-0.16146443568055158</v>
      </c>
      <c r="AI43" s="11">
        <f>'OddsRatio_working_3-way'!U43/(3*'OddsRatio_working_3-way'!X43^(1/3))*SIN(('OddsRatio_working_3-way'!Y43)/3)</f>
        <v>-0.12918953673177083</v>
      </c>
      <c r="AJ43" s="11">
        <f>'OddsRatio_working_3-way'!U43/(3*'OddsRatio_working_3-way'!X43^(1/3))*SIN(('OddsRatio_working_3-way'!Y43+2*PI())/3)</f>
        <v>-0.40885414294592298</v>
      </c>
      <c r="AK43" s="11">
        <f>'OddsRatio_working_3-way'!U43/(3*'OddsRatio_working_3-way'!X43^(1/3))*SIN(('OddsRatio_working_3-way'!Y43+4*PI())/3)</f>
        <v>0.53804367967769373</v>
      </c>
      <c r="AL43" s="11">
        <f>'OddsRatio_working_3-way'!Z43+'OddsRatio_working_3-way'!AF43</f>
        <v>1.0933834255736312</v>
      </c>
      <c r="AM43" s="11">
        <f>'OddsRatio_working_3-way'!AA43+'OddsRatio_working_3-way'!AG43</f>
        <v>-0.77045455421252829</v>
      </c>
      <c r="AN43" s="11">
        <f>'OddsRatio_working_3-way'!AB43+'OddsRatio_working_3-way'!AH43</f>
        <v>-0.32292887136110315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1.0933834255736312</v>
      </c>
      <c r="AS43" s="11">
        <f>IF(('OddsRatio_working_3-way'!X43=0),IF(Q43&gt;0,-Q43^(1/3),(-Q43)^(1/3)),'OddsRatio_working_3-way'!AM43-'OddsRatio_working_3-way'!R43/3)</f>
        <v>-0.77045455421252829</v>
      </c>
      <c r="AT43" s="11">
        <f>IF(('OddsRatio_working_3-way'!X43=0),IF(Q43&gt;0,-Q43^(1/3),(-Q43)^(1/3)),'OddsRatio_working_3-way'!AN43-'OddsRatio_working_3-way'!R43/3)</f>
        <v>-0.32292887136110315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9">
        <f t="shared" si="13"/>
        <v>0.42774440969031957</v>
      </c>
      <c r="E44" s="9">
        <f t="shared" si="14"/>
        <v>0.29987590449466189</v>
      </c>
      <c r="F44" s="9">
        <f t="shared" si="15"/>
        <v>0.2723796858150187</v>
      </c>
      <c r="G44" s="9">
        <f t="shared" si="16"/>
        <v>1.085912903663542</v>
      </c>
      <c r="H44" s="9">
        <f t="shared" si="17"/>
        <v>2.3378446973134839</v>
      </c>
      <c r="I44" s="9">
        <f t="shared" si="18"/>
        <v>3.3347127428766155</v>
      </c>
      <c r="J44" s="9">
        <f t="shared" si="19"/>
        <v>3.6713457430123122</v>
      </c>
      <c r="K44" s="11">
        <f t="shared" si="20"/>
        <v>0.4480286738351254</v>
      </c>
      <c r="L44" s="11">
        <f t="shared" si="21"/>
        <v>0.31746031746031744</v>
      </c>
      <c r="M44" s="11">
        <f t="shared" si="22"/>
        <v>0.28901734104046245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-0.26785726617910111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0.24014895977106182</v>
      </c>
      <c r="Q44" s="11">
        <f>2*'OddsRatio_working_3-way'!K44*'OddsRatio_working_3-way'!L44*'OddsRatio_working_3-way'!M44</f>
        <v>8.2214638743944468E-2</v>
      </c>
      <c r="R44" s="11">
        <f t="shared" si="23"/>
        <v>0</v>
      </c>
      <c r="S44" s="11">
        <f t="shared" si="24"/>
        <v>-0.89655570370261195</v>
      </c>
      <c r="T44" s="11">
        <f t="shared" si="25"/>
        <v>-0.30693450999747068</v>
      </c>
      <c r="U44" s="11">
        <f>'OddsRatio_working_3-way'!S44-'OddsRatio_working_3-way'!R44^2/3</f>
        <v>-0.89655570370261195</v>
      </c>
      <c r="V44" s="11">
        <f>'OddsRatio_working_3-way'!S44*'OddsRatio_working_3-way'!R44/3-2*'OddsRatio_working_3-way'!R44^3/27-'OddsRatio_working_3-way'!T44</f>
        <v>0.30693450999747068</v>
      </c>
      <c r="W44" s="11">
        <f>'OddsRatio_working_3-way'!V44^2+4*'OddsRatio_working_3-way'!U44^3/27</f>
        <v>-1.2555999122969286E-2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0.16337441090204174</v>
      </c>
      <c r="Y44" s="11">
        <f>IF('OddsRatio_working_3-way'!W44&gt;=0,IF('OddsRatio_working_3-way'!V44+SQRT('OddsRatio_working_3-way'!W44)&gt;0,0,PI()),ACOS('OddsRatio_working_3-way'!V44/(2*'OddsRatio_working_3-way'!X44)))</f>
        <v>0.35003942221051121</v>
      </c>
      <c r="Z44" s="11">
        <f>'OddsRatio_working_3-way'!X44^(1/3)*COS('OddsRatio_working_3-way'!Y44/3)</f>
        <v>0.54295645183177099</v>
      </c>
      <c r="AA44" s="11">
        <f>'OddsRatio_working_3-way'!X44^(1/3)*COS(('OddsRatio_working_3-way'!Y44+2*PI())/3)</f>
        <v>-0.32659305591964466</v>
      </c>
      <c r="AB44" s="11">
        <f>'OddsRatio_working_3-way'!X44^(1/3)*COS(('OddsRatio_working_3-way'!Y44+4*PI())/3)</f>
        <v>-0.21636339591212644</v>
      </c>
      <c r="AC44" s="11">
        <f>'OddsRatio_working_3-way'!X44^(1/3)*SIN('OddsRatio_working_3-way'!Y44/3)</f>
        <v>6.3641123878021857E-2</v>
      </c>
      <c r="AD44" s="11">
        <f>'OddsRatio_working_3-way'!X44^(1/3)*SIN(('OddsRatio_working_3-way'!Y44+2*PI())/3)</f>
        <v>0.43839351849596481</v>
      </c>
      <c r="AE44" s="11">
        <f>'OddsRatio_working_3-way'!X44^(1/3)*SIN(('OddsRatio_working_3-way'!Y44+4*PI())/3)</f>
        <v>-0.50203464237398632</v>
      </c>
      <c r="AF44" s="11">
        <f>-'OddsRatio_working_3-way'!U44/(3*'OddsRatio_working_3-way'!X44^(1/3))*COS(('OddsRatio_working_3-way'!Y44)/3)</f>
        <v>0.54295645183177099</v>
      </c>
      <c r="AG44" s="11">
        <f>-'OddsRatio_working_3-way'!U44/(3*'OddsRatio_working_3-way'!X44^(1/3))*COS(('OddsRatio_working_3-way'!Y44+2*PI())/3)</f>
        <v>-0.32659305591964466</v>
      </c>
      <c r="AH44" s="11">
        <f>-'OddsRatio_working_3-way'!U44/(3*'OddsRatio_working_3-way'!X44^(1/3))*COS(('OddsRatio_working_3-way'!Y44+4*PI())/3)</f>
        <v>-0.21636339591212644</v>
      </c>
      <c r="AI44" s="11">
        <f>'OddsRatio_working_3-way'!U44/(3*'OddsRatio_working_3-way'!X44^(1/3))*SIN(('OddsRatio_working_3-way'!Y44)/3)</f>
        <v>-6.3641123878021857E-2</v>
      </c>
      <c r="AJ44" s="11">
        <f>'OddsRatio_working_3-way'!U44/(3*'OddsRatio_working_3-way'!X44^(1/3))*SIN(('OddsRatio_working_3-way'!Y44+2*PI())/3)</f>
        <v>-0.43839351849596481</v>
      </c>
      <c r="AK44" s="11">
        <f>'OddsRatio_working_3-way'!U44/(3*'OddsRatio_working_3-way'!X44^(1/3))*SIN(('OddsRatio_working_3-way'!Y44+4*PI())/3)</f>
        <v>0.50203464237398632</v>
      </c>
      <c r="AL44" s="11">
        <f>'OddsRatio_working_3-way'!Z44+'OddsRatio_working_3-way'!AF44</f>
        <v>1.085912903663542</v>
      </c>
      <c r="AM44" s="11">
        <f>'OddsRatio_working_3-way'!AA44+'OddsRatio_working_3-way'!AG44</f>
        <v>-0.65318611183928932</v>
      </c>
      <c r="AN44" s="11">
        <f>'OddsRatio_working_3-way'!AB44+'OddsRatio_working_3-way'!AH44</f>
        <v>-0.43272679182425289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1.085912903663542</v>
      </c>
      <c r="AS44" s="11">
        <f>IF(('OddsRatio_working_3-way'!X44=0),IF(Q44&gt;0,-Q44^(1/3),(-Q44)^(1/3)),'OddsRatio_working_3-way'!AM44-'OddsRatio_working_3-way'!R44/3)</f>
        <v>-0.65318611183928932</v>
      </c>
      <c r="AT44" s="11">
        <f>IF(('OddsRatio_working_3-way'!X44=0),IF(Q44&gt;0,-Q44^(1/3),(-Q44)^(1/3)),'OddsRatio_working_3-way'!AN44-'OddsRatio_working_3-way'!R44/3)</f>
        <v>-0.43272679182425289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9">
        <f t="shared" si="13"/>
        <v>0.50732844690413093</v>
      </c>
      <c r="E45" s="9">
        <f t="shared" si="14"/>
        <v>0.25625140545026487</v>
      </c>
      <c r="F45" s="9">
        <f t="shared" si="15"/>
        <v>0.2364201476456041</v>
      </c>
      <c r="G45" s="9">
        <f t="shared" si="16"/>
        <v>1.0911344439334254</v>
      </c>
      <c r="H45" s="9">
        <f t="shared" si="17"/>
        <v>1.9711096551007488</v>
      </c>
      <c r="I45" s="9">
        <f t="shared" si="18"/>
        <v>3.9024176208629116</v>
      </c>
      <c r="J45" s="9">
        <f t="shared" si="19"/>
        <v>4.2297579540429391</v>
      </c>
      <c r="K45" s="11">
        <f t="shared" si="20"/>
        <v>0.52910052910052918</v>
      </c>
      <c r="L45" s="11">
        <f t="shared" si="21"/>
        <v>0.27322404371584696</v>
      </c>
      <c r="M45" s="11">
        <f t="shared" si="22"/>
        <v>0.25252525252525254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-0.2558145715401331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0.23765278774386245</v>
      </c>
      <c r="Q45" s="11">
        <f>2*'OddsRatio_working_3-way'!K45*'OddsRatio_working_3-way'!L45*'OddsRatio_working_3-way'!M45</f>
        <v>7.3011609137899378E-2</v>
      </c>
      <c r="R45" s="11">
        <f t="shared" si="23"/>
        <v>0</v>
      </c>
      <c r="S45" s="11">
        <f t="shared" si="24"/>
        <v>-0.92900410759665675</v>
      </c>
      <c r="T45" s="11">
        <f t="shared" si="25"/>
        <v>-0.28540832798668414</v>
      </c>
      <c r="U45" s="11">
        <f>'OddsRatio_working_3-way'!S45-'OddsRatio_working_3-way'!R45^2/3</f>
        <v>-0.92900410759665675</v>
      </c>
      <c r="V45" s="11">
        <f>'OddsRatio_working_3-way'!S45*'OddsRatio_working_3-way'!R45/3-2*'OddsRatio_working_3-way'!R45^3/27-'OddsRatio_working_3-way'!T45</f>
        <v>0.28540832798668414</v>
      </c>
      <c r="W45" s="11">
        <f>'OddsRatio_working_3-way'!V45^2+4*'OddsRatio_working_3-way'!U45^3/27</f>
        <v>-3.7323675074364154E-2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0.17232352477137214</v>
      </c>
      <c r="Y45" s="11">
        <f>IF('OddsRatio_working_3-way'!W45&gt;=0,IF('OddsRatio_working_3-way'!V45+SQRT('OddsRatio_working_3-way'!W45)&gt;0,0,PI()),ACOS('OddsRatio_working_3-way'!V45/(2*'OddsRatio_working_3-way'!X45)))</f>
        <v>0.59505491468173299</v>
      </c>
      <c r="Z45" s="11">
        <f>'OddsRatio_working_3-way'!X45^(1/3)*COS('OddsRatio_working_3-way'!Y45/3)</f>
        <v>0.54556722196671281</v>
      </c>
      <c r="AA45" s="11">
        <f>'OddsRatio_working_3-way'!X45^(1/3)*COS(('OddsRatio_working_3-way'!Y45+2*PI())/3)</f>
        <v>-0.36774850784428548</v>
      </c>
      <c r="AB45" s="11">
        <f>'OddsRatio_working_3-way'!X45^(1/3)*COS(('OddsRatio_working_3-way'!Y45+4*PI())/3)</f>
        <v>-0.17781871412242775</v>
      </c>
      <c r="AC45" s="11">
        <f>'OddsRatio_working_3-way'!X45^(1/3)*SIN('OddsRatio_working_3-way'!Y45/3)</f>
        <v>0.10965601753244485</v>
      </c>
      <c r="AD45" s="11">
        <f>'OddsRatio_working_3-way'!X45^(1/3)*SIN(('OddsRatio_working_3-way'!Y45+2*PI())/3)</f>
        <v>0.41764706492905457</v>
      </c>
      <c r="AE45" s="11">
        <f>'OddsRatio_working_3-way'!X45^(1/3)*SIN(('OddsRatio_working_3-way'!Y45+4*PI())/3)</f>
        <v>-0.52730308246149926</v>
      </c>
      <c r="AF45" s="11">
        <f>-'OddsRatio_working_3-way'!U45/(3*'OddsRatio_working_3-way'!X45^(1/3))*COS(('OddsRatio_working_3-way'!Y45)/3)</f>
        <v>0.54556722196671259</v>
      </c>
      <c r="AG45" s="11">
        <f>-'OddsRatio_working_3-way'!U45/(3*'OddsRatio_working_3-way'!X45^(1/3))*COS(('OddsRatio_working_3-way'!Y45+2*PI())/3)</f>
        <v>-0.36774850784428531</v>
      </c>
      <c r="AH45" s="11">
        <f>-'OddsRatio_working_3-way'!U45/(3*'OddsRatio_working_3-way'!X45^(1/3))*COS(('OddsRatio_working_3-way'!Y45+4*PI())/3)</f>
        <v>-0.17781871412242767</v>
      </c>
      <c r="AI45" s="11">
        <f>'OddsRatio_working_3-way'!U45/(3*'OddsRatio_working_3-way'!X45^(1/3))*SIN(('OddsRatio_working_3-way'!Y45)/3)</f>
        <v>-0.1096560175324448</v>
      </c>
      <c r="AJ45" s="11">
        <f>'OddsRatio_working_3-way'!U45/(3*'OddsRatio_working_3-way'!X45^(1/3))*SIN(('OddsRatio_working_3-way'!Y45+2*PI())/3)</f>
        <v>-0.4176470649290544</v>
      </c>
      <c r="AK45" s="11">
        <f>'OddsRatio_working_3-way'!U45/(3*'OddsRatio_working_3-way'!X45^(1/3))*SIN(('OddsRatio_working_3-way'!Y45+4*PI())/3)</f>
        <v>0.52730308246149904</v>
      </c>
      <c r="AL45" s="11">
        <f>'OddsRatio_working_3-way'!Z45+'OddsRatio_working_3-way'!AF45</f>
        <v>1.0911344439334254</v>
      </c>
      <c r="AM45" s="11">
        <f>'OddsRatio_working_3-way'!AA45+'OddsRatio_working_3-way'!AG45</f>
        <v>-0.73549701568857073</v>
      </c>
      <c r="AN45" s="11">
        <f>'OddsRatio_working_3-way'!AB45+'OddsRatio_working_3-way'!AH45</f>
        <v>-0.35563742824485545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1.0911344439334254</v>
      </c>
      <c r="AS45" s="11">
        <f>IF(('OddsRatio_working_3-way'!X45=0),IF(Q45&gt;0,-Q45^(1/3),(-Q45)^(1/3)),'OddsRatio_working_3-way'!AM45-'OddsRatio_working_3-way'!R45/3)</f>
        <v>-0.73549701568857073</v>
      </c>
      <c r="AT45" s="11">
        <f>IF(('OddsRatio_working_3-way'!X45=0),IF(Q45&gt;0,-Q45^(1/3),(-Q45)^(1/3)),'OddsRatio_working_3-way'!AN45-'OddsRatio_working_3-way'!R45/3)</f>
        <v>-0.35563742824485545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9">
        <f t="shared" si="13"/>
        <v>0.45157190143999698</v>
      </c>
      <c r="E46" s="9">
        <f t="shared" si="14"/>
        <v>0.27503306728513716</v>
      </c>
      <c r="F46" s="9">
        <f t="shared" si="15"/>
        <v>0.27339503127486597</v>
      </c>
      <c r="G46" s="9">
        <f t="shared" si="16"/>
        <v>1.0892257998254198</v>
      </c>
      <c r="H46" s="9">
        <f t="shared" si="17"/>
        <v>2.2144867668053432</v>
      </c>
      <c r="I46" s="9">
        <f t="shared" si="18"/>
        <v>3.6359264355775163</v>
      </c>
      <c r="J46" s="9">
        <f t="shared" si="19"/>
        <v>3.6577109515740238</v>
      </c>
      <c r="K46" s="11">
        <f t="shared" si="20"/>
        <v>0.47281323877068554</v>
      </c>
      <c r="L46" s="11">
        <f t="shared" si="21"/>
        <v>0.29239766081871343</v>
      </c>
      <c r="M46" s="11">
        <f t="shared" si="22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-0.26459713617799341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0.24012810261584103</v>
      </c>
      <c r="Q46" s="11">
        <f>2*'OddsRatio_working_3-way'!K46*'OddsRatio_working_3-way'!L46*'OddsRatio_working_3-way'!M46</f>
        <v>8.0377607570155982E-2</v>
      </c>
      <c r="R46" s="11">
        <f t="shared" si="23"/>
        <v>0</v>
      </c>
      <c r="S46" s="11">
        <f t="shared" si="24"/>
        <v>-0.90752343764714005</v>
      </c>
      <c r="T46" s="11">
        <f t="shared" si="25"/>
        <v>-0.30377353561410542</v>
      </c>
      <c r="U46" s="11">
        <f>'OddsRatio_working_3-way'!S46-'OddsRatio_working_3-way'!R46^2/3</f>
        <v>-0.90752343764714005</v>
      </c>
      <c r="V46" s="11">
        <f>'OddsRatio_working_3-way'!S46*'OddsRatio_working_3-way'!R46/3-2*'OddsRatio_working_3-way'!R46^3/27-'OddsRatio_working_3-way'!T46</f>
        <v>0.30377353561410542</v>
      </c>
      <c r="W46" s="11">
        <f>'OddsRatio_working_3-way'!V46^2+4*'OddsRatio_working_3-way'!U46^3/27</f>
        <v>-1.8452780546862571E-2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0.16638144539457872</v>
      </c>
      <c r="Y46" s="11">
        <f>IF('OddsRatio_working_3-way'!W46&gt;=0,IF('OddsRatio_working_3-way'!V46+SQRT('OddsRatio_working_3-way'!W46)&gt;0,0,PI()),ACOS('OddsRatio_working_3-way'!V46/(2*'OddsRatio_working_3-way'!X46)))</f>
        <v>0.42050513810103851</v>
      </c>
      <c r="Z46" s="11">
        <f>'OddsRatio_working_3-way'!X46^(1/3)*COS('OddsRatio_working_3-way'!Y46/3)</f>
        <v>0.54461289991270989</v>
      </c>
      <c r="AA46" s="11">
        <f>'OddsRatio_working_3-way'!X46^(1/3)*COS(('OddsRatio_working_3-way'!Y46+2*PI())/3)</f>
        <v>-0.33885306030043216</v>
      </c>
      <c r="AB46" s="11">
        <f>'OddsRatio_working_3-way'!X46^(1/3)*COS(('OddsRatio_working_3-way'!Y46+4*PI())/3)</f>
        <v>-0.20575983961227762</v>
      </c>
      <c r="AC46" s="11">
        <f>'OddsRatio_working_3-way'!X46^(1/3)*SIN('OddsRatio_working_3-way'!Y46/3)</f>
        <v>7.6841406791620298E-2</v>
      </c>
      <c r="AD46" s="11">
        <f>'OddsRatio_working_3-way'!X46^(1/3)*SIN(('OddsRatio_working_3-way'!Y46+2*PI())/3)</f>
        <v>0.43322790315730858</v>
      </c>
      <c r="AE46" s="11">
        <f>'OddsRatio_working_3-way'!X46^(1/3)*SIN(('OddsRatio_working_3-way'!Y46+4*PI())/3)</f>
        <v>-0.51006930994892885</v>
      </c>
      <c r="AF46" s="11">
        <f>-'OddsRatio_working_3-way'!U46/(3*'OddsRatio_working_3-way'!X46^(1/3))*COS(('OddsRatio_working_3-way'!Y46)/3)</f>
        <v>0.54461289991270989</v>
      </c>
      <c r="AG46" s="11">
        <f>-'OddsRatio_working_3-way'!U46/(3*'OddsRatio_working_3-way'!X46^(1/3))*COS(('OddsRatio_working_3-way'!Y46+2*PI())/3)</f>
        <v>-0.33885306030043216</v>
      </c>
      <c r="AH46" s="11">
        <f>-'OddsRatio_working_3-way'!U46/(3*'OddsRatio_working_3-way'!X46^(1/3))*COS(('OddsRatio_working_3-way'!Y46+4*PI())/3)</f>
        <v>-0.20575983961227762</v>
      </c>
      <c r="AI46" s="11">
        <f>'OddsRatio_working_3-way'!U46/(3*'OddsRatio_working_3-way'!X46^(1/3))*SIN(('OddsRatio_working_3-way'!Y46)/3)</f>
        <v>-7.6841406791620298E-2</v>
      </c>
      <c r="AJ46" s="11">
        <f>'OddsRatio_working_3-way'!U46/(3*'OddsRatio_working_3-way'!X46^(1/3))*SIN(('OddsRatio_working_3-way'!Y46+2*PI())/3)</f>
        <v>-0.43322790315730858</v>
      </c>
      <c r="AK46" s="11">
        <f>'OddsRatio_working_3-way'!U46/(3*'OddsRatio_working_3-way'!X46^(1/3))*SIN(('OddsRatio_working_3-way'!Y46+4*PI())/3)</f>
        <v>0.51006930994892885</v>
      </c>
      <c r="AL46" s="11">
        <f>'OddsRatio_working_3-way'!Z46+'OddsRatio_working_3-way'!AF46</f>
        <v>1.0892257998254198</v>
      </c>
      <c r="AM46" s="11">
        <f>'OddsRatio_working_3-way'!AA46+'OddsRatio_working_3-way'!AG46</f>
        <v>-0.67770612060086433</v>
      </c>
      <c r="AN46" s="11">
        <f>'OddsRatio_working_3-way'!AB46+'OddsRatio_working_3-way'!AH46</f>
        <v>-0.41151967922455523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1.0892257998254198</v>
      </c>
      <c r="AS46" s="11">
        <f>IF(('OddsRatio_working_3-way'!X46=0),IF(Q46&gt;0,-Q46^(1/3),(-Q46)^(1/3)),'OddsRatio_working_3-way'!AM46-'OddsRatio_working_3-way'!R46/3)</f>
        <v>-0.67770612060086433</v>
      </c>
      <c r="AT46" s="11">
        <f>IF(('OddsRatio_working_3-way'!X46=0),IF(Q46&gt;0,-Q46^(1/3),(-Q46)^(1/3)),'OddsRatio_working_3-way'!AN46-'OddsRatio_working_3-way'!R46/3)</f>
        <v>-0.41151967922455523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9">
        <f t="shared" si="13"/>
        <v>0.68032568201970023</v>
      </c>
      <c r="E47" s="9">
        <f t="shared" si="14"/>
        <v>0.1954239151098843</v>
      </c>
      <c r="F47" s="9">
        <f t="shared" si="15"/>
        <v>0.12425040287041532</v>
      </c>
      <c r="G47" s="9">
        <f t="shared" si="16"/>
        <v>1.1187720067614368</v>
      </c>
      <c r="H47" s="9">
        <f t="shared" si="17"/>
        <v>1.4698842428398036</v>
      </c>
      <c r="I47" s="9">
        <f t="shared" si="18"/>
        <v>5.1170809848820866</v>
      </c>
      <c r="J47" s="9">
        <f t="shared" si="19"/>
        <v>8.0482636425970515</v>
      </c>
      <c r="K47" s="11">
        <f t="shared" si="20"/>
        <v>0.70422535211267612</v>
      </c>
      <c r="L47" s="11">
        <f t="shared" si="21"/>
        <v>0.21367521367521369</v>
      </c>
      <c r="M47" s="11">
        <f t="shared" si="22"/>
        <v>0.13698630136986301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-0.20071535641668758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0.21437605848178881</v>
      </c>
      <c r="Q47" s="11">
        <f>2*'OddsRatio_working_3-way'!K47*'OddsRatio_working_3-way'!L47*'OddsRatio_working_3-way'!M47</f>
        <v>4.1226165092651694E-2</v>
      </c>
      <c r="R47" s="11">
        <f t="shared" si="23"/>
        <v>0</v>
      </c>
      <c r="S47" s="11">
        <f t="shared" si="24"/>
        <v>-1.0680600742712552</v>
      </c>
      <c r="T47" s="11">
        <f t="shared" si="25"/>
        <v>-0.20539616812908754</v>
      </c>
      <c r="U47" s="11">
        <f>'OddsRatio_working_3-way'!S47-'OddsRatio_working_3-way'!R47^2/3</f>
        <v>-1.0680600742712552</v>
      </c>
      <c r="V47" s="11">
        <f>'OddsRatio_working_3-way'!S47*'OddsRatio_working_3-way'!R47/3-2*'OddsRatio_working_3-way'!R47^3/27-'OddsRatio_working_3-way'!T47</f>
        <v>0.20539616812908754</v>
      </c>
      <c r="W47" s="11">
        <f>'OddsRatio_working_3-way'!V47^2+4*'OddsRatio_working_3-way'!U47^3/27</f>
        <v>-0.13831493412231999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0.21242794072604501</v>
      </c>
      <c r="Y47" s="11">
        <f>IF('OddsRatio_working_3-way'!W47&gt;=0,IF('OddsRatio_working_3-way'!V47+SQRT('OddsRatio_working_3-way'!W47)&gt;0,0,PI()),ACOS('OddsRatio_working_3-way'!V47/(2*'OddsRatio_working_3-way'!X47)))</f>
        <v>1.0662057988982314</v>
      </c>
      <c r="Z47" s="11">
        <f>'OddsRatio_working_3-way'!X47^(1/3)*COS('OddsRatio_working_3-way'!Y47/3)</f>
        <v>0.55938600338071842</v>
      </c>
      <c r="AA47" s="11">
        <f>'OddsRatio_working_3-way'!X47^(1/3)*COS(('OddsRatio_working_3-way'!Y47+2*PI())/3)</f>
        <v>-0.45949982298511427</v>
      </c>
      <c r="AB47" s="11">
        <f>'OddsRatio_working_3-way'!X47^(1/3)*COS(('OddsRatio_working_3-way'!Y47+4*PI())/3)</f>
        <v>-9.9886180395604346E-2</v>
      </c>
      <c r="AC47" s="11">
        <f>'OddsRatio_working_3-way'!X47^(1/3)*SIN('OddsRatio_working_3-way'!Y47/3)</f>
        <v>0.20762303335331547</v>
      </c>
      <c r="AD47" s="11">
        <f>'OddsRatio_working_3-way'!X47^(1/3)*SIN(('OddsRatio_working_3-way'!Y47+2*PI())/3)</f>
        <v>0.3806309727724923</v>
      </c>
      <c r="AE47" s="11">
        <f>'OddsRatio_working_3-way'!X47^(1/3)*SIN(('OddsRatio_working_3-way'!Y47+4*PI())/3)</f>
        <v>-0.58825400612580769</v>
      </c>
      <c r="AF47" s="11">
        <f>-'OddsRatio_working_3-way'!U47/(3*'OddsRatio_working_3-way'!X47^(1/3))*COS(('OddsRatio_working_3-way'!Y47)/3)</f>
        <v>0.55938600338071842</v>
      </c>
      <c r="AG47" s="11">
        <f>-'OddsRatio_working_3-way'!U47/(3*'OddsRatio_working_3-way'!X47^(1/3))*COS(('OddsRatio_working_3-way'!Y47+2*PI())/3)</f>
        <v>-0.45949982298511427</v>
      </c>
      <c r="AH47" s="11">
        <f>-'OddsRatio_working_3-way'!U47/(3*'OddsRatio_working_3-way'!X47^(1/3))*COS(('OddsRatio_working_3-way'!Y47+4*PI())/3)</f>
        <v>-9.9886180395604346E-2</v>
      </c>
      <c r="AI47" s="11">
        <f>'OddsRatio_working_3-way'!U47/(3*'OddsRatio_working_3-way'!X47^(1/3))*SIN(('OddsRatio_working_3-way'!Y47)/3)</f>
        <v>-0.20762303335331547</v>
      </c>
      <c r="AJ47" s="11">
        <f>'OddsRatio_working_3-way'!U47/(3*'OddsRatio_working_3-way'!X47^(1/3))*SIN(('OddsRatio_working_3-way'!Y47+2*PI())/3)</f>
        <v>-0.3806309727724923</v>
      </c>
      <c r="AK47" s="11">
        <f>'OddsRatio_working_3-way'!U47/(3*'OddsRatio_working_3-way'!X47^(1/3))*SIN(('OddsRatio_working_3-way'!Y47+4*PI())/3)</f>
        <v>0.58825400612580769</v>
      </c>
      <c r="AL47" s="11">
        <f>'OddsRatio_working_3-way'!Z47+'OddsRatio_working_3-way'!AF47</f>
        <v>1.1187720067614368</v>
      </c>
      <c r="AM47" s="11">
        <f>'OddsRatio_working_3-way'!AA47+'OddsRatio_working_3-way'!AG47</f>
        <v>-0.91899964597022854</v>
      </c>
      <c r="AN47" s="11">
        <f>'OddsRatio_working_3-way'!AB47+'OddsRatio_working_3-way'!AH47</f>
        <v>-0.19977236079120869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1.1187720067614368</v>
      </c>
      <c r="AS47" s="11">
        <f>IF(('OddsRatio_working_3-way'!X47=0),IF(Q47&gt;0,-Q47^(1/3),(-Q47)^(1/3)),'OddsRatio_working_3-way'!AM47-'OddsRatio_working_3-way'!R47/3)</f>
        <v>-0.91899964597022854</v>
      </c>
      <c r="AT47" s="11">
        <f>IF(('OddsRatio_working_3-way'!X47=0),IF(Q47&gt;0,-Q47^(1/3),(-Q47)^(1/3)),'OddsRatio_working_3-way'!AN47-'OddsRatio_working_3-way'!R47/3)</f>
        <v>-0.19977236079120869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9">
        <f t="shared" si="13"/>
        <v>0.41136272288579145</v>
      </c>
      <c r="E48" s="9">
        <f t="shared" si="14"/>
        <v>0.29877805800971458</v>
      </c>
      <c r="F48" s="9">
        <f t="shared" si="15"/>
        <v>0.28985921910449386</v>
      </c>
      <c r="G48" s="9">
        <f t="shared" si="16"/>
        <v>1.0840489581039052</v>
      </c>
      <c r="H48" s="9">
        <f t="shared" si="17"/>
        <v>2.4309446246971547</v>
      </c>
      <c r="I48" s="9">
        <f t="shared" si="18"/>
        <v>3.3469659942949548</v>
      </c>
      <c r="J48" s="9">
        <f t="shared" si="19"/>
        <v>3.4499506453148254</v>
      </c>
      <c r="K48" s="11">
        <f t="shared" si="20"/>
        <v>0.43103448275862072</v>
      </c>
      <c r="L48" s="11">
        <f t="shared" si="21"/>
        <v>0.31595576619273302</v>
      </c>
      <c r="M48" s="11">
        <f t="shared" si="22"/>
        <v>0.30674846625766872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-0.26981182016789695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0.23999971926925792</v>
      </c>
      <c r="Q48" s="11">
        <f>2*'OddsRatio_working_3-way'!K48*'OddsRatio_working_3-way'!L48*'OddsRatio_working_3-way'!M48</f>
        <v>8.3550816107661588E-2</v>
      </c>
      <c r="R48" s="11">
        <f t="shared" si="23"/>
        <v>0</v>
      </c>
      <c r="S48" s="11">
        <f t="shared" si="24"/>
        <v>-0.88950780258593665</v>
      </c>
      <c r="T48" s="11">
        <f t="shared" si="25"/>
        <v>-0.3096632907174714</v>
      </c>
      <c r="U48" s="11">
        <f>'OddsRatio_working_3-way'!S48-'OddsRatio_working_3-way'!R48^2/3</f>
        <v>-0.88950780258593665</v>
      </c>
      <c r="V48" s="11">
        <f>'OddsRatio_working_3-way'!S48*'OddsRatio_working_3-way'!R48/3-2*'OddsRatio_working_3-way'!R48^3/27-'OddsRatio_working_3-way'!T48</f>
        <v>0.3096632907174714</v>
      </c>
      <c r="W48" s="11">
        <f>'OddsRatio_working_3-way'!V48^2+4*'OddsRatio_working_3-way'!U48^3/27</f>
        <v>-8.3753186776369254E-3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0.16145175153556723</v>
      </c>
      <c r="Y48" s="11">
        <f>IF('OddsRatio_working_3-way'!W48&gt;=0,IF('OddsRatio_working_3-way'!V48+SQRT('OddsRatio_working_3-way'!W48)&gt;0,0,PI()),ACOS('OddsRatio_working_3-way'!V48/(2*'OddsRatio_working_3-way'!X48)))</f>
        <v>0.28735671391173345</v>
      </c>
      <c r="Z48" s="11">
        <f>'OddsRatio_working_3-way'!X48^(1/3)*COS('OddsRatio_working_3-way'!Y48/3)</f>
        <v>0.54202447905195261</v>
      </c>
      <c r="AA48" s="11">
        <f>'OddsRatio_working_3-way'!X48^(1/3)*COS(('OddsRatio_working_3-way'!Y48+2*PI())/3)</f>
        <v>-0.3161126688790179</v>
      </c>
      <c r="AB48" s="11">
        <f>'OddsRatio_working_3-way'!X48^(1/3)*COS(('OddsRatio_working_3-way'!Y48+4*PI())/3)</f>
        <v>-0.22591181017293435</v>
      </c>
      <c r="AC48" s="11">
        <f>'OddsRatio_working_3-way'!X48^(1/3)*SIN('OddsRatio_working_3-way'!Y48/3)</f>
        <v>5.207749005509274E-2</v>
      </c>
      <c r="AD48" s="11">
        <f>'OddsRatio_working_3-way'!X48^(1/3)*SIN(('OddsRatio_working_3-way'!Y48+2*PI())/3)</f>
        <v>0.44336822330447095</v>
      </c>
      <c r="AE48" s="11">
        <f>'OddsRatio_working_3-way'!X48^(1/3)*SIN(('OddsRatio_working_3-way'!Y48+4*PI())/3)</f>
        <v>-0.49544571335956372</v>
      </c>
      <c r="AF48" s="11">
        <f>-'OddsRatio_working_3-way'!U48/(3*'OddsRatio_working_3-way'!X48^(1/3))*COS(('OddsRatio_working_3-way'!Y48)/3)</f>
        <v>0.54202447905195261</v>
      </c>
      <c r="AG48" s="11">
        <f>-'OddsRatio_working_3-way'!U48/(3*'OddsRatio_working_3-way'!X48^(1/3))*COS(('OddsRatio_working_3-way'!Y48+2*PI())/3)</f>
        <v>-0.3161126688790179</v>
      </c>
      <c r="AH48" s="11">
        <f>-'OddsRatio_working_3-way'!U48/(3*'OddsRatio_working_3-way'!X48^(1/3))*COS(('OddsRatio_working_3-way'!Y48+4*PI())/3)</f>
        <v>-0.22591181017293435</v>
      </c>
      <c r="AI48" s="11">
        <f>'OddsRatio_working_3-way'!U48/(3*'OddsRatio_working_3-way'!X48^(1/3))*SIN(('OddsRatio_working_3-way'!Y48)/3)</f>
        <v>-5.207749005509274E-2</v>
      </c>
      <c r="AJ48" s="11">
        <f>'OddsRatio_working_3-way'!U48/(3*'OddsRatio_working_3-way'!X48^(1/3))*SIN(('OddsRatio_working_3-way'!Y48+2*PI())/3)</f>
        <v>-0.44336822330447095</v>
      </c>
      <c r="AK48" s="11">
        <f>'OddsRatio_working_3-way'!U48/(3*'OddsRatio_working_3-way'!X48^(1/3))*SIN(('OddsRatio_working_3-way'!Y48+4*PI())/3)</f>
        <v>0.49544571335956372</v>
      </c>
      <c r="AL48" s="11">
        <f>'OddsRatio_working_3-way'!Z48+'OddsRatio_working_3-way'!AF48</f>
        <v>1.0840489581039052</v>
      </c>
      <c r="AM48" s="11">
        <f>'OddsRatio_working_3-way'!AA48+'OddsRatio_working_3-way'!AG48</f>
        <v>-0.6322253377580358</v>
      </c>
      <c r="AN48" s="11">
        <f>'OddsRatio_working_3-way'!AB48+'OddsRatio_working_3-way'!AH48</f>
        <v>-0.4518236203458687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1.0840489581039052</v>
      </c>
      <c r="AS48" s="11">
        <f>IF(('OddsRatio_working_3-way'!X48=0),IF(Q48&gt;0,-Q48^(1/3),(-Q48)^(1/3)),'OddsRatio_working_3-way'!AM48-'OddsRatio_working_3-way'!R48/3)</f>
        <v>-0.6322253377580358</v>
      </c>
      <c r="AT48" s="11">
        <f>IF(('OddsRatio_working_3-way'!X48=0),IF(Q48&gt;0,-Q48^(1/3),(-Q48)^(1/3)),'OddsRatio_working_3-way'!AN48-'OddsRatio_working_3-way'!R48/3)</f>
        <v>-0.4518236203458687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9">
        <f t="shared" si="13"/>
        <v>0.46360824216772006</v>
      </c>
      <c r="E49" s="9">
        <f t="shared" si="14"/>
        <v>0.30056783716392155</v>
      </c>
      <c r="F49" s="9">
        <f t="shared" si="15"/>
        <v>0.23582392066835839</v>
      </c>
      <c r="G49" s="9">
        <f t="shared" si="16"/>
        <v>1.0873999771670422</v>
      </c>
      <c r="H49" s="9">
        <f t="shared" si="17"/>
        <v>2.1569935757057332</v>
      </c>
      <c r="I49" s="9">
        <f t="shared" si="18"/>
        <v>3.3270359511374701</v>
      </c>
      <c r="J49" s="9">
        <f t="shared" si="19"/>
        <v>4.2404519319577858</v>
      </c>
      <c r="K49" s="11">
        <f t="shared" si="20"/>
        <v>0.48449612403100772</v>
      </c>
      <c r="L49" s="11">
        <f t="shared" si="21"/>
        <v>0.31847133757961782</v>
      </c>
      <c r="M49" s="11">
        <f t="shared" si="22"/>
        <v>0.25125628140703515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-0.2630566301115016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0.23974362505263197</v>
      </c>
      <c r="Q49" s="11">
        <f>2*'OddsRatio_working_3-way'!K49*'OddsRatio_working_3-way'!L49*'OddsRatio_working_3-way'!M49</f>
        <v>7.7536748076530368E-2</v>
      </c>
      <c r="R49" s="11">
        <f t="shared" si="23"/>
        <v>0</v>
      </c>
      <c r="S49" s="11">
        <f t="shared" si="24"/>
        <v>-0.91137647795082011</v>
      </c>
      <c r="T49" s="11">
        <f t="shared" si="25"/>
        <v>-0.29475306531397794</v>
      </c>
      <c r="U49" s="11">
        <f>'OddsRatio_working_3-way'!S49-'OddsRatio_working_3-way'!R49^2/3</f>
        <v>-0.91137647795082011</v>
      </c>
      <c r="V49" s="11">
        <f>'OddsRatio_working_3-way'!S49*'OddsRatio_working_3-way'!R49/3-2*'OddsRatio_working_3-way'!R49^3/27-'OddsRatio_working_3-way'!T49</f>
        <v>0.29475306531397794</v>
      </c>
      <c r="W49" s="11">
        <f>'OddsRatio_working_3-way'!V49^2+4*'OddsRatio_working_3-way'!U49^3/27</f>
        <v>-2.5268150382703122E-2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0.1674421690425453</v>
      </c>
      <c r="Y49" s="11">
        <f>IF('OddsRatio_working_3-way'!W49&gt;=0,IF('OddsRatio_working_3-way'!V49+SQRT('OddsRatio_working_3-way'!W49)&gt;0,0,PI()),ACOS('OddsRatio_working_3-way'!V49/(2*'OddsRatio_working_3-way'!X49)))</f>
        <v>0.49458919423241898</v>
      </c>
      <c r="Z49" s="11">
        <f>'OddsRatio_working_3-way'!X49^(1/3)*COS('OddsRatio_working_3-way'!Y49/3)</f>
        <v>0.54369998858352109</v>
      </c>
      <c r="AA49" s="11">
        <f>'OddsRatio_working_3-way'!X49^(1/3)*COS(('OddsRatio_working_3-way'!Y49+2*PI())/3)</f>
        <v>-0.35018811590834165</v>
      </c>
      <c r="AB49" s="11">
        <f>'OddsRatio_working_3-way'!X49^(1/3)*COS(('OddsRatio_working_3-way'!Y49+4*PI())/3)</f>
        <v>-0.19351187267517989</v>
      </c>
      <c r="AC49" s="11">
        <f>'OddsRatio_working_3-way'!X49^(1/3)*SIN('OddsRatio_working_3-way'!Y49/3)</f>
        <v>9.0457071206285475E-2</v>
      </c>
      <c r="AD49" s="11">
        <f>'OddsRatio_working_3-way'!X49^(1/3)*SIN(('OddsRatio_working_3-way'!Y49+2*PI())/3)</f>
        <v>0.42562946654749589</v>
      </c>
      <c r="AE49" s="11">
        <f>'OddsRatio_working_3-way'!X49^(1/3)*SIN(('OddsRatio_working_3-way'!Y49+4*PI())/3)</f>
        <v>-0.51608653775378122</v>
      </c>
      <c r="AF49" s="11">
        <f>-'OddsRatio_working_3-way'!U49/(3*'OddsRatio_working_3-way'!X49^(1/3))*COS(('OddsRatio_working_3-way'!Y49)/3)</f>
        <v>0.54369998858352109</v>
      </c>
      <c r="AG49" s="11">
        <f>-'OddsRatio_working_3-way'!U49/(3*'OddsRatio_working_3-way'!X49^(1/3))*COS(('OddsRatio_working_3-way'!Y49+2*PI())/3)</f>
        <v>-0.35018811590834165</v>
      </c>
      <c r="AH49" s="11">
        <f>-'OddsRatio_working_3-way'!U49/(3*'OddsRatio_working_3-way'!X49^(1/3))*COS(('OddsRatio_working_3-way'!Y49+4*PI())/3)</f>
        <v>-0.19351187267517989</v>
      </c>
      <c r="AI49" s="11">
        <f>'OddsRatio_working_3-way'!U49/(3*'OddsRatio_working_3-way'!X49^(1/3))*SIN(('OddsRatio_working_3-way'!Y49)/3)</f>
        <v>-9.0457071206285475E-2</v>
      </c>
      <c r="AJ49" s="11">
        <f>'OddsRatio_working_3-way'!U49/(3*'OddsRatio_working_3-way'!X49^(1/3))*SIN(('OddsRatio_working_3-way'!Y49+2*PI())/3)</f>
        <v>-0.42562946654749589</v>
      </c>
      <c r="AK49" s="11">
        <f>'OddsRatio_working_3-way'!U49/(3*'OddsRatio_working_3-way'!X49^(1/3))*SIN(('OddsRatio_working_3-way'!Y49+4*PI())/3)</f>
        <v>0.51608653775378122</v>
      </c>
      <c r="AL49" s="11">
        <f>'OddsRatio_working_3-way'!Z49+'OddsRatio_working_3-way'!AF49</f>
        <v>1.0873999771670422</v>
      </c>
      <c r="AM49" s="11">
        <f>'OddsRatio_working_3-way'!AA49+'OddsRatio_working_3-way'!AG49</f>
        <v>-0.70037623181668329</v>
      </c>
      <c r="AN49" s="11">
        <f>'OddsRatio_working_3-way'!AB49+'OddsRatio_working_3-way'!AH49</f>
        <v>-0.38702374535035977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1.0873999771670422</v>
      </c>
      <c r="AS49" s="11">
        <f>IF(('OddsRatio_working_3-way'!X49=0),IF(Q49&gt;0,-Q49^(1/3),(-Q49)^(1/3)),'OddsRatio_working_3-way'!AM49-'OddsRatio_working_3-way'!R49/3)</f>
        <v>-0.70037623181668329</v>
      </c>
      <c r="AT49" s="11">
        <f>IF(('OddsRatio_working_3-way'!X49=0),IF(Q49&gt;0,-Q49^(1/3),(-Q49)^(1/3)),'OddsRatio_working_3-way'!AN49-'OddsRatio_working_3-way'!R49/3)</f>
        <v>-0.38702374535035977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9">
        <f t="shared" si="13"/>
        <v>0.36350737004662892</v>
      </c>
      <c r="E50" s="9">
        <f t="shared" si="14"/>
        <v>0.29699500814742869</v>
      </c>
      <c r="F50" s="9">
        <f t="shared" si="15"/>
        <v>0.33949762180594234</v>
      </c>
      <c r="G50" s="9">
        <f t="shared" si="16"/>
        <v>1.0808492964145486</v>
      </c>
      <c r="H50" s="9">
        <f t="shared" si="17"/>
        <v>2.750975860191569</v>
      </c>
      <c r="I50" s="9">
        <f t="shared" si="18"/>
        <v>3.3670599591478614</v>
      </c>
      <c r="J50" s="9">
        <f t="shared" si="19"/>
        <v>2.9455287335461877</v>
      </c>
      <c r="K50" s="11">
        <f t="shared" si="20"/>
        <v>0.38167938931297707</v>
      </c>
      <c r="L50" s="11">
        <f t="shared" si="21"/>
        <v>0.31347962382445144</v>
      </c>
      <c r="M50" s="11">
        <f t="shared" si="22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-0.27288623458668204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0.23972473959312607</v>
      </c>
      <c r="Q50" s="11">
        <f>2*'OddsRatio_working_3-way'!K50*'OddsRatio_working_3-way'!L50*'OddsRatio_working_3-way'!M50</f>
        <v>8.5463365273841713E-2</v>
      </c>
      <c r="R50" s="11">
        <f t="shared" si="23"/>
        <v>0</v>
      </c>
      <c r="S50" s="11">
        <f t="shared" si="24"/>
        <v>-0.87847868162429332</v>
      </c>
      <c r="T50" s="11">
        <f t="shared" si="25"/>
        <v>-0.31318313070384779</v>
      </c>
      <c r="U50" s="11">
        <f>'OddsRatio_working_3-way'!S50-'OddsRatio_working_3-way'!R50^2/3</f>
        <v>-0.87847868162429332</v>
      </c>
      <c r="V50" s="11">
        <f>'OddsRatio_working_3-way'!S50*'OddsRatio_working_3-way'!R50/3-2*'OddsRatio_working_3-way'!R50^3/27-'OddsRatio_working_3-way'!T50</f>
        <v>0.31318313070384779</v>
      </c>
      <c r="W50" s="11">
        <f>'OddsRatio_working_3-way'!V50^2+4*'OddsRatio_working_3-way'!U50^3/27</f>
        <v>-2.3524421491957076E-3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0.15845828749757704</v>
      </c>
      <c r="Y50" s="11">
        <f>IF('OddsRatio_working_3-way'!W50&gt;=0,IF('OddsRatio_working_3-way'!V50+SQRT('OddsRatio_working_3-way'!W50)&gt;0,0,PI()),ACOS('OddsRatio_working_3-way'!V50/(2*'OddsRatio_working_3-way'!X50)))</f>
        <v>0.15364719423017981</v>
      </c>
      <c r="Z50" s="11">
        <f>'OddsRatio_working_3-way'!X50^(1/3)*COS('OddsRatio_working_3-way'!Y50/3)</f>
        <v>0.54042464820727443</v>
      </c>
      <c r="AA50" s="11">
        <f>'OddsRatio_working_3-way'!X50^(1/3)*COS(('OddsRatio_working_3-way'!Y50+2*PI())/3)</f>
        <v>-0.29420336646544609</v>
      </c>
      <c r="AB50" s="11">
        <f>'OddsRatio_working_3-way'!X50^(1/3)*COS(('OddsRatio_working_3-way'!Y50+4*PI())/3)</f>
        <v>-0.24622128174182831</v>
      </c>
      <c r="AC50" s="11">
        <f>'OddsRatio_working_3-way'!X50^(1/3)*SIN('OddsRatio_working_3-way'!Y50/3)</f>
        <v>2.7702469531460154E-2</v>
      </c>
      <c r="AD50" s="11">
        <f>'OddsRatio_working_3-way'!X50^(1/3)*SIN(('OddsRatio_working_3-way'!Y50+2*PI())/3)</f>
        <v>0.45417023941303802</v>
      </c>
      <c r="AE50" s="11">
        <f>'OddsRatio_working_3-way'!X50^(1/3)*SIN(('OddsRatio_working_3-way'!Y50+4*PI())/3)</f>
        <v>-0.48187270894449818</v>
      </c>
      <c r="AF50" s="11">
        <f>-'OddsRatio_working_3-way'!U50/(3*'OddsRatio_working_3-way'!X50^(1/3))*COS(('OddsRatio_working_3-way'!Y50)/3)</f>
        <v>0.54042464820727432</v>
      </c>
      <c r="AG50" s="11">
        <f>-'OddsRatio_working_3-way'!U50/(3*'OddsRatio_working_3-way'!X50^(1/3))*COS(('OddsRatio_working_3-way'!Y50+2*PI())/3)</f>
        <v>-0.29420336646544604</v>
      </c>
      <c r="AH50" s="11">
        <f>-'OddsRatio_working_3-way'!U50/(3*'OddsRatio_working_3-way'!X50^(1/3))*COS(('OddsRatio_working_3-way'!Y50+4*PI())/3)</f>
        <v>-0.24622128174182825</v>
      </c>
      <c r="AI50" s="11">
        <f>'OddsRatio_working_3-way'!U50/(3*'OddsRatio_working_3-way'!X50^(1/3))*SIN(('OddsRatio_working_3-way'!Y50)/3)</f>
        <v>-2.7702469531460151E-2</v>
      </c>
      <c r="AJ50" s="11">
        <f>'OddsRatio_working_3-way'!U50/(3*'OddsRatio_working_3-way'!X50^(1/3))*SIN(('OddsRatio_working_3-way'!Y50+2*PI())/3)</f>
        <v>-0.45417023941303791</v>
      </c>
      <c r="AK50" s="11">
        <f>'OddsRatio_working_3-way'!U50/(3*'OddsRatio_working_3-way'!X50^(1/3))*SIN(('OddsRatio_working_3-way'!Y50+4*PI())/3)</f>
        <v>0.48187270894449813</v>
      </c>
      <c r="AL50" s="11">
        <f>'OddsRatio_working_3-way'!Z50+'OddsRatio_working_3-way'!AF50</f>
        <v>1.0808492964145486</v>
      </c>
      <c r="AM50" s="11">
        <f>'OddsRatio_working_3-way'!AA50+'OddsRatio_working_3-way'!AG50</f>
        <v>-0.58840673293089218</v>
      </c>
      <c r="AN50" s="11">
        <f>'OddsRatio_working_3-way'!AB50+'OddsRatio_working_3-way'!AH50</f>
        <v>-0.49244256348365656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1.0808492964145486</v>
      </c>
      <c r="AS50" s="11">
        <f>IF(('OddsRatio_working_3-way'!X50=0),IF(Q50&gt;0,-Q50^(1/3),(-Q50)^(1/3)),'OddsRatio_working_3-way'!AM50-'OddsRatio_working_3-way'!R50/3)</f>
        <v>-0.58840673293089218</v>
      </c>
      <c r="AT50" s="11">
        <f>IF(('OddsRatio_working_3-way'!X50=0),IF(Q50&gt;0,-Q50^(1/3),(-Q50)^(1/3)),'OddsRatio_working_3-way'!AN50-'OddsRatio_working_3-way'!R50/3)</f>
        <v>-0.49244256348365656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9">
        <f t="shared" si="13"/>
        <v>0.5086363707605267</v>
      </c>
      <c r="E51" s="9">
        <f t="shared" si="14"/>
        <v>0.26661255903060799</v>
      </c>
      <c r="F51" s="9">
        <f t="shared" si="15"/>
        <v>0.22475107020886523</v>
      </c>
      <c r="G51" s="9">
        <f t="shared" si="16"/>
        <v>1.0915718424803482</v>
      </c>
      <c r="H51" s="9">
        <f t="shared" si="17"/>
        <v>1.9660410805951081</v>
      </c>
      <c r="I51" s="9">
        <f t="shared" si="18"/>
        <v>3.7507610430504768</v>
      </c>
      <c r="J51" s="9">
        <f t="shared" si="19"/>
        <v>4.4493670222379009</v>
      </c>
      <c r="K51" s="11">
        <f t="shared" si="20"/>
        <v>0.5305039787798409</v>
      </c>
      <c r="L51" s="11">
        <f t="shared" si="21"/>
        <v>0.28409090909090912</v>
      </c>
      <c r="M51" s="11">
        <f t="shared" si="22"/>
        <v>0.24038461538461536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-0.25531924143495754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0.23784136122498195</v>
      </c>
      <c r="Q51" s="11">
        <f>2*'OddsRatio_working_3-way'!K51*'OddsRatio_working_3-way'!L51*'OddsRatio_working_3-way'!M51</f>
        <v>7.245738346534103E-2</v>
      </c>
      <c r="R51" s="11">
        <f t="shared" si="23"/>
        <v>0</v>
      </c>
      <c r="S51" s="11">
        <f t="shared" si="24"/>
        <v>-0.93154499397794865</v>
      </c>
      <c r="T51" s="11">
        <f t="shared" si="25"/>
        <v>-0.28379131575870481</v>
      </c>
      <c r="U51" s="11">
        <f>'OddsRatio_working_3-way'!S51-'OddsRatio_working_3-way'!R51^2/3</f>
        <v>-0.93154499397794865</v>
      </c>
      <c r="V51" s="11">
        <f>'OddsRatio_working_3-way'!S51*'OddsRatio_working_3-way'!R51/3-2*'OddsRatio_working_3-way'!R51^3/27-'OddsRatio_working_3-way'!T51</f>
        <v>0.28379131575870481</v>
      </c>
      <c r="W51" s="11">
        <f>'OddsRatio_working_3-way'!V51^2+4*'OddsRatio_working_3-way'!U51^3/27</f>
        <v>-3.9221371960732332E-2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0.17303098195178027</v>
      </c>
      <c r="Y51" s="11">
        <f>IF('OddsRatio_working_3-way'!W51&gt;=0,IF('OddsRatio_working_3-way'!V51+SQRT('OddsRatio_working_3-way'!W51)&gt;0,0,PI()),ACOS('OddsRatio_working_3-way'!V51/(2*'OddsRatio_working_3-way'!X51)))</f>
        <v>0.60928177623495983</v>
      </c>
      <c r="Z51" s="11">
        <f>'OddsRatio_working_3-way'!X51^(1/3)*COS('OddsRatio_working_3-way'!Y51/3)</f>
        <v>0.54578592124017411</v>
      </c>
      <c r="AA51" s="11">
        <f>'OddsRatio_working_3-way'!X51^(1/3)*COS(('OddsRatio_working_3-way'!Y51+2*PI())/3)</f>
        <v>-0.37023023316507897</v>
      </c>
      <c r="AB51" s="11">
        <f>'OddsRatio_working_3-way'!X51^(1/3)*COS(('OddsRatio_working_3-way'!Y51+4*PI())/3)</f>
        <v>-0.17555568807509508</v>
      </c>
      <c r="AC51" s="11">
        <f>'OddsRatio_working_3-way'!X51^(1/3)*SIN('OddsRatio_working_3-way'!Y51/3)</f>
        <v>0.11239540101207006</v>
      </c>
      <c r="AD51" s="11">
        <f>'OddsRatio_working_3-way'!X51^(1/3)*SIN(('OddsRatio_working_3-way'!Y51+2*PI())/3)</f>
        <v>0.41646677231584855</v>
      </c>
      <c r="AE51" s="11">
        <f>'OddsRatio_working_3-way'!X51^(1/3)*SIN(('OddsRatio_working_3-way'!Y51+4*PI())/3)</f>
        <v>-0.52886217332791863</v>
      </c>
      <c r="AF51" s="11">
        <f>-'OddsRatio_working_3-way'!U51/(3*'OddsRatio_working_3-way'!X51^(1/3))*COS(('OddsRatio_working_3-way'!Y51)/3)</f>
        <v>0.54578592124017411</v>
      </c>
      <c r="AG51" s="11">
        <f>-'OddsRatio_working_3-way'!U51/(3*'OddsRatio_working_3-way'!X51^(1/3))*COS(('OddsRatio_working_3-way'!Y51+2*PI())/3)</f>
        <v>-0.37023023316507897</v>
      </c>
      <c r="AH51" s="11">
        <f>-'OddsRatio_working_3-way'!U51/(3*'OddsRatio_working_3-way'!X51^(1/3))*COS(('OddsRatio_working_3-way'!Y51+4*PI())/3)</f>
        <v>-0.17555568807509508</v>
      </c>
      <c r="AI51" s="11">
        <f>'OddsRatio_working_3-way'!U51/(3*'OddsRatio_working_3-way'!X51^(1/3))*SIN(('OddsRatio_working_3-way'!Y51)/3)</f>
        <v>-0.11239540101207006</v>
      </c>
      <c r="AJ51" s="11">
        <f>'OddsRatio_working_3-way'!U51/(3*'OddsRatio_working_3-way'!X51^(1/3))*SIN(('OddsRatio_working_3-way'!Y51+2*PI())/3)</f>
        <v>-0.41646677231584855</v>
      </c>
      <c r="AK51" s="11">
        <f>'OddsRatio_working_3-way'!U51/(3*'OddsRatio_working_3-way'!X51^(1/3))*SIN(('OddsRatio_working_3-way'!Y51+4*PI())/3)</f>
        <v>0.52886217332791863</v>
      </c>
      <c r="AL51" s="11">
        <f>'OddsRatio_working_3-way'!Z51+'OddsRatio_working_3-way'!AF51</f>
        <v>1.0915718424803482</v>
      </c>
      <c r="AM51" s="11">
        <f>'OddsRatio_working_3-way'!AA51+'OddsRatio_working_3-way'!AG51</f>
        <v>-0.74046046633015794</v>
      </c>
      <c r="AN51" s="11">
        <f>'OddsRatio_working_3-way'!AB51+'OddsRatio_working_3-way'!AH51</f>
        <v>-0.35111137615019017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1.0915718424803482</v>
      </c>
      <c r="AS51" s="11">
        <f>IF(('OddsRatio_working_3-way'!X51=0),IF(Q51&gt;0,-Q51^(1/3),(-Q51)^(1/3)),'OddsRatio_working_3-way'!AM51-'OddsRatio_working_3-way'!R51/3)</f>
        <v>-0.74046046633015794</v>
      </c>
      <c r="AT51" s="11">
        <f>IF(('OddsRatio_working_3-way'!X51=0),IF(Q51&gt;0,-Q51^(1/3),(-Q51)^(1/3)),'OddsRatio_working_3-way'!AN51-'OddsRatio_working_3-way'!R51/3)</f>
        <v>-0.35111137615019017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9">
        <f t="shared" si="13"/>
        <v>0.3747991511632498</v>
      </c>
      <c r="E52" s="9">
        <f t="shared" si="14"/>
        <v>0.29877213912466216</v>
      </c>
      <c r="F52" s="9">
        <f t="shared" si="15"/>
        <v>0.32642870971208804</v>
      </c>
      <c r="G52" s="9">
        <f t="shared" si="16"/>
        <v>1.0831790197675557</v>
      </c>
      <c r="H52" s="9">
        <f t="shared" si="17"/>
        <v>2.6680956904420361</v>
      </c>
      <c r="I52" s="9">
        <f t="shared" si="18"/>
        <v>3.347032300032339</v>
      </c>
      <c r="J52" s="9">
        <f t="shared" si="19"/>
        <v>3.0634560326571938</v>
      </c>
      <c r="K52" s="11">
        <f t="shared" si="20"/>
        <v>0.39370078740157477</v>
      </c>
      <c r="L52" s="11">
        <f t="shared" si="21"/>
        <v>0.31577617784514339</v>
      </c>
      <c r="M52" s="11">
        <f t="shared" si="22"/>
        <v>0.34423407917383825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-0.27204079676036463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0.24016056416867138</v>
      </c>
      <c r="Q52" s="11">
        <f>2*'OddsRatio_working_3-way'!K52*'OddsRatio_working_3-way'!L52*'OddsRatio_working_3-way'!M52</f>
        <v>8.5591277012249695E-2</v>
      </c>
      <c r="R52" s="11">
        <f t="shared" si="23"/>
        <v>0</v>
      </c>
      <c r="S52" s="11">
        <f t="shared" si="24"/>
        <v>-0.88281083950884054</v>
      </c>
      <c r="T52" s="11">
        <f t="shared" si="25"/>
        <v>-0.31462662229902733</v>
      </c>
      <c r="U52" s="11">
        <f>'OddsRatio_working_3-way'!S52-'OddsRatio_working_3-way'!R52^2/3</f>
        <v>-0.88281083950884054</v>
      </c>
      <c r="V52" s="11">
        <f>'OddsRatio_working_3-way'!S52*'OddsRatio_working_3-way'!R52/3-2*'OddsRatio_working_3-way'!R52^3/27-'OddsRatio_working_3-way'!T52</f>
        <v>0.31462662229902733</v>
      </c>
      <c r="W52" s="11">
        <f>'OddsRatio_working_3-way'!V52^2+4*'OddsRatio_working_3-way'!U52^3/27</f>
        <v>-2.9394252394247811E-3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0.15963187079865943</v>
      </c>
      <c r="Y52" s="11">
        <f>IF('OddsRatio_working_3-way'!W52&gt;=0,IF('OddsRatio_working_3-way'!V52+SQRT('OddsRatio_working_3-way'!W52)&gt;0,0,PI()),ACOS('OddsRatio_working_3-way'!V52/(2*'OddsRatio_working_3-way'!X52)))</f>
        <v>0.17064414602414635</v>
      </c>
      <c r="Z52" s="11">
        <f>'OddsRatio_working_3-way'!X52^(1/3)*COS('OddsRatio_working_3-way'!Y52/3)</f>
        <v>0.54158950988377785</v>
      </c>
      <c r="AA52" s="11">
        <f>'OddsRatio_working_3-way'!X52^(1/3)*COS(('OddsRatio_working_3-way'!Y52+2*PI())/3)</f>
        <v>-0.29750265574103568</v>
      </c>
      <c r="AB52" s="11">
        <f>'OddsRatio_working_3-way'!X52^(1/3)*COS(('OddsRatio_working_3-way'!Y52+4*PI())/3)</f>
        <v>-0.24408685414274234</v>
      </c>
      <c r="AC52" s="11">
        <f>'OddsRatio_working_3-way'!X52^(1/3)*SIN('OddsRatio_working_3-way'!Y52/3)</f>
        <v>3.0839627431754415E-2</v>
      </c>
      <c r="AD52" s="11">
        <f>'OddsRatio_working_3-way'!X52^(1/3)*SIN(('OddsRatio_working_3-way'!Y52+2*PI())/3)</f>
        <v>0.45361046026663782</v>
      </c>
      <c r="AE52" s="11">
        <f>'OddsRatio_working_3-way'!X52^(1/3)*SIN(('OddsRatio_working_3-way'!Y52+4*PI())/3)</f>
        <v>-0.48445008769839215</v>
      </c>
      <c r="AF52" s="11">
        <f>-'OddsRatio_working_3-way'!U52/(3*'OddsRatio_working_3-way'!X52^(1/3))*COS(('OddsRatio_working_3-way'!Y52)/3)</f>
        <v>0.54158950988377785</v>
      </c>
      <c r="AG52" s="11">
        <f>-'OddsRatio_working_3-way'!U52/(3*'OddsRatio_working_3-way'!X52^(1/3))*COS(('OddsRatio_working_3-way'!Y52+2*PI())/3)</f>
        <v>-0.29750265574103568</v>
      </c>
      <c r="AH52" s="11">
        <f>-'OddsRatio_working_3-way'!U52/(3*'OddsRatio_working_3-way'!X52^(1/3))*COS(('OddsRatio_working_3-way'!Y52+4*PI())/3)</f>
        <v>-0.24408685414274234</v>
      </c>
      <c r="AI52" s="11">
        <f>'OddsRatio_working_3-way'!U52/(3*'OddsRatio_working_3-way'!X52^(1/3))*SIN(('OddsRatio_working_3-way'!Y52)/3)</f>
        <v>-3.0839627431754415E-2</v>
      </c>
      <c r="AJ52" s="11">
        <f>'OddsRatio_working_3-way'!U52/(3*'OddsRatio_working_3-way'!X52^(1/3))*SIN(('OddsRatio_working_3-way'!Y52+2*PI())/3)</f>
        <v>-0.45361046026663782</v>
      </c>
      <c r="AK52" s="11">
        <f>'OddsRatio_working_3-way'!U52/(3*'OddsRatio_working_3-way'!X52^(1/3))*SIN(('OddsRatio_working_3-way'!Y52+4*PI())/3)</f>
        <v>0.48445008769839215</v>
      </c>
      <c r="AL52" s="11">
        <f>'OddsRatio_working_3-way'!Z52+'OddsRatio_working_3-way'!AF52</f>
        <v>1.0831790197675557</v>
      </c>
      <c r="AM52" s="11">
        <f>'OddsRatio_working_3-way'!AA52+'OddsRatio_working_3-way'!AG52</f>
        <v>-0.59500531148207136</v>
      </c>
      <c r="AN52" s="11">
        <f>'OddsRatio_working_3-way'!AB52+'OddsRatio_working_3-way'!AH52</f>
        <v>-0.48817370828548468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1.0831790197675557</v>
      </c>
      <c r="AS52" s="11">
        <f>IF(('OddsRatio_working_3-way'!X52=0),IF(Q52&gt;0,-Q52^(1/3),(-Q52)^(1/3)),'OddsRatio_working_3-way'!AM52-'OddsRatio_working_3-way'!R52/3)</f>
        <v>-0.59500531148207136</v>
      </c>
      <c r="AT52" s="11">
        <f>IF(('OddsRatio_working_3-way'!X52=0),IF(Q52&gt;0,-Q52^(1/3),(-Q52)^(1/3)),'OddsRatio_working_3-way'!AN52-'OddsRatio_working_3-way'!R52/3)</f>
        <v>-0.48817370828548468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9">
        <f t="shared" si="13"/>
        <v>0.34187639808722625</v>
      </c>
      <c r="E53" s="9">
        <f t="shared" si="14"/>
        <v>0.29898513932210585</v>
      </c>
      <c r="F53" s="9">
        <f t="shared" si="15"/>
        <v>0.3591384625906679</v>
      </c>
      <c r="G53" s="9">
        <f t="shared" si="16"/>
        <v>1.0814796303394436</v>
      </c>
      <c r="H53" s="9">
        <f t="shared" si="17"/>
        <v>2.9250337420042092</v>
      </c>
      <c r="I53" s="9">
        <f t="shared" si="18"/>
        <v>3.3446478385759146</v>
      </c>
      <c r="J53" s="9">
        <f t="shared" si="19"/>
        <v>2.7844413900600817</v>
      </c>
      <c r="K53" s="11">
        <f t="shared" si="20"/>
        <v>0.35971223021582738</v>
      </c>
      <c r="L53" s="11">
        <f t="shared" si="21"/>
        <v>0.31565656565656564</v>
      </c>
      <c r="M53" s="11">
        <f t="shared" si="22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-0.27282702140174653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0.23985957031973051</v>
      </c>
      <c r="Q53" s="11">
        <f>2*'OddsRatio_working_3-way'!K53*'OddsRatio_working_3-way'!L53*'OddsRatio_working_3-way'!M53</f>
        <v>8.5694737520446776E-2</v>
      </c>
      <c r="R53" s="11">
        <f t="shared" si="23"/>
        <v>0</v>
      </c>
      <c r="S53" s="11">
        <f t="shared" si="24"/>
        <v>-0.87916354138005126</v>
      </c>
      <c r="T53" s="11">
        <f t="shared" si="25"/>
        <v>-0.31409915733478072</v>
      </c>
      <c r="U53" s="11">
        <f>'OddsRatio_working_3-way'!S53-'OddsRatio_working_3-way'!R53^2/3</f>
        <v>-0.87916354138005126</v>
      </c>
      <c r="V53" s="11">
        <f>'OddsRatio_working_3-way'!S53*'OddsRatio_working_3-way'!R53/3-2*'OddsRatio_working_3-way'!R53^3/27-'OddsRatio_working_3-way'!T53</f>
        <v>0.31409915733478072</v>
      </c>
      <c r="W53" s="11">
        <f>'OddsRatio_working_3-way'!V53^2+4*'OddsRatio_working_3-way'!U53^3/27</f>
        <v>-2.0129172666586287E-3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0.1586436241273802</v>
      </c>
      <c r="Y53" s="11">
        <f>IF('OddsRatio_working_3-way'!W53&gt;=0,IF('OddsRatio_working_3-way'!V53+SQRT('OddsRatio_working_3-way'!W53)&gt;0,0,PI()),ACOS('OddsRatio_working_3-way'!V53/(2*'OddsRatio_working_3-way'!X53)))</f>
        <v>0.14187907802422117</v>
      </c>
      <c r="Z53" s="11">
        <f>'OddsRatio_working_3-way'!X53^(1/3)*COS('OddsRatio_working_3-way'!Y53/3)</f>
        <v>0.54073981516972192</v>
      </c>
      <c r="AA53" s="11">
        <f>'OddsRatio_working_3-way'!X53^(1/3)*COS(('OddsRatio_working_3-way'!Y53+2*PI())/3)</f>
        <v>-0.29253349399758155</v>
      </c>
      <c r="AB53" s="11">
        <f>'OddsRatio_working_3-way'!X53^(1/3)*COS(('OddsRatio_working_3-way'!Y53+4*PI())/3)</f>
        <v>-0.24820632117214039</v>
      </c>
      <c r="AC53" s="11">
        <f>'OddsRatio_working_3-way'!X53^(1/3)*SIN('OddsRatio_working_3-way'!Y53/3)</f>
        <v>2.5592305163183716E-2</v>
      </c>
      <c r="AD53" s="11">
        <f>'OddsRatio_working_3-way'!X53^(1/3)*SIN(('OddsRatio_working_3-way'!Y53+2*PI())/3)</f>
        <v>0.45549826419308931</v>
      </c>
      <c r="AE53" s="11">
        <f>'OddsRatio_working_3-way'!X53^(1/3)*SIN(('OddsRatio_working_3-way'!Y53+4*PI())/3)</f>
        <v>-0.48109056935627287</v>
      </c>
      <c r="AF53" s="11">
        <f>-'OddsRatio_working_3-way'!U53/(3*'OddsRatio_working_3-way'!X53^(1/3))*COS(('OddsRatio_working_3-way'!Y53)/3)</f>
        <v>0.54073981516972169</v>
      </c>
      <c r="AG53" s="11">
        <f>-'OddsRatio_working_3-way'!U53/(3*'OddsRatio_working_3-way'!X53^(1/3))*COS(('OddsRatio_working_3-way'!Y53+2*PI())/3)</f>
        <v>-0.29253349399758144</v>
      </c>
      <c r="AH53" s="11">
        <f>-'OddsRatio_working_3-way'!U53/(3*'OddsRatio_working_3-way'!X53^(1/3))*COS(('OddsRatio_working_3-way'!Y53+4*PI())/3)</f>
        <v>-0.24820632117214031</v>
      </c>
      <c r="AI53" s="11">
        <f>'OddsRatio_working_3-way'!U53/(3*'OddsRatio_working_3-way'!X53^(1/3))*SIN(('OddsRatio_working_3-way'!Y53)/3)</f>
        <v>-2.5592305163183705E-2</v>
      </c>
      <c r="AJ53" s="11">
        <f>'OddsRatio_working_3-way'!U53/(3*'OddsRatio_working_3-way'!X53^(1/3))*SIN(('OddsRatio_working_3-way'!Y53+2*PI())/3)</f>
        <v>-0.45549826419308914</v>
      </c>
      <c r="AK53" s="11">
        <f>'OddsRatio_working_3-way'!U53/(3*'OddsRatio_working_3-way'!X53^(1/3))*SIN(('OddsRatio_working_3-way'!Y53+4*PI())/3)</f>
        <v>0.48109056935627265</v>
      </c>
      <c r="AL53" s="11">
        <f>'OddsRatio_working_3-way'!Z53+'OddsRatio_working_3-way'!AF53</f>
        <v>1.0814796303394436</v>
      </c>
      <c r="AM53" s="11">
        <f>'OddsRatio_working_3-way'!AA53+'OddsRatio_working_3-way'!AG53</f>
        <v>-0.58506698799516299</v>
      </c>
      <c r="AN53" s="11">
        <f>'OddsRatio_working_3-way'!AB53+'OddsRatio_working_3-way'!AH53</f>
        <v>-0.49641264234428073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1.0814796303394436</v>
      </c>
      <c r="AS53" s="11">
        <f>IF(('OddsRatio_working_3-way'!X53=0),IF(Q53&gt;0,-Q53^(1/3),(-Q53)^(1/3)),'OddsRatio_working_3-way'!AM53-'OddsRatio_working_3-way'!R53/3)</f>
        <v>-0.58506698799516299</v>
      </c>
      <c r="AT53" s="11">
        <f>IF(('OddsRatio_working_3-way'!X53=0),IF(Q53&gt;0,-Q53^(1/3),(-Q53)^(1/3)),'OddsRatio_working_3-way'!AN53-'OddsRatio_working_3-way'!R53/3)</f>
        <v>-0.49641264234428073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9">
        <f t="shared" si="13"/>
        <v>0.59539633999706976</v>
      </c>
      <c r="E54" s="9">
        <f t="shared" si="14"/>
        <v>0.24057918609133144</v>
      </c>
      <c r="F54" s="9">
        <f t="shared" si="15"/>
        <v>0.16402447391159855</v>
      </c>
      <c r="G54" s="9">
        <f t="shared" si="16"/>
        <v>1.0960540140287631</v>
      </c>
      <c r="H54" s="9">
        <f t="shared" si="17"/>
        <v>1.6795534886978336</v>
      </c>
      <c r="I54" s="9">
        <f t="shared" si="18"/>
        <v>4.1566355604028375</v>
      </c>
      <c r="J54" s="9">
        <f t="shared" si="19"/>
        <v>6.0966511652337489</v>
      </c>
      <c r="K54" s="11">
        <f t="shared" si="20"/>
        <v>0.61728395061728392</v>
      </c>
      <c r="L54" s="11">
        <f t="shared" si="21"/>
        <v>0.25773195876288663</v>
      </c>
      <c r="M54" s="11">
        <f t="shared" si="22"/>
        <v>0.17699115044247787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-0.23379861934738311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0.22948928918578887</v>
      </c>
      <c r="Q54" s="11">
        <f>2*'OddsRatio_working_3-way'!K54*'OddsRatio_working_3-way'!L54*'OddsRatio_working_3-way'!M54</f>
        <v>5.6316389984242675E-2</v>
      </c>
      <c r="R54" s="11">
        <f t="shared" si="23"/>
        <v>0</v>
      </c>
      <c r="S54" s="11">
        <f t="shared" si="24"/>
        <v>-0.98156819670867546</v>
      </c>
      <c r="T54" s="11">
        <f t="shared" si="25"/>
        <v>-0.2408756310941535</v>
      </c>
      <c r="U54" s="11">
        <f>'OddsRatio_working_3-way'!S54-'OddsRatio_working_3-way'!R54^2/3</f>
        <v>-0.98156819670867546</v>
      </c>
      <c r="V54" s="11">
        <f>'OddsRatio_working_3-way'!S54*'OddsRatio_working_3-way'!R54/3-2*'OddsRatio_working_3-way'!R54^3/27-'OddsRatio_working_3-way'!T54</f>
        <v>0.2408756310941535</v>
      </c>
      <c r="W54" s="11">
        <f>'OddsRatio_working_3-way'!V54^2+4*'OddsRatio_working_3-way'!U54^3/27</f>
        <v>-8.2085229957127415E-2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0.18715388027779048</v>
      </c>
      <c r="Y54" s="11">
        <f>IF('OddsRatio_working_3-way'!W54&gt;=0,IF('OddsRatio_working_3-way'!V54+SQRT('OddsRatio_working_3-way'!W54)&gt;0,0,PI()),ACOS('OddsRatio_working_3-way'!V54/(2*'OddsRatio_working_3-way'!X54)))</f>
        <v>0.87170433146274906</v>
      </c>
      <c r="Z54" s="11">
        <f>'OddsRatio_working_3-way'!X54^(1/3)*COS('OddsRatio_working_3-way'!Y54/3)</f>
        <v>0.54802700701438156</v>
      </c>
      <c r="AA54" s="11">
        <f>'OddsRatio_working_3-way'!X54^(1/3)*COS(('OddsRatio_working_3-way'!Y54+2*PI())/3)</f>
        <v>-0.41593548511790923</v>
      </c>
      <c r="AB54" s="11">
        <f>'OddsRatio_working_3-way'!X54^(1/3)*COS(('OddsRatio_working_3-way'!Y54+4*PI())/3)</f>
        <v>-0.13209152189647244</v>
      </c>
      <c r="AC54" s="11">
        <f>'OddsRatio_working_3-way'!X54^(1/3)*SIN('OddsRatio_working_3-way'!Y54/3)</f>
        <v>0.16387738857374701</v>
      </c>
      <c r="AD54" s="11">
        <f>'OddsRatio_working_3-way'!X54^(1/3)*SIN(('OddsRatio_working_3-way'!Y54+2*PI())/3)</f>
        <v>0.39266661574753381</v>
      </c>
      <c r="AE54" s="11">
        <f>'OddsRatio_working_3-way'!X54^(1/3)*SIN(('OddsRatio_working_3-way'!Y54+4*PI())/3)</f>
        <v>-0.55654400432128059</v>
      </c>
      <c r="AF54" s="11">
        <f>-'OddsRatio_working_3-way'!U54/(3*'OddsRatio_working_3-way'!X54^(1/3))*COS(('OddsRatio_working_3-way'!Y54)/3)</f>
        <v>0.54802700701438156</v>
      </c>
      <c r="AG54" s="11">
        <f>-'OddsRatio_working_3-way'!U54/(3*'OddsRatio_working_3-way'!X54^(1/3))*COS(('OddsRatio_working_3-way'!Y54+2*PI())/3)</f>
        <v>-0.41593548511790923</v>
      </c>
      <c r="AH54" s="11">
        <f>-'OddsRatio_working_3-way'!U54/(3*'OddsRatio_working_3-way'!X54^(1/3))*COS(('OddsRatio_working_3-way'!Y54+4*PI())/3)</f>
        <v>-0.13209152189647244</v>
      </c>
      <c r="AI54" s="11">
        <f>'OddsRatio_working_3-way'!U54/(3*'OddsRatio_working_3-way'!X54^(1/3))*SIN(('OddsRatio_working_3-way'!Y54)/3)</f>
        <v>-0.16387738857374701</v>
      </c>
      <c r="AJ54" s="11">
        <f>'OddsRatio_working_3-way'!U54/(3*'OddsRatio_working_3-way'!X54^(1/3))*SIN(('OddsRatio_working_3-way'!Y54+2*PI())/3)</f>
        <v>-0.39266661574753381</v>
      </c>
      <c r="AK54" s="11">
        <f>'OddsRatio_working_3-way'!U54/(3*'OddsRatio_working_3-way'!X54^(1/3))*SIN(('OddsRatio_working_3-way'!Y54+4*PI())/3)</f>
        <v>0.55654400432128059</v>
      </c>
      <c r="AL54" s="11">
        <f>'OddsRatio_working_3-way'!Z54+'OddsRatio_working_3-way'!AF54</f>
        <v>1.0960540140287631</v>
      </c>
      <c r="AM54" s="11">
        <f>'OddsRatio_working_3-way'!AA54+'OddsRatio_working_3-way'!AG54</f>
        <v>-0.83187097023581846</v>
      </c>
      <c r="AN54" s="11">
        <f>'OddsRatio_working_3-way'!AB54+'OddsRatio_working_3-way'!AH54</f>
        <v>-0.26418304379294488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1.0960540140287631</v>
      </c>
      <c r="AS54" s="11">
        <f>IF(('OddsRatio_working_3-way'!X54=0),IF(Q54&gt;0,-Q54^(1/3),(-Q54)^(1/3)),'OddsRatio_working_3-way'!AM54-'OddsRatio_working_3-way'!R54/3)</f>
        <v>-0.83187097023581846</v>
      </c>
      <c r="AT54" s="11">
        <f>IF(('OddsRatio_working_3-way'!X54=0),IF(Q54&gt;0,-Q54^(1/3),(-Q54)^(1/3)),'OddsRatio_working_3-way'!AN54-'OddsRatio_working_3-way'!R54/3)</f>
        <v>-0.26418304379294488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9">
        <f t="shared" si="13"/>
        <v>0.37963403191059764</v>
      </c>
      <c r="E55" s="9">
        <f t="shared" si="14"/>
        <v>0.3096623763281896</v>
      </c>
      <c r="F55" s="9">
        <f t="shared" si="15"/>
        <v>0.31070359176121265</v>
      </c>
      <c r="G55" s="9">
        <f t="shared" si="16"/>
        <v>1.08219589112056</v>
      </c>
      <c r="H55" s="9">
        <f t="shared" si="17"/>
        <v>2.634115795592046</v>
      </c>
      <c r="I55" s="9">
        <f t="shared" si="18"/>
        <v>3.2293235357083536</v>
      </c>
      <c r="J55" s="9">
        <f t="shared" si="19"/>
        <v>3.2185015767971472</v>
      </c>
      <c r="K55" s="11">
        <f t="shared" si="20"/>
        <v>0.39840637450199207</v>
      </c>
      <c r="L55" s="11">
        <f t="shared" si="21"/>
        <v>0.32679738562091504</v>
      </c>
      <c r="M55" s="11">
        <f t="shared" si="22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-0.27220935181378825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0.23990612072229672</v>
      </c>
      <c r="Q55" s="11">
        <f>2*'OddsRatio_working_3-way'!K55*'OddsRatio_working_3-way'!L55*'OddsRatio_working_3-way'!M55</f>
        <v>8.5375843673415205E-2</v>
      </c>
      <c r="R55" s="11">
        <f t="shared" si="23"/>
        <v>0</v>
      </c>
      <c r="S55" s="11">
        <f t="shared" si="24"/>
        <v>-0.88132945882921254</v>
      </c>
      <c r="T55" s="11">
        <f t="shared" si="25"/>
        <v>-0.31364037680754897</v>
      </c>
      <c r="U55" s="11">
        <f>'OddsRatio_working_3-way'!S55-'OddsRatio_working_3-way'!R55^2/3</f>
        <v>-0.88132945882921254</v>
      </c>
      <c r="V55" s="11">
        <f>'OddsRatio_working_3-way'!S55*'OddsRatio_working_3-way'!R55/3-2*'OddsRatio_working_3-way'!R55^3/27-'OddsRatio_working_3-way'!T55</f>
        <v>0.31364037680754897</v>
      </c>
      <c r="W55" s="11">
        <f>'OddsRatio_working_3-way'!V55^2+4*'OddsRatio_working_3-way'!U55^3/27</f>
        <v>-3.0467906579814269E-3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0.15923023945058515</v>
      </c>
      <c r="Y55" s="11">
        <f>IF('OddsRatio_working_3-way'!W55&gt;=0,IF('OddsRatio_working_3-way'!V55+SQRT('OddsRatio_working_3-way'!W55)&gt;0,0,PI()),ACOS('OddsRatio_working_3-way'!V55/(2*'OddsRatio_working_3-way'!X55)))</f>
        <v>0.17420661727757558</v>
      </c>
      <c r="Z55" s="11">
        <f>'OddsRatio_working_3-way'!X55^(1/3)*COS('OddsRatio_working_3-way'!Y55/3)</f>
        <v>0.54109794556028012</v>
      </c>
      <c r="AA55" s="11">
        <f>'OddsRatio_working_3-way'!X55^(1/3)*COS(('OddsRatio_working_3-way'!Y55+2*PI())/3)</f>
        <v>-0.29779093838720094</v>
      </c>
      <c r="AB55" s="11">
        <f>'OddsRatio_working_3-way'!X55^(1/3)*COS(('OddsRatio_working_3-way'!Y55+4*PI())/3)</f>
        <v>-0.24330700717307907</v>
      </c>
      <c r="AC55" s="11">
        <f>'OddsRatio_working_3-way'!X55^(1/3)*SIN('OddsRatio_working_3-way'!Y55/3)</f>
        <v>3.1456312352982324E-2</v>
      </c>
      <c r="AD55" s="11">
        <f>'OddsRatio_working_3-way'!X55^(1/3)*SIN(('OddsRatio_working_3-way'!Y55+2*PI())/3)</f>
        <v>0.45287641061428063</v>
      </c>
      <c r="AE55" s="11">
        <f>'OddsRatio_working_3-way'!X55^(1/3)*SIN(('OddsRatio_working_3-way'!Y55+4*PI())/3)</f>
        <v>-0.48433272296726299</v>
      </c>
      <c r="AF55" s="11">
        <f>-'OddsRatio_working_3-way'!U55/(3*'OddsRatio_working_3-way'!X55^(1/3))*COS(('OddsRatio_working_3-way'!Y55)/3)</f>
        <v>0.54109794556028001</v>
      </c>
      <c r="AG55" s="11">
        <f>-'OddsRatio_working_3-way'!U55/(3*'OddsRatio_working_3-way'!X55^(1/3))*COS(('OddsRatio_working_3-way'!Y55+2*PI())/3)</f>
        <v>-0.29779093838720089</v>
      </c>
      <c r="AH55" s="11">
        <f>-'OddsRatio_working_3-way'!U55/(3*'OddsRatio_working_3-way'!X55^(1/3))*COS(('OddsRatio_working_3-way'!Y55+4*PI())/3)</f>
        <v>-0.24330700717307902</v>
      </c>
      <c r="AI55" s="11">
        <f>'OddsRatio_working_3-way'!U55/(3*'OddsRatio_working_3-way'!X55^(1/3))*SIN(('OddsRatio_working_3-way'!Y55)/3)</f>
        <v>-3.1456312352982317E-2</v>
      </c>
      <c r="AJ55" s="11">
        <f>'OddsRatio_working_3-way'!U55/(3*'OddsRatio_working_3-way'!X55^(1/3))*SIN(('OddsRatio_working_3-way'!Y55+2*PI())/3)</f>
        <v>-0.45287641061428058</v>
      </c>
      <c r="AK55" s="11">
        <f>'OddsRatio_working_3-way'!U55/(3*'OddsRatio_working_3-way'!X55^(1/3))*SIN(('OddsRatio_working_3-way'!Y55+4*PI())/3)</f>
        <v>0.48433272296726287</v>
      </c>
      <c r="AL55" s="11">
        <f>'OddsRatio_working_3-way'!Z55+'OddsRatio_working_3-way'!AF55</f>
        <v>1.08219589112056</v>
      </c>
      <c r="AM55" s="11">
        <f>'OddsRatio_working_3-way'!AA55+'OddsRatio_working_3-way'!AG55</f>
        <v>-0.59558187677440189</v>
      </c>
      <c r="AN55" s="11">
        <f>'OddsRatio_working_3-way'!AB55+'OddsRatio_working_3-way'!AH55</f>
        <v>-0.48661401434615809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1.08219589112056</v>
      </c>
      <c r="AS55" s="11">
        <f>IF(('OddsRatio_working_3-way'!X55=0),IF(Q55&gt;0,-Q55^(1/3),(-Q55)^(1/3)),'OddsRatio_working_3-way'!AM55-'OddsRatio_working_3-way'!R55/3)</f>
        <v>-0.59558187677440189</v>
      </c>
      <c r="AT55" s="11">
        <f>IF(('OddsRatio_working_3-way'!X55=0),IF(Q55&gt;0,-Q55^(1/3),(-Q55)^(1/3)),'OddsRatio_working_3-way'!AN55-'OddsRatio_working_3-way'!R55/3)</f>
        <v>-0.48661401434615809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9">
        <f t="shared" si="13"/>
        <v>0.41823114393620753</v>
      </c>
      <c r="E56" s="9">
        <f t="shared" si="14"/>
        <v>0.28399183832075892</v>
      </c>
      <c r="F56" s="9">
        <f t="shared" si="15"/>
        <v>0.29777701774303361</v>
      </c>
      <c r="G56" s="9">
        <f t="shared" si="16"/>
        <v>1.0867361873681112</v>
      </c>
      <c r="H56" s="9">
        <f t="shared" si="17"/>
        <v>2.3910223198311824</v>
      </c>
      <c r="I56" s="9">
        <f t="shared" si="18"/>
        <v>3.5212279546940173</v>
      </c>
      <c r="J56" s="9">
        <f t="shared" si="19"/>
        <v>3.3582175265888017</v>
      </c>
      <c r="K56" s="11">
        <f t="shared" si="20"/>
        <v>0.43859649122807021</v>
      </c>
      <c r="L56" s="11">
        <f t="shared" si="21"/>
        <v>0.30120481927710846</v>
      </c>
      <c r="M56" s="11">
        <f t="shared" si="22"/>
        <v>0.31545741324921134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-0.26855020947145714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0.24046043046501134</v>
      </c>
      <c r="Q56" s="11">
        <f>2*'OddsRatio_working_3-way'!K56*'OddsRatio_working_3-way'!L56*'OddsRatio_working_3-way'!M56</f>
        <v>8.3348502760835816E-2</v>
      </c>
      <c r="R56" s="11">
        <f t="shared" si="23"/>
        <v>0</v>
      </c>
      <c r="S56" s="11">
        <f t="shared" si="24"/>
        <v>-0.89540213332273966</v>
      </c>
      <c r="T56" s="11">
        <f t="shared" si="25"/>
        <v>-0.31036469092642621</v>
      </c>
      <c r="U56" s="11">
        <f>'OddsRatio_working_3-way'!S56-'OddsRatio_working_3-way'!R56^2/3</f>
        <v>-0.89540213332273966</v>
      </c>
      <c r="V56" s="11">
        <f>'OddsRatio_working_3-way'!S56*'OddsRatio_working_3-way'!R56/3-2*'OddsRatio_working_3-way'!R56^3/27-'OddsRatio_working_3-way'!T56</f>
        <v>0.31036469092642621</v>
      </c>
      <c r="W56" s="11">
        <f>'OddsRatio_working_3-way'!V56^2+4*'OddsRatio_working_3-way'!U56^3/27</f>
        <v>-1.0026968373428216E-2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0.16305919917876779</v>
      </c>
      <c r="Y56" s="11">
        <f>IF('OddsRatio_working_3-way'!W56&gt;=0,IF('OddsRatio_working_3-way'!V56+SQRT('OddsRatio_working_3-way'!W56)&gt;0,0,PI()),ACOS('OddsRatio_working_3-way'!V56/(2*'OddsRatio_working_3-way'!X56)))</f>
        <v>0.31209205015880515</v>
      </c>
      <c r="Z56" s="11">
        <f>'OddsRatio_working_3-way'!X56^(1/3)*COS('OddsRatio_working_3-way'!Y56/3)</f>
        <v>0.54336809368405559</v>
      </c>
      <c r="AA56" s="11">
        <f>'OddsRatio_working_3-way'!X56^(1/3)*COS(('OddsRatio_working_3-way'!Y56+2*PI())/3)</f>
        <v>-0.32081519180427553</v>
      </c>
      <c r="AB56" s="11">
        <f>'OddsRatio_working_3-way'!X56^(1/3)*COS(('OddsRatio_working_3-way'!Y56+4*PI())/3)</f>
        <v>-0.22255290187978025</v>
      </c>
      <c r="AC56" s="11">
        <f>'OddsRatio_working_3-way'!X56^(1/3)*SIN('OddsRatio_working_3-way'!Y56/3)</f>
        <v>5.6731759539096642E-2</v>
      </c>
      <c r="AD56" s="11">
        <f>'OddsRatio_working_3-way'!X56^(1/3)*SIN(('OddsRatio_working_3-way'!Y56+2*PI())/3)</f>
        <v>0.44220469296676673</v>
      </c>
      <c r="AE56" s="11">
        <f>'OddsRatio_working_3-way'!X56^(1/3)*SIN(('OddsRatio_working_3-way'!Y56+4*PI())/3)</f>
        <v>-0.49893645250586321</v>
      </c>
      <c r="AF56" s="11">
        <f>-'OddsRatio_working_3-way'!U56/(3*'OddsRatio_working_3-way'!X56^(1/3))*COS(('OddsRatio_working_3-way'!Y56)/3)</f>
        <v>0.54336809368405559</v>
      </c>
      <c r="AG56" s="11">
        <f>-'OddsRatio_working_3-way'!U56/(3*'OddsRatio_working_3-way'!X56^(1/3))*COS(('OddsRatio_working_3-way'!Y56+2*PI())/3)</f>
        <v>-0.32081519180427553</v>
      </c>
      <c r="AH56" s="11">
        <f>-'OddsRatio_working_3-way'!U56/(3*'OddsRatio_working_3-way'!X56^(1/3))*COS(('OddsRatio_working_3-way'!Y56+4*PI())/3)</f>
        <v>-0.22255290187978025</v>
      </c>
      <c r="AI56" s="11">
        <f>'OddsRatio_working_3-way'!U56/(3*'OddsRatio_working_3-way'!X56^(1/3))*SIN(('OddsRatio_working_3-way'!Y56)/3)</f>
        <v>-5.6731759539096642E-2</v>
      </c>
      <c r="AJ56" s="11">
        <f>'OddsRatio_working_3-way'!U56/(3*'OddsRatio_working_3-way'!X56^(1/3))*SIN(('OddsRatio_working_3-way'!Y56+2*PI())/3)</f>
        <v>-0.44220469296676673</v>
      </c>
      <c r="AK56" s="11">
        <f>'OddsRatio_working_3-way'!U56/(3*'OddsRatio_working_3-way'!X56^(1/3))*SIN(('OddsRatio_working_3-way'!Y56+4*PI())/3)</f>
        <v>0.49893645250586321</v>
      </c>
      <c r="AL56" s="11">
        <f>'OddsRatio_working_3-way'!Z56+'OddsRatio_working_3-way'!AF56</f>
        <v>1.0867361873681112</v>
      </c>
      <c r="AM56" s="11">
        <f>'OddsRatio_working_3-way'!AA56+'OddsRatio_working_3-way'!AG56</f>
        <v>-0.64163038360855107</v>
      </c>
      <c r="AN56" s="11">
        <f>'OddsRatio_working_3-way'!AB56+'OddsRatio_working_3-way'!AH56</f>
        <v>-0.44510580375956049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1.0867361873681112</v>
      </c>
      <c r="AS56" s="11">
        <f>IF(('OddsRatio_working_3-way'!X56=0),IF(Q56&gt;0,-Q56^(1/3),(-Q56)^(1/3)),'OddsRatio_working_3-way'!AM56-'OddsRatio_working_3-way'!R56/3)</f>
        <v>-0.64163038360855107</v>
      </c>
      <c r="AT56" s="11">
        <f>IF(('OddsRatio_working_3-way'!X56=0),IF(Q56&gt;0,-Q56^(1/3),(-Q56)^(1/3)),'OddsRatio_working_3-way'!AN56-'OddsRatio_working_3-way'!R56/3)</f>
        <v>-0.44510580375956049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9">
        <f t="shared" si="13"/>
        <v>0.52236737817273426</v>
      </c>
      <c r="E57" s="9">
        <f t="shared" si="14"/>
        <v>0.25878142723417302</v>
      </c>
      <c r="F57" s="9">
        <f t="shared" si="15"/>
        <v>0.21885119459309274</v>
      </c>
      <c r="G57" s="9">
        <f t="shared" si="16"/>
        <v>1.1016403669125008</v>
      </c>
      <c r="H57" s="9">
        <f t="shared" si="17"/>
        <v>1.9143615045373759</v>
      </c>
      <c r="I57" s="9">
        <f t="shared" si="18"/>
        <v>3.8642649539725022</v>
      </c>
      <c r="J57" s="9">
        <f t="shared" si="19"/>
        <v>4.5693147887965031</v>
      </c>
      <c r="K57" s="11">
        <f t="shared" si="20"/>
        <v>0.54644808743169393</v>
      </c>
      <c r="L57" s="11">
        <f t="shared" si="21"/>
        <v>0.27777777777777779</v>
      </c>
      <c r="M57" s="11">
        <f t="shared" si="22"/>
        <v>0.23584905660377356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-0.25030931023816894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0.23878463988269122</v>
      </c>
      <c r="Q57" s="11">
        <f>2*'OddsRatio_working_3-way'!K57*'OddsRatio_working_3-way'!L57*'OddsRatio_working_3-way'!M57</f>
        <v>7.1599592168722997E-2</v>
      </c>
      <c r="R57" s="11">
        <f t="shared" si="23"/>
        <v>0</v>
      </c>
      <c r="S57" s="11">
        <f t="shared" si="24"/>
        <v>-0.9539582832755521</v>
      </c>
      <c r="T57" s="11">
        <f t="shared" si="25"/>
        <v>-0.28604446275128997</v>
      </c>
      <c r="U57" s="11">
        <f>'OddsRatio_working_3-way'!S57-'OddsRatio_working_3-way'!R57^2/3</f>
        <v>-0.9539582832755521</v>
      </c>
      <c r="V57" s="11">
        <f>'OddsRatio_working_3-way'!S57*'OddsRatio_working_3-way'!R57/3-2*'OddsRatio_working_3-way'!R57^3/27-'OddsRatio_working_3-way'!T57</f>
        <v>0.28604446275128997</v>
      </c>
      <c r="W57" s="11">
        <f>'OddsRatio_working_3-way'!V57^2+4*'OddsRatio_working_3-way'!U57^3/27</f>
        <v>-4.6791419819023725E-2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0.17931317191557472</v>
      </c>
      <c r="Y57" s="11">
        <f>IF('OddsRatio_working_3-way'!W57&gt;=0,IF('OddsRatio_working_3-way'!V57+SQRT('OddsRatio_working_3-way'!W57)&gt;0,0,PI()),ACOS('OddsRatio_working_3-way'!V57/(2*'OddsRatio_working_3-way'!X57)))</f>
        <v>0.64747159743650906</v>
      </c>
      <c r="Z57" s="11">
        <f>'OddsRatio_working_3-way'!X57^(1/3)*COS('OddsRatio_working_3-way'!Y57/3)</f>
        <v>0.55082018345625039</v>
      </c>
      <c r="AA57" s="11">
        <f>'OddsRatio_working_3-way'!X57^(1/3)*COS(('OddsRatio_working_3-way'!Y57+2*PI())/3)</f>
        <v>-0.37999218838814131</v>
      </c>
      <c r="AB57" s="11">
        <f>'OddsRatio_working_3-way'!X57^(1/3)*COS(('OddsRatio_working_3-way'!Y57+4*PI())/3)</f>
        <v>-0.17082799506810922</v>
      </c>
      <c r="AC57" s="11">
        <f>'OddsRatio_working_3-way'!X57^(1/3)*SIN('OddsRatio_working_3-way'!Y57/3)</f>
        <v>0.12076100331815159</v>
      </c>
      <c r="AD57" s="11">
        <f>'OddsRatio_working_3-way'!X57^(1/3)*SIN(('OddsRatio_working_3-way'!Y57+2*PI())/3)</f>
        <v>0.4166437701312421</v>
      </c>
      <c r="AE57" s="11">
        <f>'OddsRatio_working_3-way'!X57^(1/3)*SIN(('OddsRatio_working_3-way'!Y57+4*PI())/3)</f>
        <v>-0.53740477344939364</v>
      </c>
      <c r="AF57" s="11">
        <f>-'OddsRatio_working_3-way'!U57/(3*'OddsRatio_working_3-way'!X57^(1/3))*COS(('OddsRatio_working_3-way'!Y57)/3)</f>
        <v>0.55082018345625039</v>
      </c>
      <c r="AG57" s="11">
        <f>-'OddsRatio_working_3-way'!U57/(3*'OddsRatio_working_3-way'!X57^(1/3))*COS(('OddsRatio_working_3-way'!Y57+2*PI())/3)</f>
        <v>-0.37999218838814131</v>
      </c>
      <c r="AH57" s="11">
        <f>-'OddsRatio_working_3-way'!U57/(3*'OddsRatio_working_3-way'!X57^(1/3))*COS(('OddsRatio_working_3-way'!Y57+4*PI())/3)</f>
        <v>-0.17082799506810922</v>
      </c>
      <c r="AI57" s="11">
        <f>'OddsRatio_working_3-way'!U57/(3*'OddsRatio_working_3-way'!X57^(1/3))*SIN(('OddsRatio_working_3-way'!Y57)/3)</f>
        <v>-0.12076100331815159</v>
      </c>
      <c r="AJ57" s="11">
        <f>'OddsRatio_working_3-way'!U57/(3*'OddsRatio_working_3-way'!X57^(1/3))*SIN(('OddsRatio_working_3-way'!Y57+2*PI())/3)</f>
        <v>-0.4166437701312421</v>
      </c>
      <c r="AK57" s="11">
        <f>'OddsRatio_working_3-way'!U57/(3*'OddsRatio_working_3-way'!X57^(1/3))*SIN(('OddsRatio_working_3-way'!Y57+4*PI())/3)</f>
        <v>0.53740477344939364</v>
      </c>
      <c r="AL57" s="11">
        <f>'OddsRatio_working_3-way'!Z57+'OddsRatio_working_3-way'!AF57</f>
        <v>1.1016403669125008</v>
      </c>
      <c r="AM57" s="11">
        <f>'OddsRatio_working_3-way'!AA57+'OddsRatio_working_3-way'!AG57</f>
        <v>-0.75998437677628261</v>
      </c>
      <c r="AN57" s="11">
        <f>'OddsRatio_working_3-way'!AB57+'OddsRatio_working_3-way'!AH57</f>
        <v>-0.34165599013621845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1.1016403669125008</v>
      </c>
      <c r="AS57" s="11">
        <f>IF(('OddsRatio_working_3-way'!X57=0),IF(Q57&gt;0,-Q57^(1/3),(-Q57)^(1/3)),'OddsRatio_working_3-way'!AM57-'OddsRatio_working_3-way'!R57/3)</f>
        <v>-0.75998437677628261</v>
      </c>
      <c r="AT57" s="11">
        <f>IF(('OddsRatio_working_3-way'!X57=0),IF(Q57&gt;0,-Q57^(1/3),(-Q57)^(1/3)),'OddsRatio_working_3-way'!AN57-'OddsRatio_working_3-way'!R57/3)</f>
        <v>-0.34165599013621845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9">
        <f t="shared" si="13"/>
        <v>0.5331337522127233</v>
      </c>
      <c r="E58" s="9">
        <f t="shared" si="14"/>
        <v>0.23343312389363835</v>
      </c>
      <c r="F58" s="9">
        <f t="shared" si="15"/>
        <v>0.23343312389363835</v>
      </c>
      <c r="G58" s="9">
        <f t="shared" si="16"/>
        <v>1.0946273938050037</v>
      </c>
      <c r="H58" s="9">
        <f t="shared" si="17"/>
        <v>1.8757019150440029</v>
      </c>
      <c r="I58" s="9">
        <f t="shared" si="18"/>
        <v>4.2838821814150112</v>
      </c>
      <c r="J58" s="9">
        <f t="shared" si="19"/>
        <v>4.2838821814150112</v>
      </c>
      <c r="K58" s="11">
        <f t="shared" si="20"/>
        <v>0.55555555555555558</v>
      </c>
      <c r="L58" s="11">
        <f t="shared" si="21"/>
        <v>0.25</v>
      </c>
      <c r="M58" s="11">
        <f t="shared" si="22"/>
        <v>0.25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-0.24999999999999989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0.2361111111111111</v>
      </c>
      <c r="Q58" s="11">
        <f>2*'OddsRatio_working_3-way'!K58*'OddsRatio_working_3-way'!L58*'OddsRatio_working_3-way'!M58</f>
        <v>6.9444444444444448E-2</v>
      </c>
      <c r="R58" s="11">
        <f t="shared" si="23"/>
        <v>0</v>
      </c>
      <c r="S58" s="11">
        <f t="shared" si="24"/>
        <v>-0.94444444444444486</v>
      </c>
      <c r="T58" s="11">
        <f t="shared" si="25"/>
        <v>-0.2777777777777779</v>
      </c>
      <c r="U58" s="11">
        <f>'OddsRatio_working_3-way'!S58-'OddsRatio_working_3-way'!R58^2/3</f>
        <v>-0.94444444444444486</v>
      </c>
      <c r="V58" s="11">
        <f>'OddsRatio_working_3-way'!S58*'OddsRatio_working_3-way'!R58/3-2*'OddsRatio_working_3-way'!R58^3/27-'OddsRatio_working_3-way'!T58</f>
        <v>0.2777777777777779</v>
      </c>
      <c r="W58" s="11">
        <f>'OddsRatio_working_3-way'!V58^2+4*'OddsRatio_working_3-way'!U58^3/27</f>
        <v>-4.7642635777066594E-2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0.17663743204954263</v>
      </c>
      <c r="Y58" s="11">
        <f>IF('OddsRatio_working_3-way'!W58&gt;=0,IF('OddsRatio_working_3-way'!V58+SQRT('OddsRatio_working_3-way'!W58)&gt;0,0,PI()),ACOS('OddsRatio_working_3-way'!V58/(2*'OddsRatio_working_3-way'!X58)))</f>
        <v>0.6660092183803924</v>
      </c>
      <c r="Z58" s="11">
        <f>'OddsRatio_working_3-way'!X58^(1/3)*COS('OddsRatio_working_3-way'!Y58/3)</f>
        <v>0.54731369690250187</v>
      </c>
      <c r="AA58" s="11">
        <f>'OddsRatio_working_3-way'!X58^(1/3)*COS(('OddsRatio_working_3-way'!Y58+2*PI())/3)</f>
        <v>-0.38064703023583535</v>
      </c>
      <c r="AB58" s="11">
        <f>'OddsRatio_working_3-way'!X58^(1/3)*COS(('OddsRatio_working_3-way'!Y58+4*PI())/3)</f>
        <v>-0.16666666666666669</v>
      </c>
      <c r="AC58" s="11">
        <f>'OddsRatio_working_3-way'!X58^(1/3)*SIN('OddsRatio_working_3-way'!Y58/3)</f>
        <v>0.12354162050795349</v>
      </c>
      <c r="AD58" s="11">
        <f>'OddsRatio_working_3-way'!X58^(1/3)*SIN(('OddsRatio_working_3-way'!Y58+2*PI())/3)</f>
        <v>0.41221675510276629</v>
      </c>
      <c r="AE58" s="11">
        <f>'OddsRatio_working_3-way'!X58^(1/3)*SIN(('OddsRatio_working_3-way'!Y58+4*PI())/3)</f>
        <v>-0.53575837561071982</v>
      </c>
      <c r="AF58" s="11">
        <f>-'OddsRatio_working_3-way'!U58/(3*'OddsRatio_working_3-way'!X58^(1/3))*COS(('OddsRatio_working_3-way'!Y58)/3)</f>
        <v>0.54731369690250187</v>
      </c>
      <c r="AG58" s="11">
        <f>-'OddsRatio_working_3-way'!U58/(3*'OddsRatio_working_3-way'!X58^(1/3))*COS(('OddsRatio_working_3-way'!Y58+2*PI())/3)</f>
        <v>-0.38064703023583535</v>
      </c>
      <c r="AH58" s="11">
        <f>-'OddsRatio_working_3-way'!U58/(3*'OddsRatio_working_3-way'!X58^(1/3))*COS(('OddsRatio_working_3-way'!Y58+4*PI())/3)</f>
        <v>-0.16666666666666669</v>
      </c>
      <c r="AI58" s="11">
        <f>'OddsRatio_working_3-way'!U58/(3*'OddsRatio_working_3-way'!X58^(1/3))*SIN(('OddsRatio_working_3-way'!Y58)/3)</f>
        <v>-0.12354162050795349</v>
      </c>
      <c r="AJ58" s="11">
        <f>'OddsRatio_working_3-way'!U58/(3*'OddsRatio_working_3-way'!X58^(1/3))*SIN(('OddsRatio_working_3-way'!Y58+2*PI())/3)</f>
        <v>-0.41221675510276629</v>
      </c>
      <c r="AK58" s="11">
        <f>'OddsRatio_working_3-way'!U58/(3*'OddsRatio_working_3-way'!X58^(1/3))*SIN(('OddsRatio_working_3-way'!Y58+4*PI())/3)</f>
        <v>0.53575837561071982</v>
      </c>
      <c r="AL58" s="11">
        <f>'OddsRatio_working_3-way'!Z58+'OddsRatio_working_3-way'!AF58</f>
        <v>1.0946273938050037</v>
      </c>
      <c r="AM58" s="11">
        <f>'OddsRatio_working_3-way'!AA58+'OddsRatio_working_3-way'!AG58</f>
        <v>-0.7612940604716707</v>
      </c>
      <c r="AN58" s="11">
        <f>'OddsRatio_working_3-way'!AB58+'OddsRatio_working_3-way'!AH58</f>
        <v>-0.33333333333333337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1.0946273938050037</v>
      </c>
      <c r="AS58" s="11">
        <f>IF(('OddsRatio_working_3-way'!X58=0),IF(Q58&gt;0,-Q58^(1/3),(-Q58)^(1/3)),'OddsRatio_working_3-way'!AM58-'OddsRatio_working_3-way'!R58/3)</f>
        <v>-0.7612940604716707</v>
      </c>
      <c r="AT58" s="11">
        <f>IF(('OddsRatio_working_3-way'!X58=0),IF(Q58&gt;0,-Q58^(1/3),(-Q58)^(1/3)),'OddsRatio_working_3-way'!AN58-'OddsRatio_working_3-way'!R58/3)</f>
        <v>-0.33333333333333337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9">
        <f t="shared" si="13"/>
        <v>0.24487436157882381</v>
      </c>
      <c r="E59" s="9">
        <f t="shared" si="14"/>
        <v>0.26643025241250695</v>
      </c>
      <c r="F59" s="9">
        <f t="shared" si="15"/>
        <v>0.4886953860086693</v>
      </c>
      <c r="G59" s="9">
        <f t="shared" si="16"/>
        <v>1.1013310101913296</v>
      </c>
      <c r="H59" s="9">
        <f t="shared" si="17"/>
        <v>4.0837268285357231</v>
      </c>
      <c r="I59" s="9">
        <f t="shared" si="18"/>
        <v>3.753327525478324</v>
      </c>
      <c r="J59" s="9">
        <f t="shared" si="19"/>
        <v>2.0462644596817623</v>
      </c>
      <c r="K59" s="11">
        <f t="shared" si="20"/>
        <v>0.26315789473684209</v>
      </c>
      <c r="L59" s="11">
        <f t="shared" si="21"/>
        <v>0.2857142857142857</v>
      </c>
      <c r="M59" s="11">
        <f t="shared" si="22"/>
        <v>0.51282051282051289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-0.25641025641025628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0.24098708309234623</v>
      </c>
      <c r="Q59" s="11">
        <f>2*'OddsRatio_working_3-way'!K59*'OddsRatio_working_3-way'!L59*'OddsRatio_working_3-way'!M59</f>
        <v>7.7115866589550802E-2</v>
      </c>
      <c r="R59" s="11">
        <f t="shared" si="23"/>
        <v>0</v>
      </c>
      <c r="S59" s="11">
        <f t="shared" si="24"/>
        <v>-0.93984962406015082</v>
      </c>
      <c r="T59" s="11">
        <f t="shared" si="25"/>
        <v>-0.30075187969924827</v>
      </c>
      <c r="U59" s="11">
        <f>'OddsRatio_working_3-way'!S59-'OddsRatio_working_3-way'!R59^2/3</f>
        <v>-0.93984962406015082</v>
      </c>
      <c r="V59" s="11">
        <f>'OddsRatio_working_3-way'!S59*'OddsRatio_working_3-way'!R59/3-2*'OddsRatio_working_3-way'!R59^3/27-'OddsRatio_working_3-way'!T59</f>
        <v>0.30075187969924827</v>
      </c>
      <c r="W59" s="11">
        <f>'OddsRatio_working_3-way'!V59^2+4*'OddsRatio_working_3-way'!U59^3/27</f>
        <v>-3.2538743483100901E-2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0.17534996195161548</v>
      </c>
      <c r="Y59" s="11">
        <f>IF('OddsRatio_working_3-way'!W59&gt;=0,IF('OddsRatio_working_3-way'!V59+SQRT('OddsRatio_working_3-way'!W59)&gt;0,0,PI()),ACOS('OddsRatio_working_3-way'!V59/(2*'OddsRatio_working_3-way'!X59)))</f>
        <v>0.54025777965253341</v>
      </c>
      <c r="Z59" s="11">
        <f>'OddsRatio_working_3-way'!X59^(1/3)*COS('OddsRatio_working_3-way'!Y59/3)</f>
        <v>0.55066550509566492</v>
      </c>
      <c r="AA59" s="11">
        <f>'OddsRatio_working_3-way'!X59^(1/3)*COS(('OddsRatio_working_3-way'!Y59+2*PI())/3)</f>
        <v>-0.36215459391473698</v>
      </c>
      <c r="AB59" s="11">
        <f>'OddsRatio_working_3-way'!X59^(1/3)*COS(('OddsRatio_working_3-way'!Y59+4*PI())/3)</f>
        <v>-0.18851091118092778</v>
      </c>
      <c r="AC59" s="11">
        <f>'OddsRatio_working_3-way'!X59^(1/3)*SIN('OddsRatio_working_3-way'!Y59/3)</f>
        <v>0.10025322696944272</v>
      </c>
      <c r="AD59" s="11">
        <f>'OddsRatio_working_3-way'!X59^(1/3)*SIN(('OddsRatio_working_3-way'!Y59+2*PI())/3)</f>
        <v>0.42676370291591376</v>
      </c>
      <c r="AE59" s="11">
        <f>'OddsRatio_working_3-way'!X59^(1/3)*SIN(('OddsRatio_working_3-way'!Y59+4*PI())/3)</f>
        <v>-0.52701692988535642</v>
      </c>
      <c r="AF59" s="11">
        <f>-'OddsRatio_working_3-way'!U59/(3*'OddsRatio_working_3-way'!X59^(1/3))*COS(('OddsRatio_working_3-way'!Y59)/3)</f>
        <v>0.55066550509566481</v>
      </c>
      <c r="AG59" s="11">
        <f>-'OddsRatio_working_3-way'!U59/(3*'OddsRatio_working_3-way'!X59^(1/3))*COS(('OddsRatio_working_3-way'!Y59+2*PI())/3)</f>
        <v>-0.36215459391473687</v>
      </c>
      <c r="AH59" s="11">
        <f>-'OddsRatio_working_3-way'!U59/(3*'OddsRatio_working_3-way'!X59^(1/3))*COS(('OddsRatio_working_3-way'!Y59+4*PI())/3)</f>
        <v>-0.18851091118092775</v>
      </c>
      <c r="AI59" s="11">
        <f>'OddsRatio_working_3-way'!U59/(3*'OddsRatio_working_3-way'!X59^(1/3))*SIN(('OddsRatio_working_3-way'!Y59)/3)</f>
        <v>-0.10025322696944271</v>
      </c>
      <c r="AJ59" s="11">
        <f>'OddsRatio_working_3-way'!U59/(3*'OddsRatio_working_3-way'!X59^(1/3))*SIN(('OddsRatio_working_3-way'!Y59+2*PI())/3)</f>
        <v>-0.42676370291591365</v>
      </c>
      <c r="AK59" s="11">
        <f>'OddsRatio_working_3-way'!U59/(3*'OddsRatio_working_3-way'!X59^(1/3))*SIN(('OddsRatio_working_3-way'!Y59+4*PI())/3)</f>
        <v>0.52701692988535631</v>
      </c>
      <c r="AL59" s="11">
        <f>'OddsRatio_working_3-way'!Z59+'OddsRatio_working_3-way'!AF59</f>
        <v>1.1013310101913296</v>
      </c>
      <c r="AM59" s="11">
        <f>'OddsRatio_working_3-way'!AA59+'OddsRatio_working_3-way'!AG59</f>
        <v>-0.72430918782947384</v>
      </c>
      <c r="AN59" s="11">
        <f>'OddsRatio_working_3-way'!AB59+'OddsRatio_working_3-way'!AH59</f>
        <v>-0.37702182236185555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1.1013310101913296</v>
      </c>
      <c r="AS59" s="11">
        <f>IF(('OddsRatio_working_3-way'!X59=0),IF(Q59&gt;0,-Q59^(1/3),(-Q59)^(1/3)),'OddsRatio_working_3-way'!AM59-'OddsRatio_working_3-way'!R59/3)</f>
        <v>-0.72430918782947384</v>
      </c>
      <c r="AT59" s="11">
        <f>IF(('OddsRatio_working_3-way'!X59=0),IF(Q59&gt;0,-Q59^(1/3),(-Q59)^(1/3)),'OddsRatio_working_3-way'!AN59-'OddsRatio_working_3-way'!R59/3)</f>
        <v>-0.37702182236185555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9">
        <f t="shared" si="13"/>
        <v>0.35211940540326503</v>
      </c>
      <c r="E60" s="9">
        <f t="shared" si="14"/>
        <v>0.29576118919347011</v>
      </c>
      <c r="F60" s="9">
        <f t="shared" si="15"/>
        <v>0.35211940540326503</v>
      </c>
      <c r="G60" s="9">
        <f t="shared" si="16"/>
        <v>1.0823210145980573</v>
      </c>
      <c r="H60" s="9">
        <f t="shared" si="17"/>
        <v>2.8399457248166975</v>
      </c>
      <c r="I60" s="9">
        <f t="shared" si="18"/>
        <v>3.3811062321157257</v>
      </c>
      <c r="J60" s="9">
        <f t="shared" si="19"/>
        <v>2.8399457248166975</v>
      </c>
      <c r="K60" s="11">
        <f t="shared" si="20"/>
        <v>0.37037037037037035</v>
      </c>
      <c r="L60" s="11">
        <f t="shared" si="21"/>
        <v>0.3125</v>
      </c>
      <c r="M60" s="11">
        <f t="shared" si="22"/>
        <v>0.37037037037037035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-0.27254801097393688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0.24005486968449924</v>
      </c>
      <c r="Q60" s="11">
        <f>2*'OddsRatio_working_3-way'!K60*'OddsRatio_working_3-way'!L60*'OddsRatio_working_3-way'!M60</f>
        <v>8.5733882030178316E-2</v>
      </c>
      <c r="R60" s="11">
        <f t="shared" si="23"/>
        <v>0</v>
      </c>
      <c r="S60" s="11">
        <f t="shared" si="24"/>
        <v>-0.88078011953444457</v>
      </c>
      <c r="T60" s="11">
        <f t="shared" si="25"/>
        <v>-0.31456432840515886</v>
      </c>
      <c r="U60" s="11">
        <f>'OddsRatio_working_3-way'!S60-'OddsRatio_working_3-way'!R60^2/3</f>
        <v>-0.88078011953444457</v>
      </c>
      <c r="V60" s="11">
        <f>'OddsRatio_working_3-way'!S60*'OddsRatio_working_3-way'!R60/3-2*'OddsRatio_working_3-way'!R60^3/27-'OddsRatio_working_3-way'!T60</f>
        <v>0.31456432840515886</v>
      </c>
      <c r="W60" s="11">
        <f>'OddsRatio_working_3-way'!V60^2+4*'OddsRatio_working_3-way'!U60^3/27</f>
        <v>-2.2768360128662263E-3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0.15908138853889764</v>
      </c>
      <c r="Y60" s="11">
        <f>IF('OddsRatio_working_3-way'!W60&gt;=0,IF('OddsRatio_working_3-way'!V60+SQRT('OddsRatio_working_3-way'!W60)&gt;0,0,PI()),ACOS('OddsRatio_working_3-way'!V60/(2*'OddsRatio_working_3-way'!X60)))</f>
        <v>0.15054216128373787</v>
      </c>
      <c r="Z60" s="11">
        <f>'OddsRatio_working_3-way'!X60^(1/3)*COS('OddsRatio_working_3-way'!Y60/3)</f>
        <v>0.54116050729902865</v>
      </c>
      <c r="AA60" s="11">
        <f>'OddsRatio_working_3-way'!X60^(1/3)*COS(('OddsRatio_working_3-way'!Y60+2*PI())/3)</f>
        <v>-0.29411764705882326</v>
      </c>
      <c r="AB60" s="11">
        <f>'OddsRatio_working_3-way'!X60^(1/3)*COS(('OddsRatio_working_3-way'!Y60+4*PI())/3)</f>
        <v>-0.24704286024020555</v>
      </c>
      <c r="AC60" s="11">
        <f>'OddsRatio_working_3-way'!X60^(1/3)*SIN('OddsRatio_working_3-way'!Y60/3)</f>
        <v>2.7178640841773159E-2</v>
      </c>
      <c r="AD60" s="11">
        <f>'OddsRatio_working_3-way'!X60^(1/3)*SIN(('OddsRatio_working_3-way'!Y60+2*PI())/3)</f>
        <v>0.45506942642494635</v>
      </c>
      <c r="AE60" s="11">
        <f>'OddsRatio_working_3-way'!X60^(1/3)*SIN(('OddsRatio_working_3-way'!Y60+4*PI())/3)</f>
        <v>-0.48224806726671954</v>
      </c>
      <c r="AF60" s="11">
        <f>-'OddsRatio_working_3-way'!U60/(3*'OddsRatio_working_3-way'!X60^(1/3))*COS(('OddsRatio_working_3-way'!Y60)/3)</f>
        <v>0.54116050729902865</v>
      </c>
      <c r="AG60" s="11">
        <f>-'OddsRatio_working_3-way'!U60/(3*'OddsRatio_working_3-way'!X60^(1/3))*COS(('OddsRatio_working_3-way'!Y60+2*PI())/3)</f>
        <v>-0.29411764705882326</v>
      </c>
      <c r="AH60" s="11">
        <f>-'OddsRatio_working_3-way'!U60/(3*'OddsRatio_working_3-way'!X60^(1/3))*COS(('OddsRatio_working_3-way'!Y60+4*PI())/3)</f>
        <v>-0.24704286024020555</v>
      </c>
      <c r="AI60" s="11">
        <f>'OddsRatio_working_3-way'!U60/(3*'OddsRatio_working_3-way'!X60^(1/3))*SIN(('OddsRatio_working_3-way'!Y60)/3)</f>
        <v>-2.7178640841773159E-2</v>
      </c>
      <c r="AJ60" s="11">
        <f>'OddsRatio_working_3-way'!U60/(3*'OddsRatio_working_3-way'!X60^(1/3))*SIN(('OddsRatio_working_3-way'!Y60+2*PI())/3)</f>
        <v>-0.45506942642494635</v>
      </c>
      <c r="AK60" s="11">
        <f>'OddsRatio_working_3-way'!U60/(3*'OddsRatio_working_3-way'!X60^(1/3))*SIN(('OddsRatio_working_3-way'!Y60+4*PI())/3)</f>
        <v>0.48224806726671954</v>
      </c>
      <c r="AL60" s="11">
        <f>'OddsRatio_working_3-way'!Z60+'OddsRatio_working_3-way'!AF60</f>
        <v>1.0823210145980573</v>
      </c>
      <c r="AM60" s="11">
        <f>'OddsRatio_working_3-way'!AA60+'OddsRatio_working_3-way'!AG60</f>
        <v>-0.58823529411764652</v>
      </c>
      <c r="AN60" s="11">
        <f>'OddsRatio_working_3-way'!AB60+'OddsRatio_working_3-way'!AH60</f>
        <v>-0.49408572048041111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1.0823210145980573</v>
      </c>
      <c r="AS60" s="11">
        <f>IF(('OddsRatio_working_3-way'!X60=0),IF(Q60&gt;0,-Q60^(1/3),(-Q60)^(1/3)),'OddsRatio_working_3-way'!AM60-'OddsRatio_working_3-way'!R60/3)</f>
        <v>-0.58823529411764652</v>
      </c>
      <c r="AT60" s="11">
        <f>IF(('OddsRatio_working_3-way'!X60=0),IF(Q60&gt;0,-Q60^(1/3),(-Q60)^(1/3)),'OddsRatio_working_3-way'!AN60-'OddsRatio_working_3-way'!R60/3)</f>
        <v>-0.49408572048041111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9">
        <f t="shared" si="13"/>
        <v>0.39288675958777447</v>
      </c>
      <c r="E61" s="9">
        <f t="shared" si="14"/>
        <v>0.26600006251897251</v>
      </c>
      <c r="F61" s="9">
        <f t="shared" si="15"/>
        <v>0.34111317789325329</v>
      </c>
      <c r="G61" s="9">
        <f t="shared" si="16"/>
        <v>1.1037590450621413</v>
      </c>
      <c r="H61" s="9">
        <f t="shared" si="17"/>
        <v>2.5452626630869979</v>
      </c>
      <c r="I61" s="9">
        <f t="shared" si="18"/>
        <v>3.7593976126553534</v>
      </c>
      <c r="J61" s="9">
        <f t="shared" si="19"/>
        <v>2.9315783288587469</v>
      </c>
      <c r="K61" s="11">
        <f t="shared" si="20"/>
        <v>0.41666666666666669</v>
      </c>
      <c r="L61" s="11">
        <f t="shared" si="21"/>
        <v>0.2857142857142857</v>
      </c>
      <c r="M61" s="11">
        <f t="shared" si="22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-0.26515151515151536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0.24458874458874458</v>
      </c>
      <c r="Q61" s="11">
        <f>2*'OddsRatio_working_3-way'!K61*'OddsRatio_working_3-way'!L61*'OddsRatio_working_3-way'!M61</f>
        <v>8.6580086580086577E-2</v>
      </c>
      <c r="R61" s="11">
        <f t="shared" si="23"/>
        <v>0</v>
      </c>
      <c r="S61" s="11">
        <f t="shared" si="24"/>
        <v>-0.92244897959183592</v>
      </c>
      <c r="T61" s="11">
        <f t="shared" si="25"/>
        <v>-0.32653061224489771</v>
      </c>
      <c r="U61" s="11">
        <f>'OddsRatio_working_3-way'!S61-'OddsRatio_working_3-way'!R61^2/3</f>
        <v>-0.92244897959183592</v>
      </c>
      <c r="V61" s="11">
        <f>'OddsRatio_working_3-way'!S61*'OddsRatio_working_3-way'!R61/3-2*'OddsRatio_working_3-way'!R61^3/27-'OddsRatio_working_3-way'!T61</f>
        <v>0.32653061224489771</v>
      </c>
      <c r="W61" s="11">
        <f>'OddsRatio_working_3-way'!V61^2+4*'OddsRatio_working_3-way'!U61^3/27</f>
        <v>-9.6626506403383744E-3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0.17050285288915704</v>
      </c>
      <c r="Y61" s="11">
        <f>IF('OddsRatio_working_3-way'!W61&gt;=0,IF('OddsRatio_working_3-way'!V61+SQRT('OddsRatio_working_3-way'!W61)&gt;0,0,PI()),ACOS('OddsRatio_working_3-way'!V61/(2*'OddsRatio_working_3-way'!X61)))</f>
        <v>0.2924106692170847</v>
      </c>
      <c r="Z61" s="11">
        <f>'OddsRatio_working_3-way'!X61^(1/3)*COS('OddsRatio_working_3-way'!Y61/3)</f>
        <v>0.55187952253107064</v>
      </c>
      <c r="AA61" s="11">
        <f>'OddsRatio_working_3-way'!X61^(1/3)*COS(('OddsRatio_working_3-way'!Y61+2*PI())/3)</f>
        <v>-0.32267293316855372</v>
      </c>
      <c r="AB61" s="11">
        <f>'OddsRatio_working_3-way'!X61^(1/3)*COS(('OddsRatio_working_3-way'!Y61+4*PI())/3)</f>
        <v>-0.22920658936251706</v>
      </c>
      <c r="AC61" s="11">
        <f>'OddsRatio_working_3-way'!X61^(1/3)*SIN('OddsRatio_working_3-way'!Y61/3)</f>
        <v>5.3962818756585394E-2</v>
      </c>
      <c r="AD61" s="11">
        <f>'OddsRatio_working_3-way'!X61^(1/3)*SIN(('OddsRatio_working_3-way'!Y61+2*PI())/3)</f>
        <v>0.45096027696204094</v>
      </c>
      <c r="AE61" s="11">
        <f>'OddsRatio_working_3-way'!X61^(1/3)*SIN(('OddsRatio_working_3-way'!Y61+4*PI())/3)</f>
        <v>-0.50492309571862637</v>
      </c>
      <c r="AF61" s="11">
        <f>-'OddsRatio_working_3-way'!U61/(3*'OddsRatio_working_3-way'!X61^(1/3))*COS(('OddsRatio_working_3-way'!Y61)/3)</f>
        <v>0.55187952253107075</v>
      </c>
      <c r="AG61" s="11">
        <f>-'OddsRatio_working_3-way'!U61/(3*'OddsRatio_working_3-way'!X61^(1/3))*COS(('OddsRatio_working_3-way'!Y61+2*PI())/3)</f>
        <v>-0.32267293316855378</v>
      </c>
      <c r="AH61" s="11">
        <f>-'OddsRatio_working_3-way'!U61/(3*'OddsRatio_working_3-way'!X61^(1/3))*COS(('OddsRatio_working_3-way'!Y61+4*PI())/3)</f>
        <v>-0.22920658936251712</v>
      </c>
      <c r="AI61" s="11">
        <f>'OddsRatio_working_3-way'!U61/(3*'OddsRatio_working_3-way'!X61^(1/3))*SIN(('OddsRatio_working_3-way'!Y61)/3)</f>
        <v>-5.3962818756585401E-2</v>
      </c>
      <c r="AJ61" s="11">
        <f>'OddsRatio_working_3-way'!U61/(3*'OddsRatio_working_3-way'!X61^(1/3))*SIN(('OddsRatio_working_3-way'!Y61+2*PI())/3)</f>
        <v>-0.45096027696204105</v>
      </c>
      <c r="AK61" s="11">
        <f>'OddsRatio_working_3-way'!U61/(3*'OddsRatio_working_3-way'!X61^(1/3))*SIN(('OddsRatio_working_3-way'!Y61+4*PI())/3)</f>
        <v>0.50492309571862648</v>
      </c>
      <c r="AL61" s="11">
        <f>'OddsRatio_working_3-way'!Z61+'OddsRatio_working_3-way'!AF61</f>
        <v>1.1037590450621413</v>
      </c>
      <c r="AM61" s="11">
        <f>'OddsRatio_working_3-way'!AA61+'OddsRatio_working_3-way'!AG61</f>
        <v>-0.64534586633710744</v>
      </c>
      <c r="AN61" s="11">
        <f>'OddsRatio_working_3-way'!AB61+'OddsRatio_working_3-way'!AH61</f>
        <v>-0.45841317872503418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1.1037590450621413</v>
      </c>
      <c r="AS61" s="11">
        <f>IF(('OddsRatio_working_3-way'!X61=0),IF(Q61&gt;0,-Q61^(1/3),(-Q61)^(1/3)),'OddsRatio_working_3-way'!AM61-'OddsRatio_working_3-way'!R61/3)</f>
        <v>-0.64534586633710744</v>
      </c>
      <c r="AT61" s="11">
        <f>IF(('OddsRatio_working_3-way'!X61=0),IF(Q61&gt;0,-Q61^(1/3),(-Q61)^(1/3)),'OddsRatio_working_3-way'!AN61-'OddsRatio_working_3-way'!R61/3)</f>
        <v>-0.45841317872503418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9">
        <f t="shared" si="13"/>
        <v>0.57744803820403845</v>
      </c>
      <c r="E62" s="9">
        <f t="shared" si="14"/>
        <v>0.24083697379705535</v>
      </c>
      <c r="F62" s="9">
        <f t="shared" si="15"/>
        <v>0.18171498799890617</v>
      </c>
      <c r="G62" s="9">
        <f t="shared" si="16"/>
        <v>1.1257808464401675</v>
      </c>
      <c r="H62" s="9">
        <f t="shared" si="17"/>
        <v>1.7317575501861084</v>
      </c>
      <c r="I62" s="9">
        <f t="shared" si="18"/>
        <v>4.1521863700324682</v>
      </c>
      <c r="J62" s="9">
        <f t="shared" si="19"/>
        <v>5.5031233857606701</v>
      </c>
      <c r="K62" s="11">
        <f t="shared" si="20"/>
        <v>0.60606060606060608</v>
      </c>
      <c r="L62" s="11">
        <f t="shared" si="21"/>
        <v>0.26315789473684209</v>
      </c>
      <c r="M62" s="11">
        <f t="shared" si="22"/>
        <v>0.2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-0.23221690590111632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0.23763955342902709</v>
      </c>
      <c r="Q62" s="11">
        <f>2*'OddsRatio_working_3-way'!K62*'OddsRatio_working_3-way'!L62*'OddsRatio_working_3-way'!M62</f>
        <v>6.3795853269537489E-2</v>
      </c>
      <c r="R62" s="11">
        <f t="shared" si="23"/>
        <v>0</v>
      </c>
      <c r="S62" s="11">
        <f t="shared" si="24"/>
        <v>-1.0233516483516487</v>
      </c>
      <c r="T62" s="11">
        <f t="shared" si="25"/>
        <v>-0.27472527472527491</v>
      </c>
      <c r="U62" s="11">
        <f>'OddsRatio_working_3-way'!S62-'OddsRatio_working_3-way'!R62^2/3</f>
        <v>-1.0233516483516487</v>
      </c>
      <c r="V62" s="11">
        <f>'OddsRatio_working_3-way'!S62*'OddsRatio_working_3-way'!R62/3-2*'OddsRatio_working_3-way'!R62^3/27-'OddsRatio_working_3-way'!T62</f>
        <v>0.27472527472527491</v>
      </c>
      <c r="W62" s="11">
        <f>'OddsRatio_working_3-way'!V62^2+4*'OddsRatio_working_3-way'!U62^3/27</f>
        <v>-8.3296923743993917E-2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0.19923033172491061</v>
      </c>
      <c r="Y62" s="11">
        <f>IF('OddsRatio_working_3-way'!W62&gt;=0,IF('OddsRatio_working_3-way'!V62+SQRT('OddsRatio_working_3-way'!W62)&gt;0,0,PI()),ACOS('OddsRatio_working_3-way'!V62/(2*'OddsRatio_working_3-way'!X62)))</f>
        <v>0.81004410274219218</v>
      </c>
      <c r="Z62" s="11">
        <f>'OddsRatio_working_3-way'!X62^(1/3)*COS('OddsRatio_working_3-way'!Y62/3)</f>
        <v>0.56289042322008365</v>
      </c>
      <c r="AA62" s="11">
        <f>'OddsRatio_working_3-way'!X62^(1/3)*COS(('OddsRatio_working_3-way'!Y62+2*PI())/3)</f>
        <v>-0.41636626509410152</v>
      </c>
      <c r="AB62" s="11">
        <f>'OddsRatio_working_3-way'!X62^(1/3)*COS(('OddsRatio_working_3-way'!Y62+4*PI())/3)</f>
        <v>-0.14652415812598227</v>
      </c>
      <c r="AC62" s="11">
        <f>'OddsRatio_working_3-way'!X62^(1/3)*SIN('OddsRatio_working_3-way'!Y62/3)</f>
        <v>0.1557934130967395</v>
      </c>
      <c r="AD62" s="11">
        <f>'OddsRatio_working_3-way'!X62^(1/3)*SIN(('OddsRatio_working_3-way'!Y62+2*PI())/3)</f>
        <v>0.40958069950719672</v>
      </c>
      <c r="AE62" s="11">
        <f>'OddsRatio_working_3-way'!X62^(1/3)*SIN(('OddsRatio_working_3-way'!Y62+4*PI())/3)</f>
        <v>-0.56537411260393622</v>
      </c>
      <c r="AF62" s="11">
        <f>-'OddsRatio_working_3-way'!U62/(3*'OddsRatio_working_3-way'!X62^(1/3))*COS(('OddsRatio_working_3-way'!Y62)/3)</f>
        <v>0.56289042322008376</v>
      </c>
      <c r="AG62" s="11">
        <f>-'OddsRatio_working_3-way'!U62/(3*'OddsRatio_working_3-way'!X62^(1/3))*COS(('OddsRatio_working_3-way'!Y62+2*PI())/3)</f>
        <v>-0.41636626509410163</v>
      </c>
      <c r="AH62" s="11">
        <f>-'OddsRatio_working_3-way'!U62/(3*'OddsRatio_working_3-way'!X62^(1/3))*COS(('OddsRatio_working_3-way'!Y62+4*PI())/3)</f>
        <v>-0.1465241581259823</v>
      </c>
      <c r="AI62" s="11">
        <f>'OddsRatio_working_3-way'!U62/(3*'OddsRatio_working_3-way'!X62^(1/3))*SIN(('OddsRatio_working_3-way'!Y62)/3)</f>
        <v>-0.15579341309673952</v>
      </c>
      <c r="AJ62" s="11">
        <f>'OddsRatio_working_3-way'!U62/(3*'OddsRatio_working_3-way'!X62^(1/3))*SIN(('OddsRatio_working_3-way'!Y62+2*PI())/3)</f>
        <v>-0.40958069950719683</v>
      </c>
      <c r="AK62" s="11">
        <f>'OddsRatio_working_3-way'!U62/(3*'OddsRatio_working_3-way'!X62^(1/3))*SIN(('OddsRatio_working_3-way'!Y62+4*PI())/3)</f>
        <v>0.56537411260393633</v>
      </c>
      <c r="AL62" s="11">
        <f>'OddsRatio_working_3-way'!Z62+'OddsRatio_working_3-way'!AF62</f>
        <v>1.1257808464401675</v>
      </c>
      <c r="AM62" s="11">
        <f>'OddsRatio_working_3-way'!AA62+'OddsRatio_working_3-way'!AG62</f>
        <v>-0.83273253018820315</v>
      </c>
      <c r="AN62" s="11">
        <f>'OddsRatio_working_3-way'!AB62+'OddsRatio_working_3-way'!AH62</f>
        <v>-0.29304831625196459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1.1257808464401675</v>
      </c>
      <c r="AS62" s="11">
        <f>IF(('OddsRatio_working_3-way'!X62=0),IF(Q62&gt;0,-Q62^(1/3),(-Q62)^(1/3)),'OddsRatio_working_3-way'!AM62-'OddsRatio_working_3-way'!R62/3)</f>
        <v>-0.83273253018820315</v>
      </c>
      <c r="AT62" s="11">
        <f>IF(('OddsRatio_working_3-way'!X62=0),IF(Q62&gt;0,-Q62^(1/3),(-Q62)^(1/3)),'OddsRatio_working_3-way'!AN62-'OddsRatio_working_3-way'!R62/3)</f>
        <v>-0.29304831625196459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9">
        <f t="shared" si="13"/>
        <v>0.42183804602589786</v>
      </c>
      <c r="E63" s="9">
        <f t="shared" si="14"/>
        <v>0.27536756208842139</v>
      </c>
      <c r="F63" s="9">
        <f t="shared" si="15"/>
        <v>0.30279439188568075</v>
      </c>
      <c r="G63" s="9">
        <f t="shared" si="16"/>
        <v>1.0964624161730678</v>
      </c>
      <c r="H63" s="9">
        <f t="shared" si="17"/>
        <v>2.3705780202163345</v>
      </c>
      <c r="I63" s="9">
        <f t="shared" si="18"/>
        <v>3.6315097988153626</v>
      </c>
      <c r="J63" s="9">
        <f t="shared" si="19"/>
        <v>3.302571073963442</v>
      </c>
      <c r="K63" s="11">
        <f t="shared" si="20"/>
        <v>0.44444444444444442</v>
      </c>
      <c r="L63" s="11">
        <f t="shared" si="21"/>
        <v>0.29411764705882354</v>
      </c>
      <c r="M63" s="11">
        <f t="shared" si="22"/>
        <v>0.32258064516129031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-0.26565464895635671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0.24246257642842081</v>
      </c>
      <c r="Q63" s="11">
        <f>2*'OddsRatio_working_3-way'!K63*'OddsRatio_working_3-way'!L63*'OddsRatio_working_3-way'!M63</f>
        <v>8.4334809192494198E-2</v>
      </c>
      <c r="R63" s="11">
        <f t="shared" si="23"/>
        <v>0</v>
      </c>
      <c r="S63" s="11">
        <f t="shared" si="24"/>
        <v>-0.91269841269841268</v>
      </c>
      <c r="T63" s="11">
        <f t="shared" si="25"/>
        <v>-0.3174603174603175</v>
      </c>
      <c r="U63" s="11">
        <f>'OddsRatio_working_3-way'!S63-'OddsRatio_working_3-way'!R63^2/3</f>
        <v>-0.91269841269841268</v>
      </c>
      <c r="V63" s="11">
        <f>'OddsRatio_working_3-way'!S63*'OddsRatio_working_3-way'!R63/3-2*'OddsRatio_working_3-way'!R63^3/27-'OddsRatio_working_3-way'!T63</f>
        <v>0.3174603174603175</v>
      </c>
      <c r="W63" s="11">
        <f>'OddsRatio_working_3-way'!V63^2+4*'OddsRatio_working_3-way'!U63^3/27</f>
        <v>-1.1855178633824195E-2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0.16780660877616663</v>
      </c>
      <c r="Y63" s="11">
        <f>IF('OddsRatio_working_3-way'!W63&gt;=0,IF('OddsRatio_working_3-way'!V63+SQRT('OddsRatio_working_3-way'!W63)&gt;0,0,PI()),ACOS('OddsRatio_working_3-way'!V63/(2*'OddsRatio_working_3-way'!X63)))</f>
        <v>0.33040432347524873</v>
      </c>
      <c r="Z63" s="11">
        <f>'OddsRatio_working_3-way'!X63^(1/3)*COS('OddsRatio_working_3-way'!Y63/3)</f>
        <v>0.54823120808653392</v>
      </c>
      <c r="AA63" s="11">
        <f>'OddsRatio_working_3-way'!X63^(1/3)*COS(('OddsRatio_working_3-way'!Y63+2*PI())/3)</f>
        <v>-0.32661808050474345</v>
      </c>
      <c r="AB63" s="11">
        <f>'OddsRatio_working_3-way'!X63^(1/3)*COS(('OddsRatio_working_3-way'!Y63+4*PI())/3)</f>
        <v>-0.22161312758179083</v>
      </c>
      <c r="AC63" s="11">
        <f>'OddsRatio_working_3-way'!X63^(1/3)*SIN('OddsRatio_working_3-way'!Y63/3)</f>
        <v>6.062463783631087E-2</v>
      </c>
      <c r="AD63" s="11">
        <f>'OddsRatio_working_3-way'!X63^(1/3)*SIN(('OddsRatio_working_3-way'!Y63+2*PI())/3)</f>
        <v>0.44446983443221572</v>
      </c>
      <c r="AE63" s="11">
        <f>'OddsRatio_working_3-way'!X63^(1/3)*SIN(('OddsRatio_working_3-way'!Y63+4*PI())/3)</f>
        <v>-0.50509447226852644</v>
      </c>
      <c r="AF63" s="11">
        <f>-'OddsRatio_working_3-way'!U63/(3*'OddsRatio_working_3-way'!X63^(1/3))*COS(('OddsRatio_working_3-way'!Y63)/3)</f>
        <v>0.54823120808653381</v>
      </c>
      <c r="AG63" s="11">
        <f>-'OddsRatio_working_3-way'!U63/(3*'OddsRatio_working_3-way'!X63^(1/3))*COS(('OddsRatio_working_3-way'!Y63+2*PI())/3)</f>
        <v>-0.32661808050474339</v>
      </c>
      <c r="AH63" s="11">
        <f>-'OddsRatio_working_3-way'!U63/(3*'OddsRatio_working_3-way'!X63^(1/3))*COS(('OddsRatio_working_3-way'!Y63+4*PI())/3)</f>
        <v>-0.22161312758179078</v>
      </c>
      <c r="AI63" s="11">
        <f>'OddsRatio_working_3-way'!U63/(3*'OddsRatio_working_3-way'!X63^(1/3))*SIN(('OddsRatio_working_3-way'!Y63)/3)</f>
        <v>-6.0624637836310863E-2</v>
      </c>
      <c r="AJ63" s="11">
        <f>'OddsRatio_working_3-way'!U63/(3*'OddsRatio_working_3-way'!X63^(1/3))*SIN(('OddsRatio_working_3-way'!Y63+2*PI())/3)</f>
        <v>-0.4444698344322156</v>
      </c>
      <c r="AK63" s="11">
        <f>'OddsRatio_working_3-way'!U63/(3*'OddsRatio_working_3-way'!X63^(1/3))*SIN(('OddsRatio_working_3-way'!Y63+4*PI())/3)</f>
        <v>0.50509447226852633</v>
      </c>
      <c r="AL63" s="11">
        <f>'OddsRatio_working_3-way'!Z63+'OddsRatio_working_3-way'!AF63</f>
        <v>1.0964624161730678</v>
      </c>
      <c r="AM63" s="11">
        <f>'OddsRatio_working_3-way'!AA63+'OddsRatio_working_3-way'!AG63</f>
        <v>-0.65323616100948678</v>
      </c>
      <c r="AN63" s="11">
        <f>'OddsRatio_working_3-way'!AB63+'OddsRatio_working_3-way'!AH63</f>
        <v>-0.44322625516358161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1.0964624161730678</v>
      </c>
      <c r="AS63" s="11">
        <f>IF(('OddsRatio_working_3-way'!X63=0),IF(Q63&gt;0,-Q63^(1/3),(-Q63)^(1/3)),'OddsRatio_working_3-way'!AM63-'OddsRatio_working_3-way'!R63/3)</f>
        <v>-0.65323616100948678</v>
      </c>
      <c r="AT63" s="11">
        <f>IF(('OddsRatio_working_3-way'!X63=0),IF(Q63&gt;0,-Q63^(1/3),(-Q63)^(1/3)),'OddsRatio_working_3-way'!AN63-'OddsRatio_working_3-way'!R63/3)</f>
        <v>-0.44322625516358161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9">
        <f t="shared" si="13"/>
        <v>0.37717519683768824</v>
      </c>
      <c r="E64" s="9">
        <f t="shared" si="14"/>
        <v>0.27456984939532048</v>
      </c>
      <c r="F64" s="9">
        <f t="shared" si="15"/>
        <v>0.34825495376699134</v>
      </c>
      <c r="G64" s="9">
        <f t="shared" si="16"/>
        <v>1.1008585371540844</v>
      </c>
      <c r="H64" s="9">
        <f t="shared" si="17"/>
        <v>2.6512878057311262</v>
      </c>
      <c r="I64" s="9">
        <f t="shared" si="18"/>
        <v>3.6420604891698027</v>
      </c>
      <c r="J64" s="9">
        <f t="shared" si="19"/>
        <v>2.8714595131619434</v>
      </c>
      <c r="K64" s="11">
        <f t="shared" si="20"/>
        <v>0.4</v>
      </c>
      <c r="L64" s="11">
        <f t="shared" si="21"/>
        <v>0.29411764705882354</v>
      </c>
      <c r="M64" s="11">
        <f t="shared" si="22"/>
        <v>0.37037037037037035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-0.26666666666666661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0.24400871459694989</v>
      </c>
      <c r="Q64" s="11">
        <f>2*'OddsRatio_working_3-way'!K64*'OddsRatio_working_3-way'!L64*'OddsRatio_working_3-way'!M64</f>
        <v>8.714596949891068E-2</v>
      </c>
      <c r="R64" s="11">
        <f t="shared" si="23"/>
        <v>0</v>
      </c>
      <c r="S64" s="11">
        <f t="shared" si="24"/>
        <v>-0.91503267973856228</v>
      </c>
      <c r="T64" s="11">
        <f t="shared" si="25"/>
        <v>-0.32679738562091515</v>
      </c>
      <c r="U64" s="11">
        <f>'OddsRatio_working_3-way'!S64-'OddsRatio_working_3-way'!R64^2/3</f>
        <v>-0.91503267973856228</v>
      </c>
      <c r="V64" s="11">
        <f>'OddsRatio_working_3-way'!S64*'OddsRatio_working_3-way'!R64/3-2*'OddsRatio_working_3-way'!R64^3/27-'OddsRatio_working_3-way'!T64</f>
        <v>0.32679738562091515</v>
      </c>
      <c r="W64" s="11">
        <f>'OddsRatio_working_3-way'!V64^2+4*'OddsRatio_working_3-way'!U64^3/27</f>
        <v>-6.706129316364981E-3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0.16845077958043864</v>
      </c>
      <c r="Y64" s="11">
        <f>IF('OddsRatio_working_3-way'!W64&gt;=0,IF('OddsRatio_working_3-way'!V64+SQRT('OddsRatio_working_3-way'!W64)&gt;0,0,PI()),ACOS('OddsRatio_working_3-way'!V64/(2*'OddsRatio_working_3-way'!X64)))</f>
        <v>0.24553043386568874</v>
      </c>
      <c r="Z64" s="11">
        <f>'OddsRatio_working_3-way'!X64^(1/3)*COS('OddsRatio_working_3-way'!Y64/3)</f>
        <v>0.55042926857704222</v>
      </c>
      <c r="AA64" s="11">
        <f>'OddsRatio_working_3-way'!X64^(1/3)*COS(('OddsRatio_working_3-way'!Y64+2*PI())/3)</f>
        <v>-0.31431559533741732</v>
      </c>
      <c r="AB64" s="11">
        <f>'OddsRatio_working_3-way'!X64^(1/3)*COS(('OddsRatio_working_3-way'!Y64+4*PI())/3)</f>
        <v>-0.23611367323962482</v>
      </c>
      <c r="AC64" s="11">
        <f>'OddsRatio_working_3-way'!X64^(1/3)*SIN('OddsRatio_working_3-way'!Y64/3)</f>
        <v>4.5149900774306646E-2</v>
      </c>
      <c r="AD64" s="11">
        <f>'OddsRatio_working_3-way'!X64^(1/3)*SIN(('OddsRatio_working_3-way'!Y64+2*PI())/3)</f>
        <v>0.45411077918705295</v>
      </c>
      <c r="AE64" s="11">
        <f>'OddsRatio_working_3-way'!X64^(1/3)*SIN(('OddsRatio_working_3-way'!Y64+4*PI())/3)</f>
        <v>-0.49926067996135959</v>
      </c>
      <c r="AF64" s="11">
        <f>-'OddsRatio_working_3-way'!U64/(3*'OddsRatio_working_3-way'!X64^(1/3))*COS(('OddsRatio_working_3-way'!Y64)/3)</f>
        <v>0.55042926857704211</v>
      </c>
      <c r="AG64" s="11">
        <f>-'OddsRatio_working_3-way'!U64/(3*'OddsRatio_working_3-way'!X64^(1/3))*COS(('OddsRatio_working_3-way'!Y64+2*PI())/3)</f>
        <v>-0.31431559533741726</v>
      </c>
      <c r="AH64" s="11">
        <f>-'OddsRatio_working_3-way'!U64/(3*'OddsRatio_working_3-way'!X64^(1/3))*COS(('OddsRatio_working_3-way'!Y64+4*PI())/3)</f>
        <v>-0.23611367323962476</v>
      </c>
      <c r="AI64" s="11">
        <f>'OddsRatio_working_3-way'!U64/(3*'OddsRatio_working_3-way'!X64^(1/3))*SIN(('OddsRatio_working_3-way'!Y64)/3)</f>
        <v>-4.5149900774306639E-2</v>
      </c>
      <c r="AJ64" s="11">
        <f>'OddsRatio_working_3-way'!U64/(3*'OddsRatio_working_3-way'!X64^(1/3))*SIN(('OddsRatio_working_3-way'!Y64+2*PI())/3)</f>
        <v>-0.45411077918705289</v>
      </c>
      <c r="AK64" s="11">
        <f>'OddsRatio_working_3-way'!U64/(3*'OddsRatio_working_3-way'!X64^(1/3))*SIN(('OddsRatio_working_3-way'!Y64+4*PI())/3)</f>
        <v>0.49926067996135948</v>
      </c>
      <c r="AL64" s="11">
        <f>'OddsRatio_working_3-way'!Z64+'OddsRatio_working_3-way'!AF64</f>
        <v>1.1008585371540844</v>
      </c>
      <c r="AM64" s="11">
        <f>'OddsRatio_working_3-way'!AA64+'OddsRatio_working_3-way'!AG64</f>
        <v>-0.62863119067483453</v>
      </c>
      <c r="AN64" s="11">
        <f>'OddsRatio_working_3-way'!AB64+'OddsRatio_working_3-way'!AH64</f>
        <v>-0.47222734647924958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1.1008585371540844</v>
      </c>
      <c r="AS64" s="11">
        <f>IF(('OddsRatio_working_3-way'!X64=0),IF(Q64&gt;0,-Q64^(1/3),(-Q64)^(1/3)),'OddsRatio_working_3-way'!AM64-'OddsRatio_working_3-way'!R64/3)</f>
        <v>-0.62863119067483453</v>
      </c>
      <c r="AT64" s="11">
        <f>IF(('OddsRatio_working_3-way'!X64=0),IF(Q64&gt;0,-Q64^(1/3),(-Q64)^(1/3)),'OddsRatio_working_3-way'!AN64-'OddsRatio_working_3-way'!R64/3)</f>
        <v>-0.47222734647924958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9">
        <f t="shared" si="13"/>
        <v>0.52665805513644592</v>
      </c>
      <c r="E65" s="9">
        <f t="shared" si="14"/>
        <v>0.22881360019097258</v>
      </c>
      <c r="F65" s="9">
        <f t="shared" si="15"/>
        <v>0.24452834467258167</v>
      </c>
      <c r="G65" s="9">
        <f t="shared" si="16"/>
        <v>1.123456529922725</v>
      </c>
      <c r="H65" s="9">
        <f t="shared" si="17"/>
        <v>1.8987652239381798</v>
      </c>
      <c r="I65" s="9">
        <f t="shared" si="18"/>
        <v>4.3703695897681749</v>
      </c>
      <c r="J65" s="9">
        <f t="shared" si="19"/>
        <v>4.089505457287494</v>
      </c>
      <c r="K65" s="11">
        <f t="shared" si="20"/>
        <v>0.55555555555555558</v>
      </c>
      <c r="L65" s="11">
        <f t="shared" si="21"/>
        <v>0.25</v>
      </c>
      <c r="M65" s="11">
        <f t="shared" si="22"/>
        <v>0.26666666666666666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-0.24444444444444446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0.24259259259259258</v>
      </c>
      <c r="Q65" s="11">
        <f>2*'OddsRatio_working_3-way'!K65*'OddsRatio_working_3-way'!L65*'OddsRatio_working_3-way'!M65</f>
        <v>7.407407407407407E-2</v>
      </c>
      <c r="R65" s="11">
        <f t="shared" si="23"/>
        <v>0</v>
      </c>
      <c r="S65" s="11">
        <f t="shared" si="24"/>
        <v>-0.99242424242424232</v>
      </c>
      <c r="T65" s="11">
        <f t="shared" si="25"/>
        <v>-0.30303030303030298</v>
      </c>
      <c r="U65" s="11">
        <f>'OddsRatio_working_3-way'!S65-'OddsRatio_working_3-way'!R65^2/3</f>
        <v>-0.99242424242424232</v>
      </c>
      <c r="V65" s="11">
        <f>'OddsRatio_working_3-way'!S65*'OddsRatio_working_3-way'!R65/3-2*'OddsRatio_working_3-way'!R65^3/27-'OddsRatio_working_3-way'!T65</f>
        <v>0.30303030303030298</v>
      </c>
      <c r="W65" s="11">
        <f>'OddsRatio_working_3-way'!V65^2+4*'OddsRatio_working_3-way'!U65^3/27</f>
        <v>-5.2979223414638149E-2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0.19026730405489758</v>
      </c>
      <c r="Y65" s="11">
        <f>IF('OddsRatio_working_3-way'!W65&gt;=0,IF('OddsRatio_working_3-way'!V65+SQRT('OddsRatio_working_3-way'!W65)&gt;0,0,PI()),ACOS('OddsRatio_working_3-way'!V65/(2*'OddsRatio_working_3-way'!X65)))</f>
        <v>0.64959664071482504</v>
      </c>
      <c r="Z65" s="11">
        <f>'OddsRatio_working_3-way'!X65^(1/3)*COS('OddsRatio_working_3-way'!Y65/3)</f>
        <v>0.56172826496136252</v>
      </c>
      <c r="AA65" s="11">
        <f>'OddsRatio_working_3-way'!X65^(1/3)*COS(('OddsRatio_working_3-way'!Y65+2*PI())/3)</f>
        <v>-0.38787851405476453</v>
      </c>
      <c r="AB65" s="11">
        <f>'OddsRatio_working_3-way'!X65^(1/3)*COS(('OddsRatio_working_3-way'!Y65+4*PI())/3)</f>
        <v>-0.17384975090659768</v>
      </c>
      <c r="AC65" s="11">
        <f>'OddsRatio_working_3-way'!X65^(1/3)*SIN('OddsRatio_working_3-way'!Y65/3)</f>
        <v>0.1235695640179167</v>
      </c>
      <c r="AD65" s="11">
        <f>'OddsRatio_working_3-way'!X65^(1/3)*SIN(('OddsRatio_working_3-way'!Y65+2*PI())/3)</f>
        <v>0.42468616547133792</v>
      </c>
      <c r="AE65" s="11">
        <f>'OddsRatio_working_3-way'!X65^(1/3)*SIN(('OddsRatio_working_3-way'!Y65+4*PI())/3)</f>
        <v>-0.54825572948925461</v>
      </c>
      <c r="AF65" s="11">
        <f>-'OddsRatio_working_3-way'!U65/(3*'OddsRatio_working_3-way'!X65^(1/3))*COS(('OddsRatio_working_3-way'!Y65)/3)</f>
        <v>0.56172826496136252</v>
      </c>
      <c r="AG65" s="11">
        <f>-'OddsRatio_working_3-way'!U65/(3*'OddsRatio_working_3-way'!X65^(1/3))*COS(('OddsRatio_working_3-way'!Y65+2*PI())/3)</f>
        <v>-0.38787851405476453</v>
      </c>
      <c r="AH65" s="11">
        <f>-'OddsRatio_working_3-way'!U65/(3*'OddsRatio_working_3-way'!X65^(1/3))*COS(('OddsRatio_working_3-way'!Y65+4*PI())/3)</f>
        <v>-0.17384975090659768</v>
      </c>
      <c r="AI65" s="11">
        <f>'OddsRatio_working_3-way'!U65/(3*'OddsRatio_working_3-way'!X65^(1/3))*SIN(('OddsRatio_working_3-way'!Y65)/3)</f>
        <v>-0.1235695640179167</v>
      </c>
      <c r="AJ65" s="11">
        <f>'OddsRatio_working_3-way'!U65/(3*'OddsRatio_working_3-way'!X65^(1/3))*SIN(('OddsRatio_working_3-way'!Y65+2*PI())/3)</f>
        <v>-0.42468616547133792</v>
      </c>
      <c r="AK65" s="11">
        <f>'OddsRatio_working_3-way'!U65/(3*'OddsRatio_working_3-way'!X65^(1/3))*SIN(('OddsRatio_working_3-way'!Y65+4*PI())/3)</f>
        <v>0.54825572948925461</v>
      </c>
      <c r="AL65" s="11">
        <f>'OddsRatio_working_3-way'!Z65+'OddsRatio_working_3-way'!AF65</f>
        <v>1.123456529922725</v>
      </c>
      <c r="AM65" s="11">
        <f>'OddsRatio_working_3-way'!AA65+'OddsRatio_working_3-way'!AG65</f>
        <v>-0.77575702810952907</v>
      </c>
      <c r="AN65" s="11">
        <f>'OddsRatio_working_3-way'!AB65+'OddsRatio_working_3-way'!AH65</f>
        <v>-0.34769950181319537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1.123456529922725</v>
      </c>
      <c r="AS65" s="11">
        <f>IF(('OddsRatio_working_3-way'!X65=0),IF(Q65&gt;0,-Q65^(1/3),(-Q65)^(1/3)),'OddsRatio_working_3-way'!AM65-'OddsRatio_working_3-way'!R65/3)</f>
        <v>-0.77575702810952907</v>
      </c>
      <c r="AT65" s="11">
        <f>IF(('OddsRatio_working_3-way'!X65=0),IF(Q65&gt;0,-Q65^(1/3),(-Q65)^(1/3)),'OddsRatio_working_3-way'!AN65-'OddsRatio_working_3-way'!R65/3)</f>
        <v>-0.34769950181319537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9">
        <f t="shared" si="13"/>
        <v>0.45261822961912729</v>
      </c>
      <c r="E66" s="9">
        <f t="shared" si="14"/>
        <v>0.26390990886000582</v>
      </c>
      <c r="F66" s="9">
        <f t="shared" si="15"/>
        <v>0.28347186152086701</v>
      </c>
      <c r="G66" s="9">
        <f t="shared" si="16"/>
        <v>1.089520257475769</v>
      </c>
      <c r="H66" s="9">
        <f t="shared" si="17"/>
        <v>2.2093674857981034</v>
      </c>
      <c r="I66" s="9">
        <f t="shared" si="18"/>
        <v>3.7891718591379684</v>
      </c>
      <c r="J66" s="9">
        <f t="shared" si="19"/>
        <v>3.5276869973437832</v>
      </c>
      <c r="K66" s="11">
        <f t="shared" si="20"/>
        <v>0.47393364928909953</v>
      </c>
      <c r="L66" s="11">
        <f t="shared" si="21"/>
        <v>0.2808988764044944</v>
      </c>
      <c r="M66" s="11">
        <f t="shared" si="22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-0.26435065572476824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0.24019075396318754</v>
      </c>
      <c r="Q66" s="11">
        <f>2*'OddsRatio_working_3-way'!K66*'OddsRatio_working_3-way'!L66*'OddsRatio_working_3-way'!M66</f>
        <v>8.0197246732282998E-2</v>
      </c>
      <c r="R66" s="11">
        <f t="shared" si="23"/>
        <v>0</v>
      </c>
      <c r="S66" s="11">
        <f t="shared" si="24"/>
        <v>-0.90860661307859569</v>
      </c>
      <c r="T66" s="11">
        <f t="shared" si="25"/>
        <v>-0.30337449518484</v>
      </c>
      <c r="U66" s="11">
        <f>'OddsRatio_working_3-way'!S66-'OddsRatio_working_3-way'!R66^2/3</f>
        <v>-0.90860661307859569</v>
      </c>
      <c r="V66" s="11">
        <f>'OddsRatio_working_3-way'!S66*'OddsRatio_working_3-way'!R66/3-2*'OddsRatio_working_3-way'!R66^3/27-'OddsRatio_working_3-way'!T66</f>
        <v>0.30337449518484</v>
      </c>
      <c r="W66" s="11">
        <f>'OddsRatio_working_3-way'!V66^2+4*'OddsRatio_working_3-way'!U66^3/27</f>
        <v>-1.9092020343176752E-2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0.16667941134992742</v>
      </c>
      <c r="Y66" s="11">
        <f>IF('OddsRatio_working_3-way'!W66&gt;=0,IF('OddsRatio_working_3-way'!V66+SQRT('OddsRatio_working_3-way'!W66)&gt;0,0,PI()),ACOS('OddsRatio_working_3-way'!V66/(2*'OddsRatio_working_3-way'!X66)))</f>
        <v>0.42738225510159977</v>
      </c>
      <c r="Z66" s="11">
        <f>'OddsRatio_working_3-way'!X66^(1/3)*COS('OddsRatio_working_3-way'!Y66/3)</f>
        <v>0.54476012873788449</v>
      </c>
      <c r="AA66" s="11">
        <f>'OddsRatio_working_3-way'!X66^(1/3)*COS(('OddsRatio_working_3-way'!Y66+2*PI())/3)</f>
        <v>-0.34004803960658014</v>
      </c>
      <c r="AB66" s="11">
        <f>'OddsRatio_working_3-way'!X66^(1/3)*COS(('OddsRatio_working_3-way'!Y66+4*PI())/3)</f>
        <v>-0.20471208913130443</v>
      </c>
      <c r="AC66" s="11">
        <f>'OddsRatio_working_3-way'!X66^(1/3)*SIN('OddsRatio_working_3-way'!Y66/3)</f>
        <v>7.8136247437934306E-2</v>
      </c>
      <c r="AD66" s="11">
        <f>'OddsRatio_working_3-way'!X66^(1/3)*SIN(('OddsRatio_working_3-way'!Y66+2*PI())/3)</f>
        <v>0.43270798673692196</v>
      </c>
      <c r="AE66" s="11">
        <f>'OddsRatio_working_3-way'!X66^(1/3)*SIN(('OddsRatio_working_3-way'!Y66+4*PI())/3)</f>
        <v>-0.51084423417485636</v>
      </c>
      <c r="AF66" s="11">
        <f>-'OddsRatio_working_3-way'!U66/(3*'OddsRatio_working_3-way'!X66^(1/3))*COS(('OddsRatio_working_3-way'!Y66)/3)</f>
        <v>0.54476012873788449</v>
      </c>
      <c r="AG66" s="11">
        <f>-'OddsRatio_working_3-way'!U66/(3*'OddsRatio_working_3-way'!X66^(1/3))*COS(('OddsRatio_working_3-way'!Y66+2*PI())/3)</f>
        <v>-0.34004803960658014</v>
      </c>
      <c r="AH66" s="11">
        <f>-'OddsRatio_working_3-way'!U66/(3*'OddsRatio_working_3-way'!X66^(1/3))*COS(('OddsRatio_working_3-way'!Y66+4*PI())/3)</f>
        <v>-0.20471208913130443</v>
      </c>
      <c r="AI66" s="11">
        <f>'OddsRatio_working_3-way'!U66/(3*'OddsRatio_working_3-way'!X66^(1/3))*SIN(('OddsRatio_working_3-way'!Y66)/3)</f>
        <v>-7.8136247437934306E-2</v>
      </c>
      <c r="AJ66" s="11">
        <f>'OddsRatio_working_3-way'!U66/(3*'OddsRatio_working_3-way'!X66^(1/3))*SIN(('OddsRatio_working_3-way'!Y66+2*PI())/3)</f>
        <v>-0.43270798673692196</v>
      </c>
      <c r="AK66" s="11">
        <f>'OddsRatio_working_3-way'!U66/(3*'OddsRatio_working_3-way'!X66^(1/3))*SIN(('OddsRatio_working_3-way'!Y66+4*PI())/3)</f>
        <v>0.51084423417485636</v>
      </c>
      <c r="AL66" s="11">
        <f>'OddsRatio_working_3-way'!Z66+'OddsRatio_working_3-way'!AF66</f>
        <v>1.089520257475769</v>
      </c>
      <c r="AM66" s="11">
        <f>'OddsRatio_working_3-way'!AA66+'OddsRatio_working_3-way'!AG66</f>
        <v>-0.68009607921316029</v>
      </c>
      <c r="AN66" s="11">
        <f>'OddsRatio_working_3-way'!AB66+'OddsRatio_working_3-way'!AH66</f>
        <v>-0.40942417826260885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1.089520257475769</v>
      </c>
      <c r="AS66" s="11">
        <f>IF(('OddsRatio_working_3-way'!X66=0),IF(Q66&gt;0,-Q66^(1/3),(-Q66)^(1/3)),'OddsRatio_working_3-way'!AM66-'OddsRatio_working_3-way'!R66/3)</f>
        <v>-0.68009607921316029</v>
      </c>
      <c r="AT66" s="11">
        <f>IF(('OddsRatio_working_3-way'!X66=0),IF(Q66&gt;0,-Q66^(1/3),(-Q66)^(1/3)),'OddsRatio_working_3-way'!AN66-'OddsRatio_working_3-way'!R66/3)</f>
        <v>-0.40942417826260885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9">
        <f t="shared" si="13"/>
        <v>0.29814568511091988</v>
      </c>
      <c r="E67" s="9">
        <f t="shared" si="14"/>
        <v>0.27657714483305518</v>
      </c>
      <c r="F67" s="9">
        <f t="shared" si="15"/>
        <v>0.42527717005602506</v>
      </c>
      <c r="G67" s="9">
        <f t="shared" si="16"/>
        <v>1.0898448960229075</v>
      </c>
      <c r="H67" s="9">
        <f t="shared" si="17"/>
        <v>3.35406497540948</v>
      </c>
      <c r="I67" s="9">
        <f t="shared" si="18"/>
        <v>3.6156277504549781</v>
      </c>
      <c r="J67" s="9">
        <f t="shared" si="19"/>
        <v>2.3514076710684053</v>
      </c>
      <c r="K67" s="11">
        <f t="shared" si="20"/>
        <v>0.31645569620253161</v>
      </c>
      <c r="L67" s="11">
        <f t="shared" si="21"/>
        <v>0.29411764705882354</v>
      </c>
      <c r="M67" s="11">
        <f t="shared" si="22"/>
        <v>0.4464285714285714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-0.26709924476119573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0.24099829805339856</v>
      </c>
      <c r="Q67" s="11">
        <f>2*'OddsRatio_working_3-way'!K67*'OddsRatio_working_3-way'!L67*'OddsRatio_working_3-way'!M67</f>
        <v>8.3102861397723632E-2</v>
      </c>
      <c r="R67" s="11">
        <f t="shared" si="23"/>
        <v>0</v>
      </c>
      <c r="S67" s="11">
        <f t="shared" si="24"/>
        <v>-0.90227996814018274</v>
      </c>
      <c r="T67" s="11">
        <f t="shared" si="25"/>
        <v>-0.3111310234966147</v>
      </c>
      <c r="U67" s="11">
        <f>'OddsRatio_working_3-way'!S67-'OddsRatio_working_3-way'!R67^2/3</f>
        <v>-0.90227996814018274</v>
      </c>
      <c r="V67" s="11">
        <f>'OddsRatio_working_3-way'!S67*'OddsRatio_working_3-way'!R67/3-2*'OddsRatio_working_3-way'!R67^3/27-'OddsRatio_working_3-way'!T67</f>
        <v>0.3111310234966147</v>
      </c>
      <c r="W67" s="11">
        <f>'OddsRatio_working_3-way'!V67^2+4*'OddsRatio_working_3-way'!U67^3/27</f>
        <v>-1.2020355806133268E-2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0.16494155751976539</v>
      </c>
      <c r="Y67" s="11">
        <f>IF('OddsRatio_working_3-way'!W67&gt;=0,IF('OddsRatio_working_3-way'!V67+SQRT('OddsRatio_working_3-way'!W67)&gt;0,0,PI()),ACOS('OddsRatio_working_3-way'!V67/(2*'OddsRatio_working_3-way'!X67)))</f>
        <v>0.33879646516538386</v>
      </c>
      <c r="Z67" s="11">
        <f>'OddsRatio_working_3-way'!X67^(1/3)*COS('OddsRatio_working_3-way'!Y67/3)</f>
        <v>0.54492244801145373</v>
      </c>
      <c r="AA67" s="11">
        <f>'OddsRatio_working_3-way'!X67^(1/3)*COS(('OddsRatio_working_3-way'!Y67+2*PI())/3)</f>
        <v>-0.3259835209944501</v>
      </c>
      <c r="AB67" s="11">
        <f>'OddsRatio_working_3-way'!X67^(1/3)*COS(('OddsRatio_working_3-way'!Y67+4*PI())/3)</f>
        <v>-0.21893892701700349</v>
      </c>
      <c r="AC67" s="11">
        <f>'OddsRatio_working_3-way'!X67^(1/3)*SIN('OddsRatio_working_3-way'!Y67/3)</f>
        <v>6.1802225148172969E-2</v>
      </c>
      <c r="AD67" s="11">
        <f>'OddsRatio_working_3-way'!X67^(1/3)*SIN(('OddsRatio_working_3-way'!Y67+2*PI())/3)</f>
        <v>0.44101557049623757</v>
      </c>
      <c r="AE67" s="11">
        <f>'OddsRatio_working_3-way'!X67^(1/3)*SIN(('OddsRatio_working_3-way'!Y67+4*PI())/3)</f>
        <v>-0.50281779564441054</v>
      </c>
      <c r="AF67" s="11">
        <f>-'OddsRatio_working_3-way'!U67/(3*'OddsRatio_working_3-way'!X67^(1/3))*COS(('OddsRatio_working_3-way'!Y67)/3)</f>
        <v>0.54492244801145373</v>
      </c>
      <c r="AG67" s="11">
        <f>-'OddsRatio_working_3-way'!U67/(3*'OddsRatio_working_3-way'!X67^(1/3))*COS(('OddsRatio_working_3-way'!Y67+2*PI())/3)</f>
        <v>-0.3259835209944501</v>
      </c>
      <c r="AH67" s="11">
        <f>-'OddsRatio_working_3-way'!U67/(3*'OddsRatio_working_3-way'!X67^(1/3))*COS(('OddsRatio_working_3-way'!Y67+4*PI())/3)</f>
        <v>-0.21893892701700349</v>
      </c>
      <c r="AI67" s="11">
        <f>'OddsRatio_working_3-way'!U67/(3*'OddsRatio_working_3-way'!X67^(1/3))*SIN(('OddsRatio_working_3-way'!Y67)/3)</f>
        <v>-6.1802225148172969E-2</v>
      </c>
      <c r="AJ67" s="11">
        <f>'OddsRatio_working_3-way'!U67/(3*'OddsRatio_working_3-way'!X67^(1/3))*SIN(('OddsRatio_working_3-way'!Y67+2*PI())/3)</f>
        <v>-0.44101557049623757</v>
      </c>
      <c r="AK67" s="11">
        <f>'OddsRatio_working_3-way'!U67/(3*'OddsRatio_working_3-way'!X67^(1/3))*SIN(('OddsRatio_working_3-way'!Y67+4*PI())/3)</f>
        <v>0.50281779564441054</v>
      </c>
      <c r="AL67" s="11">
        <f>'OddsRatio_working_3-way'!Z67+'OddsRatio_working_3-way'!AF67</f>
        <v>1.0898448960229075</v>
      </c>
      <c r="AM67" s="11">
        <f>'OddsRatio_working_3-way'!AA67+'OddsRatio_working_3-way'!AG67</f>
        <v>-0.65196704198890021</v>
      </c>
      <c r="AN67" s="11">
        <f>'OddsRatio_working_3-way'!AB67+'OddsRatio_working_3-way'!AH67</f>
        <v>-0.43787785403400697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1.0898448960229075</v>
      </c>
      <c r="AS67" s="11">
        <f>IF(('OddsRatio_working_3-way'!X67=0),IF(Q67&gt;0,-Q67^(1/3),(-Q67)^(1/3)),'OddsRatio_working_3-way'!AM67-'OddsRatio_working_3-way'!R67/3)</f>
        <v>-0.65196704198890021</v>
      </c>
      <c r="AT67" s="11">
        <f>IF(('OddsRatio_working_3-way'!X67=0),IF(Q67&gt;0,-Q67^(1/3),(-Q67)^(1/3)),'OddsRatio_working_3-way'!AN67-'OddsRatio_working_3-way'!R67/3)</f>
        <v>-0.43787785403400697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9">
        <f t="shared" ref="D68:D131" si="26">(K68/(AR68+K68-(AR68*K68)))</f>
        <v>0.49008260918485808</v>
      </c>
      <c r="E68" s="9">
        <f t="shared" ref="E68:E131" si="27">(L68/(AR68+L68-(AR68*L68)))</f>
        <v>0.28702149828756895</v>
      </c>
      <c r="F68" s="9">
        <f t="shared" ref="F68:F131" si="28">(M68/(AR68+M68-(AR68*M68)))</f>
        <v>0.22289589252757291</v>
      </c>
      <c r="G68" s="9">
        <f t="shared" ref="G68:G131" si="29">AR68</f>
        <v>1.0894998146055686</v>
      </c>
      <c r="H68" s="9">
        <f t="shared" ref="H68:H131" si="30">IF(A68="","",1/D68)</f>
        <v>2.0404723229483177</v>
      </c>
      <c r="I68" s="9">
        <f t="shared" ref="I68:I131" si="31">IF(B68="","",1/E68)</f>
        <v>3.4840595773006964</v>
      </c>
      <c r="J68" s="9">
        <f t="shared" ref="J68:J131" si="32">IF(C68="","",1/F68)</f>
        <v>4.4863994067378199</v>
      </c>
      <c r="K68" s="11">
        <f t="shared" ref="K68:K131" si="33">1/A68</f>
        <v>0.51150895140664965</v>
      </c>
      <c r="L68" s="11">
        <f t="shared" ref="L68:L131" si="34">1/B68</f>
        <v>0.3048780487804878</v>
      </c>
      <c r="M68" s="11">
        <f t="shared" ref="M68:M131" si="35">1/C68</f>
        <v>0.23809523809523808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-0.25871302922017159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0.23893438605558873</v>
      </c>
      <c r="Q68" s="11">
        <f>2*'OddsRatio_working_3-way'!K68*'OddsRatio_working_3-way'!L68*'OddsRatio_working_3-way'!M68</f>
        <v>7.4260881446958416E-2</v>
      </c>
      <c r="R68" s="11">
        <f t="shared" ref="R68:R131" si="36">O68/N68</f>
        <v>0</v>
      </c>
      <c r="S68" s="11">
        <f t="shared" ref="S68:S131" si="37">P68/N68</f>
        <v>-0.92354987599889793</v>
      </c>
      <c r="T68" s="11">
        <f t="shared" ref="T68:T131" si="38">Q68/N68</f>
        <v>-0.28703958850004596</v>
      </c>
      <c r="U68" s="11">
        <f>'OddsRatio_working_3-way'!S68-'OddsRatio_working_3-way'!R68^2/3</f>
        <v>-0.92354987599889793</v>
      </c>
      <c r="V68" s="11">
        <f>'OddsRatio_working_3-way'!S68*'OddsRatio_working_3-way'!R68/3-2*'OddsRatio_working_3-way'!R68^3/27-'OddsRatio_working_3-way'!T68</f>
        <v>0.28703958850004596</v>
      </c>
      <c r="W68" s="11">
        <f>'OddsRatio_working_3-way'!V68^2+4*'OddsRatio_working_3-way'!U68^3/27</f>
        <v>-3.4310003573088055E-2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0.17080817379399893</v>
      </c>
      <c r="Y68" s="11">
        <f>IF('OddsRatio_working_3-way'!W68&gt;=0,IF('OddsRatio_working_3-way'!V68+SQRT('OddsRatio_working_3-way'!W68)&gt;0,0,PI()),ACOS('OddsRatio_working_3-way'!V68/(2*'OddsRatio_working_3-way'!X68)))</f>
        <v>0.57307133636350627</v>
      </c>
      <c r="Z68" s="11">
        <f>'OddsRatio_working_3-way'!X68^(1/3)*COS('OddsRatio_working_3-way'!Y68/3)</f>
        <v>0.54474990730278428</v>
      </c>
      <c r="AA68" s="11">
        <f>'OddsRatio_working_3-way'!X68^(1/3)*COS(('OddsRatio_working_3-way'!Y68+2*PI())/3)</f>
        <v>-0.36360610441652513</v>
      </c>
      <c r="AB68" s="11">
        <f>'OddsRatio_working_3-way'!X68^(1/3)*COS(('OddsRatio_working_3-way'!Y68+4*PI())/3)</f>
        <v>-0.18114380288625931</v>
      </c>
      <c r="AC68" s="11">
        <f>'OddsRatio_working_3-way'!X68^(1/3)*SIN('OddsRatio_working_3-way'!Y68/3)</f>
        <v>0.1053446589054578</v>
      </c>
      <c r="AD68" s="11">
        <f>'OddsRatio_working_3-way'!X68^(1/3)*SIN(('OddsRatio_working_3-way'!Y68+2*PI())/3)</f>
        <v>0.41909492898070044</v>
      </c>
      <c r="AE68" s="11">
        <f>'OddsRatio_working_3-way'!X68^(1/3)*SIN(('OddsRatio_working_3-way'!Y68+4*PI())/3)</f>
        <v>-0.52443958788615819</v>
      </c>
      <c r="AF68" s="11">
        <f>-'OddsRatio_working_3-way'!U68/(3*'OddsRatio_working_3-way'!X68^(1/3))*COS(('OddsRatio_working_3-way'!Y68)/3)</f>
        <v>0.54474990730278428</v>
      </c>
      <c r="AG68" s="11">
        <f>-'OddsRatio_working_3-way'!U68/(3*'OddsRatio_working_3-way'!X68^(1/3))*COS(('OddsRatio_working_3-way'!Y68+2*PI())/3)</f>
        <v>-0.36360610441652513</v>
      </c>
      <c r="AH68" s="11">
        <f>-'OddsRatio_working_3-way'!U68/(3*'OddsRatio_working_3-way'!X68^(1/3))*COS(('OddsRatio_working_3-way'!Y68+4*PI())/3)</f>
        <v>-0.18114380288625931</v>
      </c>
      <c r="AI68" s="11">
        <f>'OddsRatio_working_3-way'!U68/(3*'OddsRatio_working_3-way'!X68^(1/3))*SIN(('OddsRatio_working_3-way'!Y68)/3)</f>
        <v>-0.1053446589054578</v>
      </c>
      <c r="AJ68" s="11">
        <f>'OddsRatio_working_3-way'!U68/(3*'OddsRatio_working_3-way'!X68^(1/3))*SIN(('OddsRatio_working_3-way'!Y68+2*PI())/3)</f>
        <v>-0.41909492898070044</v>
      </c>
      <c r="AK68" s="11">
        <f>'OddsRatio_working_3-way'!U68/(3*'OddsRatio_working_3-way'!X68^(1/3))*SIN(('OddsRatio_working_3-way'!Y68+4*PI())/3)</f>
        <v>0.52443958788615819</v>
      </c>
      <c r="AL68" s="11">
        <f>'OddsRatio_working_3-way'!Z68+'OddsRatio_working_3-way'!AF68</f>
        <v>1.0894998146055686</v>
      </c>
      <c r="AM68" s="11">
        <f>'OddsRatio_working_3-way'!AA68+'OddsRatio_working_3-way'!AG68</f>
        <v>-0.72721220883305027</v>
      </c>
      <c r="AN68" s="11">
        <f>'OddsRatio_working_3-way'!AB68+'OddsRatio_working_3-way'!AH68</f>
        <v>-0.36228760577251862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1.0894998146055686</v>
      </c>
      <c r="AS68" s="11">
        <f>IF(('OddsRatio_working_3-way'!X68=0),IF(Q68&gt;0,-Q68^(1/3),(-Q68)^(1/3)),'OddsRatio_working_3-way'!AM68-'OddsRatio_working_3-way'!R68/3)</f>
        <v>-0.72721220883305027</v>
      </c>
      <c r="AT68" s="11">
        <f>IF(('OddsRatio_working_3-way'!X68=0),IF(Q68&gt;0,-Q68^(1/3),(-Q68)^(1/3)),'OddsRatio_working_3-way'!AN68-'OddsRatio_working_3-way'!R68/3)</f>
        <v>-0.36228760577251862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9">
        <f t="shared" si="26"/>
        <v>0.31944604538676191</v>
      </c>
      <c r="E69" s="9">
        <f t="shared" si="27"/>
        <v>0.32689944584442687</v>
      </c>
      <c r="F69" s="9">
        <f t="shared" si="28"/>
        <v>0.35365450876881094</v>
      </c>
      <c r="G69" s="9">
        <f t="shared" si="29"/>
        <v>1.0814310122121222</v>
      </c>
      <c r="H69" s="9">
        <f t="shared" si="30"/>
        <v>3.1304190940578813</v>
      </c>
      <c r="I69" s="9">
        <f t="shared" si="31"/>
        <v>3.0590446472518806</v>
      </c>
      <c r="J69" s="9">
        <f t="shared" si="32"/>
        <v>2.827618410638487</v>
      </c>
      <c r="K69" s="11">
        <f t="shared" si="33"/>
        <v>0.33670033670033667</v>
      </c>
      <c r="L69" s="11">
        <f t="shared" si="34"/>
        <v>0.34435261707988984</v>
      </c>
      <c r="M69" s="11">
        <f t="shared" si="35"/>
        <v>0.37174721189591081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-0.27322128746647656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0.23981800175641257</v>
      </c>
      <c r="Q69" s="11">
        <f>2*'OddsRatio_working_3-way'!K69*'OddsRatio_working_3-way'!L69*'OddsRatio_working_3-way'!M69</f>
        <v>8.6203451386201502E-2</v>
      </c>
      <c r="R69" s="11">
        <f t="shared" si="36"/>
        <v>0</v>
      </c>
      <c r="S69" s="11">
        <f t="shared" si="37"/>
        <v>-0.87774274098550076</v>
      </c>
      <c r="T69" s="11">
        <f t="shared" si="38"/>
        <v>-0.31550781487616847</v>
      </c>
      <c r="U69" s="11">
        <f>'OddsRatio_working_3-way'!S69-'OddsRatio_working_3-way'!R69^2/3</f>
        <v>-0.87774274098550076</v>
      </c>
      <c r="V69" s="11">
        <f>'OddsRatio_working_3-way'!S69*'OddsRatio_working_3-way'!R69/3-2*'OddsRatio_working_3-way'!R69^3/27-'OddsRatio_working_3-way'!T69</f>
        <v>0.31550781487616847</v>
      </c>
      <c r="W69" s="11">
        <f>'OddsRatio_working_3-way'!V69^2+4*'OddsRatio_working_3-way'!U69^3/27</f>
        <v>-6.3872626798994192E-4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0.15825920788055631</v>
      </c>
      <c r="Y69" s="11">
        <f>IF('OddsRatio_working_3-way'!W69&gt;=0,IF('OddsRatio_working_3-way'!V69+SQRT('OddsRatio_working_3-way'!W69)&gt;0,0,PI()),ACOS('OddsRatio_working_3-way'!V69/(2*'OddsRatio_working_3-way'!X69)))</f>
        <v>7.9932052442377222E-2</v>
      </c>
      <c r="Z69" s="11">
        <f>'OddsRatio_working_3-way'!X69^(1/3)*COS('OddsRatio_working_3-way'!Y69/3)</f>
        <v>0.54071550610606123</v>
      </c>
      <c r="AA69" s="11">
        <f>'OddsRatio_working_3-way'!X69^(1/3)*COS(('OddsRatio_working_3-way'!Y69+2*PI())/3)</f>
        <v>-0.28283739001589236</v>
      </c>
      <c r="AB69" s="11">
        <f>'OddsRatio_working_3-way'!X69^(1/3)*COS(('OddsRatio_working_3-way'!Y69+4*PI())/3)</f>
        <v>-0.25787811609016881</v>
      </c>
      <c r="AC69" s="11">
        <f>'OddsRatio_working_3-way'!X69^(1/3)*SIN('OddsRatio_working_3-way'!Y69/3)</f>
        <v>1.4410243519794107E-2</v>
      </c>
      <c r="AD69" s="11">
        <f>'OddsRatio_working_3-way'!X69^(1/3)*SIN(('OddsRatio_working_3-way'!Y69+2*PI())/3)</f>
        <v>0.46106824274811176</v>
      </c>
      <c r="AE69" s="11">
        <f>'OddsRatio_working_3-way'!X69^(1/3)*SIN(('OddsRatio_working_3-way'!Y69+4*PI())/3)</f>
        <v>-0.47547848626790579</v>
      </c>
      <c r="AF69" s="11">
        <f>-'OddsRatio_working_3-way'!U69/(3*'OddsRatio_working_3-way'!X69^(1/3))*COS(('OddsRatio_working_3-way'!Y69)/3)</f>
        <v>0.54071550610606101</v>
      </c>
      <c r="AG69" s="11">
        <f>-'OddsRatio_working_3-way'!U69/(3*'OddsRatio_working_3-way'!X69^(1/3))*COS(('OddsRatio_working_3-way'!Y69+2*PI())/3)</f>
        <v>-0.2828373900158922</v>
      </c>
      <c r="AH69" s="11">
        <f>-'OddsRatio_working_3-way'!U69/(3*'OddsRatio_working_3-way'!X69^(1/3))*COS(('OddsRatio_working_3-way'!Y69+4*PI())/3)</f>
        <v>-0.2578781160901687</v>
      </c>
      <c r="AI69" s="11">
        <f>'OddsRatio_working_3-way'!U69/(3*'OddsRatio_working_3-way'!X69^(1/3))*SIN(('OddsRatio_working_3-way'!Y69)/3)</f>
        <v>-1.44102435197941E-2</v>
      </c>
      <c r="AJ69" s="11">
        <f>'OddsRatio_working_3-way'!U69/(3*'OddsRatio_working_3-way'!X69^(1/3))*SIN(('OddsRatio_working_3-way'!Y69+2*PI())/3)</f>
        <v>-0.46106824274811159</v>
      </c>
      <c r="AK69" s="11">
        <f>'OddsRatio_working_3-way'!U69/(3*'OddsRatio_working_3-way'!X69^(1/3))*SIN(('OddsRatio_working_3-way'!Y69+4*PI())/3)</f>
        <v>0.47547848626790562</v>
      </c>
      <c r="AL69" s="11">
        <f>'OddsRatio_working_3-way'!Z69+'OddsRatio_working_3-way'!AF69</f>
        <v>1.0814310122121222</v>
      </c>
      <c r="AM69" s="11">
        <f>'OddsRatio_working_3-way'!AA69+'OddsRatio_working_3-way'!AG69</f>
        <v>-0.56567478003178451</v>
      </c>
      <c r="AN69" s="11">
        <f>'OddsRatio_working_3-way'!AB69+'OddsRatio_working_3-way'!AH69</f>
        <v>-0.5157562321803375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1.0814310122121222</v>
      </c>
      <c r="AS69" s="11">
        <f>IF(('OddsRatio_working_3-way'!X69=0),IF(Q69&gt;0,-Q69^(1/3),(-Q69)^(1/3)),'OddsRatio_working_3-way'!AM69-'OddsRatio_working_3-way'!R69/3)</f>
        <v>-0.56567478003178451</v>
      </c>
      <c r="AT69" s="11">
        <f>IF(('OddsRatio_working_3-way'!X69=0),IF(Q69&gt;0,-Q69^(1/3),(-Q69)^(1/3)),'OddsRatio_working_3-way'!AN69-'OddsRatio_working_3-way'!R69/3)</f>
        <v>-0.5157562321803375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9">
        <f t="shared" si="26"/>
        <v>0.37075792293993315</v>
      </c>
      <c r="E70" s="9">
        <f t="shared" si="27"/>
        <v>0.32344199373019911</v>
      </c>
      <c r="F70" s="9">
        <f t="shared" si="28"/>
        <v>0.3058000833298678</v>
      </c>
      <c r="G70" s="9">
        <f t="shared" si="29"/>
        <v>1.081004901277121</v>
      </c>
      <c r="H70" s="9">
        <f t="shared" si="30"/>
        <v>2.6971776950050801</v>
      </c>
      <c r="I70" s="9">
        <f t="shared" si="31"/>
        <v>3.0917444839712291</v>
      </c>
      <c r="J70" s="9">
        <f t="shared" si="32"/>
        <v>3.2701102926819541</v>
      </c>
      <c r="K70" s="11">
        <f t="shared" si="33"/>
        <v>0.38910505836575876</v>
      </c>
      <c r="L70" s="11">
        <f t="shared" si="34"/>
        <v>0.34071550255536626</v>
      </c>
      <c r="M70" s="11">
        <f t="shared" si="35"/>
        <v>0.32258064516129031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-0.2728330598813804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0.23970257208771528</v>
      </c>
      <c r="Q70" s="11">
        <f>2*'OddsRatio_working_3-way'!K70*'OddsRatio_working_3-way'!L70*'OddsRatio_working_3-way'!M70</f>
        <v>8.5531693876080395E-2</v>
      </c>
      <c r="R70" s="11">
        <f t="shared" si="36"/>
        <v>0</v>
      </c>
      <c r="S70" s="11">
        <f t="shared" si="37"/>
        <v>-0.8785686463067589</v>
      </c>
      <c r="T70" s="11">
        <f t="shared" si="38"/>
        <v>-0.31349461063577483</v>
      </c>
      <c r="U70" s="11">
        <f>'OddsRatio_working_3-way'!S70-'OddsRatio_working_3-way'!R70^2/3</f>
        <v>-0.8785686463067589</v>
      </c>
      <c r="V70" s="11">
        <f>'OddsRatio_working_3-way'!S70*'OddsRatio_working_3-way'!R70/3-2*'OddsRatio_working_3-way'!R70^3/27-'OddsRatio_working_3-way'!T70</f>
        <v>0.31349461063577483</v>
      </c>
      <c r="W70" s="11">
        <f>'OddsRatio_working_3-way'!V70^2+4*'OddsRatio_working_3-way'!U70^3/27</f>
        <v>-2.1881046473767041E-3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0.15848262960420359</v>
      </c>
      <c r="Y70" s="11">
        <f>IF('OddsRatio_working_3-way'!W70&gt;=0,IF('OddsRatio_working_3-way'!V70+SQRT('OddsRatio_working_3-way'!W70)&gt;0,0,PI()),ACOS('OddsRatio_working_3-way'!V70/(2*'OddsRatio_working_3-way'!X70)))</f>
        <v>0.14811927028065019</v>
      </c>
      <c r="Z70" s="11">
        <f>'OddsRatio_working_3-way'!X70^(1/3)*COS('OddsRatio_working_3-way'!Y70/3)</f>
        <v>0.54050245063856051</v>
      </c>
      <c r="AA70" s="11">
        <f>'OddsRatio_working_3-way'!X70^(1/3)*COS(('OddsRatio_working_3-way'!Y70+2*PI())/3)</f>
        <v>-0.29338101600083577</v>
      </c>
      <c r="AB70" s="11">
        <f>'OddsRatio_working_3-way'!X70^(1/3)*COS(('OddsRatio_working_3-way'!Y70+4*PI())/3)</f>
        <v>-0.24712143463772482</v>
      </c>
      <c r="AC70" s="11">
        <f>'OddsRatio_working_3-way'!X70^(1/3)*SIN('OddsRatio_working_3-way'!Y70/3)</f>
        <v>2.6707981752591443E-2</v>
      </c>
      <c r="AD70" s="11">
        <f>'OddsRatio_working_3-way'!X70^(1/3)*SIN(('OddsRatio_working_3-way'!Y70+2*PI())/3)</f>
        <v>0.45473486218444215</v>
      </c>
      <c r="AE70" s="11">
        <f>'OddsRatio_working_3-way'!X70^(1/3)*SIN(('OddsRatio_working_3-way'!Y70+4*PI())/3)</f>
        <v>-0.48144284393703363</v>
      </c>
      <c r="AF70" s="11">
        <f>-'OddsRatio_working_3-way'!U70/(3*'OddsRatio_working_3-way'!X70^(1/3))*COS(('OddsRatio_working_3-way'!Y70)/3)</f>
        <v>0.54050245063856062</v>
      </c>
      <c r="AG70" s="11">
        <f>-'OddsRatio_working_3-way'!U70/(3*'OddsRatio_working_3-way'!X70^(1/3))*COS(('OddsRatio_working_3-way'!Y70+2*PI())/3)</f>
        <v>-0.29338101600083583</v>
      </c>
      <c r="AH70" s="11">
        <f>-'OddsRatio_working_3-way'!U70/(3*'OddsRatio_working_3-way'!X70^(1/3))*COS(('OddsRatio_working_3-way'!Y70+4*PI())/3)</f>
        <v>-0.24712143463772487</v>
      </c>
      <c r="AI70" s="11">
        <f>'OddsRatio_working_3-way'!U70/(3*'OddsRatio_working_3-way'!X70^(1/3))*SIN(('OddsRatio_working_3-way'!Y70)/3)</f>
        <v>-2.6707981752591446E-2</v>
      </c>
      <c r="AJ70" s="11">
        <f>'OddsRatio_working_3-way'!U70/(3*'OddsRatio_working_3-way'!X70^(1/3))*SIN(('OddsRatio_working_3-way'!Y70+2*PI())/3)</f>
        <v>-0.45473486218444226</v>
      </c>
      <c r="AK70" s="11">
        <f>'OddsRatio_working_3-way'!U70/(3*'OddsRatio_working_3-way'!X70^(1/3))*SIN(('OddsRatio_working_3-way'!Y70+4*PI())/3)</f>
        <v>0.48144284393703374</v>
      </c>
      <c r="AL70" s="11">
        <f>'OddsRatio_working_3-way'!Z70+'OddsRatio_working_3-way'!AF70</f>
        <v>1.081004901277121</v>
      </c>
      <c r="AM70" s="11">
        <f>'OddsRatio_working_3-way'!AA70+'OddsRatio_working_3-way'!AG70</f>
        <v>-0.58676203200167154</v>
      </c>
      <c r="AN70" s="11">
        <f>'OddsRatio_working_3-way'!AB70+'OddsRatio_working_3-way'!AH70</f>
        <v>-0.49424286927544969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1.081004901277121</v>
      </c>
      <c r="AS70" s="11">
        <f>IF(('OddsRatio_working_3-way'!X70=0),IF(Q70&gt;0,-Q70^(1/3),(-Q70)^(1/3)),'OddsRatio_working_3-way'!AM70-'OddsRatio_working_3-way'!R70/3)</f>
        <v>-0.58676203200167154</v>
      </c>
      <c r="AT70" s="11">
        <f>IF(('OddsRatio_working_3-way'!X70=0),IF(Q70&gt;0,-Q70^(1/3),(-Q70)^(1/3)),'OddsRatio_working_3-way'!AN70-'OddsRatio_working_3-way'!R70/3)</f>
        <v>-0.49424286927544969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9">
        <f t="shared" si="26"/>
        <v>0.41321004140534556</v>
      </c>
      <c r="E71" s="9">
        <f t="shared" si="27"/>
        <v>0.31244367268378659</v>
      </c>
      <c r="F71" s="9">
        <f t="shared" si="28"/>
        <v>0.27434628591086779</v>
      </c>
      <c r="G71" s="9">
        <f t="shared" si="29"/>
        <v>1.0840280274394001</v>
      </c>
      <c r="H71" s="9">
        <f t="shared" si="30"/>
        <v>2.4200767159456142</v>
      </c>
      <c r="I71" s="9">
        <f t="shared" si="31"/>
        <v>3.2005768957019827</v>
      </c>
      <c r="J71" s="9">
        <f t="shared" si="32"/>
        <v>3.645028386952136</v>
      </c>
      <c r="K71" s="11">
        <f t="shared" si="33"/>
        <v>0.4329004329004329</v>
      </c>
      <c r="L71" s="11">
        <f t="shared" si="34"/>
        <v>0.33003300330033003</v>
      </c>
      <c r="M71" s="11">
        <f t="shared" si="35"/>
        <v>0.29069767441860467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-0.26949090257862984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0.24005722831419354</v>
      </c>
      <c r="Q71" s="11">
        <f>2*'OddsRatio_working_3-way'!K71*'OddsRatio_working_3-way'!L71*'OddsRatio_working_3-way'!M71</f>
        <v>8.3064784883804005E-2</v>
      </c>
      <c r="R71" s="11">
        <f t="shared" si="36"/>
        <v>0</v>
      </c>
      <c r="S71" s="11">
        <f t="shared" si="37"/>
        <v>-0.89078045313292764</v>
      </c>
      <c r="T71" s="11">
        <f t="shared" si="38"/>
        <v>-0.30822853049582272</v>
      </c>
      <c r="U71" s="11">
        <f>'OddsRatio_working_3-way'!S71-'OddsRatio_working_3-way'!R71^2/3</f>
        <v>-0.89078045313292764</v>
      </c>
      <c r="V71" s="11">
        <f>'OddsRatio_working_3-way'!S71*'OddsRatio_working_3-way'!R71/3-2*'OddsRatio_working_3-way'!R71^3/27-'OddsRatio_working_3-way'!T71</f>
        <v>0.30822853049582272</v>
      </c>
      <c r="W71" s="11">
        <f>'OddsRatio_working_3-way'!V71^2+4*'OddsRatio_working_3-way'!U71^3/27</f>
        <v>-9.7100200359550026E-3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0.1617983676119519</v>
      </c>
      <c r="Y71" s="11">
        <f>IF('OddsRatio_working_3-way'!W71&gt;=0,IF('OddsRatio_working_3-way'!V71+SQRT('OddsRatio_working_3-way'!W71)&gt;0,0,PI()),ACOS('OddsRatio_working_3-way'!V71/(2*'OddsRatio_working_3-way'!X71)))</f>
        <v>0.30942717480491888</v>
      </c>
      <c r="Z71" s="11">
        <f>'OddsRatio_working_3-way'!X71^(1/3)*COS('OddsRatio_working_3-way'!Y71/3)</f>
        <v>0.54201401371970015</v>
      </c>
      <c r="AA71" s="11">
        <f>'OddsRatio_working_3-way'!X71^(1/3)*COS(('OddsRatio_working_3-way'!Y71+2*PI())/3)</f>
        <v>-0.31959424779641094</v>
      </c>
      <c r="AB71" s="11">
        <f>'OddsRatio_working_3-way'!X71^(1/3)*COS(('OddsRatio_working_3-way'!Y71+4*PI())/3)</f>
        <v>-0.22241976592328916</v>
      </c>
      <c r="AC71" s="11">
        <f>'OddsRatio_working_3-way'!X71^(1/3)*SIN('OddsRatio_working_3-way'!Y71/3)</f>
        <v>5.6103713267809323E-2</v>
      </c>
      <c r="AD71" s="11">
        <f>'OddsRatio_working_3-way'!X71^(1/3)*SIN(('OddsRatio_working_3-way'!Y71+2*PI())/3)</f>
        <v>0.44134604845452308</v>
      </c>
      <c r="AE71" s="11">
        <f>'OddsRatio_working_3-way'!X71^(1/3)*SIN(('OddsRatio_working_3-way'!Y71+4*PI())/3)</f>
        <v>-0.49744976172233224</v>
      </c>
      <c r="AF71" s="11">
        <f>-'OddsRatio_working_3-way'!U71/(3*'OddsRatio_working_3-way'!X71^(1/3))*COS(('OddsRatio_working_3-way'!Y71)/3)</f>
        <v>0.54201401371970004</v>
      </c>
      <c r="AG71" s="11">
        <f>-'OddsRatio_working_3-way'!U71/(3*'OddsRatio_working_3-way'!X71^(1/3))*COS(('OddsRatio_working_3-way'!Y71+2*PI())/3)</f>
        <v>-0.31959424779641088</v>
      </c>
      <c r="AH71" s="11">
        <f>-'OddsRatio_working_3-way'!U71/(3*'OddsRatio_working_3-way'!X71^(1/3))*COS(('OddsRatio_working_3-way'!Y71+4*PI())/3)</f>
        <v>-0.22241976592328913</v>
      </c>
      <c r="AI71" s="11">
        <f>'OddsRatio_working_3-way'!U71/(3*'OddsRatio_working_3-way'!X71^(1/3))*SIN(('OddsRatio_working_3-way'!Y71)/3)</f>
        <v>-5.6103713267809309E-2</v>
      </c>
      <c r="AJ71" s="11">
        <f>'OddsRatio_working_3-way'!U71/(3*'OddsRatio_working_3-way'!X71^(1/3))*SIN(('OddsRatio_working_3-way'!Y71+2*PI())/3)</f>
        <v>-0.44134604845452297</v>
      </c>
      <c r="AK71" s="11">
        <f>'OddsRatio_working_3-way'!U71/(3*'OddsRatio_working_3-way'!X71^(1/3))*SIN(('OddsRatio_working_3-way'!Y71+4*PI())/3)</f>
        <v>0.49744976172233218</v>
      </c>
      <c r="AL71" s="11">
        <f>'OddsRatio_working_3-way'!Z71+'OddsRatio_working_3-way'!AF71</f>
        <v>1.0840280274394001</v>
      </c>
      <c r="AM71" s="11">
        <f>'OddsRatio_working_3-way'!AA71+'OddsRatio_working_3-way'!AG71</f>
        <v>-0.63918849559282176</v>
      </c>
      <c r="AN71" s="11">
        <f>'OddsRatio_working_3-way'!AB71+'OddsRatio_working_3-way'!AH71</f>
        <v>-0.44483953184657832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1.0840280274394001</v>
      </c>
      <c r="AS71" s="11">
        <f>IF(('OddsRatio_working_3-way'!X71=0),IF(Q71&gt;0,-Q71^(1/3),(-Q71)^(1/3)),'OddsRatio_working_3-way'!AM71-'OddsRatio_working_3-way'!R71/3)</f>
        <v>-0.63918849559282176</v>
      </c>
      <c r="AT71" s="11">
        <f>IF(('OddsRatio_working_3-way'!X71=0),IF(Q71&gt;0,-Q71^(1/3),(-Q71)^(1/3)),'OddsRatio_working_3-way'!AN71-'OddsRatio_working_3-way'!R71/3)</f>
        <v>-0.44483953184657832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9">
        <f t="shared" si="26"/>
        <v>0.27614577533731333</v>
      </c>
      <c r="E72" s="9">
        <f t="shared" si="27"/>
        <v>0.32817069437584889</v>
      </c>
      <c r="F72" s="9">
        <f t="shared" si="28"/>
        <v>0.39568353028683789</v>
      </c>
      <c r="G72" s="9">
        <f t="shared" si="29"/>
        <v>1.0831717979786166</v>
      </c>
      <c r="H72" s="9">
        <f t="shared" si="30"/>
        <v>3.6212757511082523</v>
      </c>
      <c r="I72" s="9">
        <f t="shared" si="31"/>
        <v>3.0471946981795859</v>
      </c>
      <c r="J72" s="9">
        <f t="shared" si="32"/>
        <v>2.5272722351498498</v>
      </c>
      <c r="K72" s="11">
        <f t="shared" si="33"/>
        <v>0.29239766081871343</v>
      </c>
      <c r="L72" s="11">
        <f t="shared" si="34"/>
        <v>0.34602076124567471</v>
      </c>
      <c r="M72" s="11">
        <f t="shared" si="35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-0.27074178720214381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0.24013476430143157</v>
      </c>
      <c r="Q72" s="11">
        <f>2*'OddsRatio_working_3-way'!K72*'OddsRatio_working_3-way'!L72*'OddsRatio_working_3-way'!M72</f>
        <v>8.3963204301199842E-2</v>
      </c>
      <c r="R72" s="11">
        <f t="shared" si="36"/>
        <v>0</v>
      </c>
      <c r="S72" s="11">
        <f t="shared" si="37"/>
        <v>-0.88695124156117011</v>
      </c>
      <c r="T72" s="11">
        <f t="shared" si="38"/>
        <v>-0.31012281173467482</v>
      </c>
      <c r="U72" s="11">
        <f>'OddsRatio_working_3-way'!S72-'OddsRatio_working_3-way'!R72^2/3</f>
        <v>-0.88695124156117011</v>
      </c>
      <c r="V72" s="11">
        <f>'OddsRatio_working_3-way'!S72*'OddsRatio_working_3-way'!R72/3-2*'OddsRatio_working_3-way'!R72^3/27-'OddsRatio_working_3-way'!T72</f>
        <v>0.31012281173467482</v>
      </c>
      <c r="W72" s="11">
        <f>'OddsRatio_working_3-way'!V72^2+4*'OddsRatio_working_3-way'!U72^3/27</f>
        <v>-7.1940674849834824E-3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0.1607562019357294</v>
      </c>
      <c r="Y72" s="11">
        <f>IF('OddsRatio_working_3-way'!W72&gt;=0,IF('OddsRatio_working_3-way'!V72+SQRT('OddsRatio_working_3-way'!W72)&gt;0,0,PI()),ACOS('OddsRatio_working_3-way'!V72/(2*'OddsRatio_working_3-way'!X72)))</f>
        <v>0.26696891820566448</v>
      </c>
      <c r="Z72" s="11">
        <f>'OddsRatio_working_3-way'!X72^(1/3)*COS('OddsRatio_working_3-way'!Y72/3)</f>
        <v>0.54158589898930831</v>
      </c>
      <c r="AA72" s="11">
        <f>'OddsRatio_working_3-way'!X72^(1/3)*COS(('OddsRatio_working_3-way'!Y72+2*PI())/3)</f>
        <v>-0.31264203433828697</v>
      </c>
      <c r="AB72" s="11">
        <f>'OddsRatio_working_3-way'!X72^(1/3)*COS(('OddsRatio_working_3-way'!Y72+4*PI())/3)</f>
        <v>-0.22894386465102143</v>
      </c>
      <c r="AC72" s="11">
        <f>'OddsRatio_working_3-way'!X72^(1/3)*SIN('OddsRatio_working_3-way'!Y72/3)</f>
        <v>4.8323160799621748E-2</v>
      </c>
      <c r="AD72" s="11">
        <f>'OddsRatio_working_3-way'!X72^(1/3)*SIN(('OddsRatio_working_3-way'!Y72+2*PI())/3)</f>
        <v>0.44486556645636305</v>
      </c>
      <c r="AE72" s="11">
        <f>'OddsRatio_working_3-way'!X72^(1/3)*SIN(('OddsRatio_working_3-way'!Y72+4*PI())/3)</f>
        <v>-0.49318872725598484</v>
      </c>
      <c r="AF72" s="11">
        <f>-'OddsRatio_working_3-way'!U72/(3*'OddsRatio_working_3-way'!X72^(1/3))*COS(('OddsRatio_working_3-way'!Y72)/3)</f>
        <v>0.5415858989893082</v>
      </c>
      <c r="AG72" s="11">
        <f>-'OddsRatio_working_3-way'!U72/(3*'OddsRatio_working_3-way'!X72^(1/3))*COS(('OddsRatio_working_3-way'!Y72+2*PI())/3)</f>
        <v>-0.31264203433828691</v>
      </c>
      <c r="AH72" s="11">
        <f>-'OddsRatio_working_3-way'!U72/(3*'OddsRatio_working_3-way'!X72^(1/3))*COS(('OddsRatio_working_3-way'!Y72+4*PI())/3)</f>
        <v>-0.22894386465102137</v>
      </c>
      <c r="AI72" s="11">
        <f>'OddsRatio_working_3-way'!U72/(3*'OddsRatio_working_3-way'!X72^(1/3))*SIN(('OddsRatio_working_3-way'!Y72)/3)</f>
        <v>-4.8323160799621741E-2</v>
      </c>
      <c r="AJ72" s="11">
        <f>'OddsRatio_working_3-way'!U72/(3*'OddsRatio_working_3-way'!X72^(1/3))*SIN(('OddsRatio_working_3-way'!Y72+2*PI())/3)</f>
        <v>-0.44486556645636294</v>
      </c>
      <c r="AK72" s="11">
        <f>'OddsRatio_working_3-way'!U72/(3*'OddsRatio_working_3-way'!X72^(1/3))*SIN(('OddsRatio_working_3-way'!Y72+4*PI())/3)</f>
        <v>0.49318872725598473</v>
      </c>
      <c r="AL72" s="11">
        <f>'OddsRatio_working_3-way'!Z72+'OddsRatio_working_3-way'!AF72</f>
        <v>1.0831717979786166</v>
      </c>
      <c r="AM72" s="11">
        <f>'OddsRatio_working_3-way'!AA72+'OddsRatio_working_3-way'!AG72</f>
        <v>-0.62528406867657393</v>
      </c>
      <c r="AN72" s="11">
        <f>'OddsRatio_working_3-way'!AB72+'OddsRatio_working_3-way'!AH72</f>
        <v>-0.4578877293020428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1.0831717979786166</v>
      </c>
      <c r="AS72" s="11">
        <f>IF(('OddsRatio_working_3-way'!X72=0),IF(Q72&gt;0,-Q72^(1/3),(-Q72)^(1/3)),'OddsRatio_working_3-way'!AM72-'OddsRatio_working_3-way'!R72/3)</f>
        <v>-0.62528406867657393</v>
      </c>
      <c r="AT72" s="11">
        <f>IF(('OddsRatio_working_3-way'!X72=0),IF(Q72&gt;0,-Q72^(1/3),(-Q72)^(1/3)),'OddsRatio_working_3-way'!AN72-'OddsRatio_working_3-way'!R72/3)</f>
        <v>-0.4578877293020428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9">
        <f t="shared" si="26"/>
        <v>0.5428453121289829</v>
      </c>
      <c r="E73" s="9">
        <f t="shared" si="27"/>
        <v>0.2844546169508092</v>
      </c>
      <c r="F73" s="9">
        <f t="shared" si="28"/>
        <v>0.17270007092020792</v>
      </c>
      <c r="G73" s="9">
        <f t="shared" si="29"/>
        <v>1.093695337474718</v>
      </c>
      <c r="H73" s="9">
        <f t="shared" si="30"/>
        <v>1.842145409855533</v>
      </c>
      <c r="I73" s="9">
        <f t="shared" si="31"/>
        <v>3.5154992761918509</v>
      </c>
      <c r="J73" s="9">
        <f t="shared" si="32"/>
        <v>5.7903855781392641</v>
      </c>
      <c r="K73" s="11">
        <f t="shared" si="33"/>
        <v>0.56497175141242939</v>
      </c>
      <c r="L73" s="11">
        <f t="shared" si="34"/>
        <v>0.30303030303030304</v>
      </c>
      <c r="M73" s="11">
        <f t="shared" si="35"/>
        <v>0.18587360594795541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-0.24684434923235254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0.23707556314197359</v>
      </c>
      <c r="Q73" s="11">
        <f>2*'OddsRatio_working_3-way'!K73*'OddsRatio_working_3-way'!L73*'OddsRatio_working_3-way'!M73</f>
        <v>6.3644446481066749E-2</v>
      </c>
      <c r="R73" s="11">
        <f t="shared" si="36"/>
        <v>0</v>
      </c>
      <c r="S73" s="11">
        <f t="shared" si="37"/>
        <v>-0.96042532016325932</v>
      </c>
      <c r="T73" s="11">
        <f t="shared" si="38"/>
        <v>-0.25783230071496899</v>
      </c>
      <c r="U73" s="11">
        <f>'OddsRatio_working_3-way'!S73-'OddsRatio_working_3-way'!R73^2/3</f>
        <v>-0.96042532016325932</v>
      </c>
      <c r="V73" s="11">
        <f>'OddsRatio_working_3-way'!S73*'OddsRatio_working_3-way'!R73/3-2*'OddsRatio_working_3-way'!R73^3/27-'OddsRatio_working_3-way'!T73</f>
        <v>0.25783230071496899</v>
      </c>
      <c r="W73" s="11">
        <f>'OddsRatio_working_3-way'!V73^2+4*'OddsRatio_working_3-way'!U73^3/27</f>
        <v>-6.4768793041118183E-2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0.18113964801575907</v>
      </c>
      <c r="Y73" s="11">
        <f>IF('OddsRatio_working_3-way'!W73&gt;=0,IF('OddsRatio_working_3-way'!V73+SQRT('OddsRatio_working_3-way'!W73)&gt;0,0,PI()),ACOS('OddsRatio_working_3-way'!V73/(2*'OddsRatio_working_3-way'!X73)))</f>
        <v>0.77888845350066405</v>
      </c>
      <c r="Z73" s="11">
        <f>'OddsRatio_working_3-way'!X73^(1/3)*COS('OddsRatio_working_3-way'!Y73/3)</f>
        <v>0.54684766873735902</v>
      </c>
      <c r="AA73" s="11">
        <f>'OddsRatio_working_3-way'!X73^(1/3)*COS(('OddsRatio_working_3-way'!Y73+2*PI())/3)</f>
        <v>-0.39921950376234971</v>
      </c>
      <c r="AB73" s="11">
        <f>'OddsRatio_working_3-way'!X73^(1/3)*COS(('OddsRatio_working_3-way'!Y73+4*PI())/3)</f>
        <v>-0.14762816497500941</v>
      </c>
      <c r="AC73" s="11">
        <f>'OddsRatio_working_3-way'!X73^(1/3)*SIN('OddsRatio_working_3-way'!Y73/3)</f>
        <v>0.14525632717464929</v>
      </c>
      <c r="AD73" s="11">
        <f>'OddsRatio_working_3-way'!X73^(1/3)*SIN(('OddsRatio_working_3-way'!Y73+2*PI())/3)</f>
        <v>0.40095580953952559</v>
      </c>
      <c r="AE73" s="11">
        <f>'OddsRatio_working_3-way'!X73^(1/3)*SIN(('OddsRatio_working_3-way'!Y73+4*PI())/3)</f>
        <v>-0.5462121367141749</v>
      </c>
      <c r="AF73" s="11">
        <f>-'OddsRatio_working_3-way'!U73/(3*'OddsRatio_working_3-way'!X73^(1/3))*COS(('OddsRatio_working_3-way'!Y73)/3)</f>
        <v>0.54684766873735902</v>
      </c>
      <c r="AG73" s="11">
        <f>-'OddsRatio_working_3-way'!U73/(3*'OddsRatio_working_3-way'!X73^(1/3))*COS(('OddsRatio_working_3-way'!Y73+2*PI())/3)</f>
        <v>-0.39921950376234971</v>
      </c>
      <c r="AH73" s="11">
        <f>-'OddsRatio_working_3-way'!U73/(3*'OddsRatio_working_3-way'!X73^(1/3))*COS(('OddsRatio_working_3-way'!Y73+4*PI())/3)</f>
        <v>-0.14762816497500941</v>
      </c>
      <c r="AI73" s="11">
        <f>'OddsRatio_working_3-way'!U73/(3*'OddsRatio_working_3-way'!X73^(1/3))*SIN(('OddsRatio_working_3-way'!Y73)/3)</f>
        <v>-0.14525632717464929</v>
      </c>
      <c r="AJ73" s="11">
        <f>'OddsRatio_working_3-way'!U73/(3*'OddsRatio_working_3-way'!X73^(1/3))*SIN(('OddsRatio_working_3-way'!Y73+2*PI())/3)</f>
        <v>-0.40095580953952559</v>
      </c>
      <c r="AK73" s="11">
        <f>'OddsRatio_working_3-way'!U73/(3*'OddsRatio_working_3-way'!X73^(1/3))*SIN(('OddsRatio_working_3-way'!Y73+4*PI())/3)</f>
        <v>0.5462121367141749</v>
      </c>
      <c r="AL73" s="11">
        <f>'OddsRatio_working_3-way'!Z73+'OddsRatio_working_3-way'!AF73</f>
        <v>1.093695337474718</v>
      </c>
      <c r="AM73" s="11">
        <f>'OddsRatio_working_3-way'!AA73+'OddsRatio_working_3-way'!AG73</f>
        <v>-0.79843900752469943</v>
      </c>
      <c r="AN73" s="11">
        <f>'OddsRatio_working_3-way'!AB73+'OddsRatio_working_3-way'!AH73</f>
        <v>-0.29525632995001883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1.093695337474718</v>
      </c>
      <c r="AS73" s="11">
        <f>IF(('OddsRatio_working_3-way'!X73=0),IF(Q73&gt;0,-Q73^(1/3),(-Q73)^(1/3)),'OddsRatio_working_3-way'!AM73-'OddsRatio_working_3-way'!R73/3)</f>
        <v>-0.79843900752469943</v>
      </c>
      <c r="AT73" s="11">
        <f>IF(('OddsRatio_working_3-way'!X73=0),IF(Q73&gt;0,-Q73^(1/3),(-Q73)^(1/3)),'OddsRatio_working_3-way'!AN73-'OddsRatio_working_3-way'!R73/3)</f>
        <v>-0.29525632995001883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9">
        <f t="shared" si="26"/>
        <v>0.18809446502895152</v>
      </c>
      <c r="E74" s="9">
        <f t="shared" si="27"/>
        <v>0.24453114956143138</v>
      </c>
      <c r="F74" s="9">
        <f t="shared" si="28"/>
        <v>0.56737438540961704</v>
      </c>
      <c r="G74" s="9">
        <f t="shared" si="29"/>
        <v>1.0955526768476931</v>
      </c>
      <c r="H74" s="9">
        <f t="shared" si="30"/>
        <v>5.316477546779911</v>
      </c>
      <c r="I74" s="9">
        <f t="shared" si="31"/>
        <v>4.0894585487104944</v>
      </c>
      <c r="J74" s="9">
        <f t="shared" si="32"/>
        <v>1.762504663085994</v>
      </c>
      <c r="K74" s="11">
        <f t="shared" si="33"/>
        <v>0.20242914979757085</v>
      </c>
      <c r="L74" s="11">
        <f t="shared" si="34"/>
        <v>0.26178010471204188</v>
      </c>
      <c r="M74" s="11">
        <f t="shared" si="35"/>
        <v>0.589622641509434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-0.24162307664311955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0.2329644962107775</v>
      </c>
      <c r="Q74" s="11">
        <f>2*'OddsRatio_working_3-way'!K74*'OddsRatio_working_3-way'!L74*'OddsRatio_working_3-way'!M74</f>
        <v>6.2490476451388811E-2</v>
      </c>
      <c r="R74" s="11">
        <f t="shared" si="36"/>
        <v>0</v>
      </c>
      <c r="S74" s="11">
        <f t="shared" si="37"/>
        <v>-0.96416492765245732</v>
      </c>
      <c r="T74" s="11">
        <f t="shared" si="38"/>
        <v>-0.25862793123724709</v>
      </c>
      <c r="U74" s="11">
        <f>'OddsRatio_working_3-way'!S74-'OddsRatio_working_3-way'!R74^2/3</f>
        <v>-0.96416492765245732</v>
      </c>
      <c r="V74" s="11">
        <f>'OddsRatio_working_3-way'!S74*'OddsRatio_working_3-way'!R74/3-2*'OddsRatio_working_3-way'!R74^3/27-'OddsRatio_working_3-way'!T74</f>
        <v>0.25862793123724709</v>
      </c>
      <c r="W74" s="11">
        <f>'OddsRatio_working_3-way'!V74^2+4*'OddsRatio_working_3-way'!U74^3/27</f>
        <v>-6.5896959479246925E-2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0.18219863219526727</v>
      </c>
      <c r="Y74" s="11">
        <f>IF('OddsRatio_working_3-way'!W74&gt;=0,IF('OddsRatio_working_3-way'!V74+SQRT('OddsRatio_working_3-way'!W74)&gt;0,0,PI()),ACOS('OddsRatio_working_3-way'!V74/(2*'OddsRatio_working_3-way'!X74)))</f>
        <v>0.78166485837757005</v>
      </c>
      <c r="Z74" s="11">
        <f>'OddsRatio_working_3-way'!X74^(1/3)*COS('OddsRatio_working_3-way'!Y74/3)</f>
        <v>0.54777633842384654</v>
      </c>
      <c r="AA74" s="11">
        <f>'OddsRatio_working_3-way'!X74^(1/3)*COS(('OddsRatio_working_3-way'!Y74+2*PI())/3)</f>
        <v>-0.40036759129447802</v>
      </c>
      <c r="AB74" s="11">
        <f>'OddsRatio_working_3-way'!X74^(1/3)*COS(('OddsRatio_working_3-way'!Y74+4*PI())/3)</f>
        <v>-0.14740874712936833</v>
      </c>
      <c r="AC74" s="11">
        <f>'OddsRatio_working_3-way'!X74^(1/3)*SIN('OddsRatio_working_3-way'!Y74/3)</f>
        <v>0.14604585677262266</v>
      </c>
      <c r="AD74" s="11">
        <f>'OddsRatio_working_3-way'!X74^(1/3)*SIN(('OddsRatio_working_3-way'!Y74+2*PI())/3)</f>
        <v>0.40136529628076167</v>
      </c>
      <c r="AE74" s="11">
        <f>'OddsRatio_working_3-way'!X74^(1/3)*SIN(('OddsRatio_working_3-way'!Y74+4*PI())/3)</f>
        <v>-0.54741115305338439</v>
      </c>
      <c r="AF74" s="11">
        <f>-'OddsRatio_working_3-way'!U74/(3*'OddsRatio_working_3-way'!X74^(1/3))*COS(('OddsRatio_working_3-way'!Y74)/3)</f>
        <v>0.54777633842384654</v>
      </c>
      <c r="AG74" s="11">
        <f>-'OddsRatio_working_3-way'!U74/(3*'OddsRatio_working_3-way'!X74^(1/3))*COS(('OddsRatio_working_3-way'!Y74+2*PI())/3)</f>
        <v>-0.40036759129447802</v>
      </c>
      <c r="AH74" s="11">
        <f>-'OddsRatio_working_3-way'!U74/(3*'OddsRatio_working_3-way'!X74^(1/3))*COS(('OddsRatio_working_3-way'!Y74+4*PI())/3)</f>
        <v>-0.14740874712936833</v>
      </c>
      <c r="AI74" s="11">
        <f>'OddsRatio_working_3-way'!U74/(3*'OddsRatio_working_3-way'!X74^(1/3))*SIN(('OddsRatio_working_3-way'!Y74)/3)</f>
        <v>-0.14604585677262266</v>
      </c>
      <c r="AJ74" s="11">
        <f>'OddsRatio_working_3-way'!U74/(3*'OddsRatio_working_3-way'!X74^(1/3))*SIN(('OddsRatio_working_3-way'!Y74+2*PI())/3)</f>
        <v>-0.40136529628076167</v>
      </c>
      <c r="AK74" s="11">
        <f>'OddsRatio_working_3-way'!U74/(3*'OddsRatio_working_3-way'!X74^(1/3))*SIN(('OddsRatio_working_3-way'!Y74+4*PI())/3)</f>
        <v>0.54741115305338439</v>
      </c>
      <c r="AL74" s="11">
        <f>'OddsRatio_working_3-way'!Z74+'OddsRatio_working_3-way'!AF74</f>
        <v>1.0955526768476931</v>
      </c>
      <c r="AM74" s="11">
        <f>'OddsRatio_working_3-way'!AA74+'OddsRatio_working_3-way'!AG74</f>
        <v>-0.80073518258895604</v>
      </c>
      <c r="AN74" s="11">
        <f>'OddsRatio_working_3-way'!AB74+'OddsRatio_working_3-way'!AH74</f>
        <v>-0.29481749425873666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1.0955526768476931</v>
      </c>
      <c r="AS74" s="11">
        <f>IF(('OddsRatio_working_3-way'!X74=0),IF(Q74&gt;0,-Q74^(1/3),(-Q74)^(1/3)),'OddsRatio_working_3-way'!AM74-'OddsRatio_working_3-way'!R74/3)</f>
        <v>-0.80073518258895604</v>
      </c>
      <c r="AT74" s="11">
        <f>IF(('OddsRatio_working_3-way'!X74=0),IF(Q74&gt;0,-Q74^(1/3),(-Q74)^(1/3)),'OddsRatio_working_3-way'!AN74-'OddsRatio_working_3-way'!R74/3)</f>
        <v>-0.29481749425873666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9">
        <f t="shared" si="26"/>
        <v>0.6672822738276587</v>
      </c>
      <c r="E75" s="9">
        <f t="shared" si="27"/>
        <v>0.20152279840833601</v>
      </c>
      <c r="F75" s="9">
        <f t="shared" si="28"/>
        <v>0.13119492776400549</v>
      </c>
      <c r="G75" s="9">
        <f t="shared" si="29"/>
        <v>1.1129825038814347</v>
      </c>
      <c r="H75" s="9">
        <f t="shared" si="30"/>
        <v>1.4986161617388827</v>
      </c>
      <c r="I75" s="9">
        <f t="shared" si="31"/>
        <v>4.9622177138179069</v>
      </c>
      <c r="J75" s="9">
        <f t="shared" si="32"/>
        <v>7.6222458980945378</v>
      </c>
      <c r="K75" s="11">
        <f t="shared" si="33"/>
        <v>0.69060773480662985</v>
      </c>
      <c r="L75" s="11">
        <f t="shared" si="34"/>
        <v>0.2192982456140351</v>
      </c>
      <c r="M75" s="11">
        <f t="shared" si="35"/>
        <v>0.14388489208633093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-0.20678868362129155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0.21699709148063925</v>
      </c>
      <c r="Q75" s="11">
        <f>2*'OddsRatio_working_3-way'!K75*'OddsRatio_working_3-way'!L75*'OddsRatio_working_3-way'!M75</f>
        <v>4.3582464647647978E-2</v>
      </c>
      <c r="R75" s="11">
        <f t="shared" si="36"/>
        <v>0</v>
      </c>
      <c r="S75" s="11">
        <f t="shared" si="37"/>
        <v>-1.0493663757637879</v>
      </c>
      <c r="T75" s="11">
        <f t="shared" si="38"/>
        <v>-0.2107584606876457</v>
      </c>
      <c r="U75" s="11">
        <f>'OddsRatio_working_3-way'!S75-'OddsRatio_working_3-way'!R75^2/3</f>
        <v>-1.0493663757637879</v>
      </c>
      <c r="V75" s="11">
        <f>'OddsRatio_working_3-way'!S75*'OddsRatio_working_3-way'!R75/3-2*'OddsRatio_working_3-way'!R75^3/27-'OddsRatio_working_3-way'!T75</f>
        <v>0.2107584606876457</v>
      </c>
      <c r="W75" s="11">
        <f>'OddsRatio_working_3-way'!V75^2+4*'OddsRatio_working_3-way'!U75^3/27</f>
        <v>-0.12677058269232377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0.20687539211065539</v>
      </c>
      <c r="Y75" s="11">
        <f>IF('OddsRatio_working_3-way'!W75&gt;=0,IF('OddsRatio_working_3-way'!V75+SQRT('OddsRatio_working_3-way'!W75)&gt;0,0,PI()),ACOS('OddsRatio_working_3-way'!V75/(2*'OddsRatio_working_3-way'!X75)))</f>
        <v>1.0363263073337643</v>
      </c>
      <c r="Z75" s="11">
        <f>'OddsRatio_working_3-way'!X75^(1/3)*COS('OddsRatio_working_3-way'!Y75/3)</f>
        <v>0.55649125194071736</v>
      </c>
      <c r="AA75" s="11">
        <f>'OddsRatio_working_3-way'!X75^(1/3)*COS(('OddsRatio_working_3-way'!Y75+2*PI())/3)</f>
        <v>-0.45168065364941989</v>
      </c>
      <c r="AB75" s="11">
        <f>'OddsRatio_working_3-way'!X75^(1/3)*COS(('OddsRatio_working_3-way'!Y75+4*PI())/3)</f>
        <v>-0.10481059829129763</v>
      </c>
      <c r="AC75" s="11">
        <f>'OddsRatio_working_3-way'!X75^(1/3)*SIN('OddsRatio_working_3-way'!Y75/3)</f>
        <v>0.20026551983483243</v>
      </c>
      <c r="AD75" s="11">
        <f>'OddsRatio_working_3-way'!X75^(1/3)*SIN(('OddsRatio_working_3-way'!Y75+2*PI())/3)</f>
        <v>0.38180280124705135</v>
      </c>
      <c r="AE75" s="11">
        <f>'OddsRatio_working_3-way'!X75^(1/3)*SIN(('OddsRatio_working_3-way'!Y75+4*PI())/3)</f>
        <v>-0.58206832108188378</v>
      </c>
      <c r="AF75" s="11">
        <f>-'OddsRatio_working_3-way'!U75/(3*'OddsRatio_working_3-way'!X75^(1/3))*COS(('OddsRatio_working_3-way'!Y75)/3)</f>
        <v>0.55649125194071736</v>
      </c>
      <c r="AG75" s="11">
        <f>-'OddsRatio_working_3-way'!U75/(3*'OddsRatio_working_3-way'!X75^(1/3))*COS(('OddsRatio_working_3-way'!Y75+2*PI())/3)</f>
        <v>-0.45168065364941989</v>
      </c>
      <c r="AH75" s="11">
        <f>-'OddsRatio_working_3-way'!U75/(3*'OddsRatio_working_3-way'!X75^(1/3))*COS(('OddsRatio_working_3-way'!Y75+4*PI())/3)</f>
        <v>-0.10481059829129763</v>
      </c>
      <c r="AI75" s="11">
        <f>'OddsRatio_working_3-way'!U75/(3*'OddsRatio_working_3-way'!X75^(1/3))*SIN(('OddsRatio_working_3-way'!Y75)/3)</f>
        <v>-0.20026551983483243</v>
      </c>
      <c r="AJ75" s="11">
        <f>'OddsRatio_working_3-way'!U75/(3*'OddsRatio_working_3-way'!X75^(1/3))*SIN(('OddsRatio_working_3-way'!Y75+2*PI())/3)</f>
        <v>-0.38180280124705135</v>
      </c>
      <c r="AK75" s="11">
        <f>'OddsRatio_working_3-way'!U75/(3*'OddsRatio_working_3-way'!X75^(1/3))*SIN(('OddsRatio_working_3-way'!Y75+4*PI())/3)</f>
        <v>0.58206832108188378</v>
      </c>
      <c r="AL75" s="11">
        <f>'OddsRatio_working_3-way'!Z75+'OddsRatio_working_3-way'!AF75</f>
        <v>1.1129825038814347</v>
      </c>
      <c r="AM75" s="11">
        <f>'OddsRatio_working_3-way'!AA75+'OddsRatio_working_3-way'!AG75</f>
        <v>-0.90336130729883979</v>
      </c>
      <c r="AN75" s="11">
        <f>'OddsRatio_working_3-way'!AB75+'OddsRatio_working_3-way'!AH75</f>
        <v>-0.20962119658259526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1.1129825038814347</v>
      </c>
      <c r="AS75" s="11">
        <f>IF(('OddsRatio_working_3-way'!X75=0),IF(Q75&gt;0,-Q75^(1/3),(-Q75)^(1/3)),'OddsRatio_working_3-way'!AM75-'OddsRatio_working_3-way'!R75/3)</f>
        <v>-0.90336130729883979</v>
      </c>
      <c r="AT75" s="11">
        <f>IF(('OddsRatio_working_3-way'!X75=0),IF(Q75&gt;0,-Q75^(1/3),(-Q75)^(1/3)),'OddsRatio_working_3-way'!AN75-'OddsRatio_working_3-way'!R75/3)</f>
        <v>-0.20962119658259526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9">
        <f t="shared" si="26"/>
        <v>0.52008915583398296</v>
      </c>
      <c r="E76" s="9">
        <f t="shared" si="27"/>
        <v>0.25187245930696467</v>
      </c>
      <c r="F76" s="9">
        <f t="shared" si="28"/>
        <v>0.2280383848590524</v>
      </c>
      <c r="G76" s="9">
        <f t="shared" si="29"/>
        <v>1.0920085932279981</v>
      </c>
      <c r="H76" s="9">
        <f t="shared" si="30"/>
        <v>1.9227472612776584</v>
      </c>
      <c r="I76" s="9">
        <f t="shared" si="31"/>
        <v>3.9702633735801554</v>
      </c>
      <c r="J76" s="9">
        <f t="shared" si="32"/>
        <v>4.3852266390067935</v>
      </c>
      <c r="K76" s="11">
        <f t="shared" si="33"/>
        <v>0.5420054200542006</v>
      </c>
      <c r="L76" s="11">
        <f t="shared" si="34"/>
        <v>0.26881720430107525</v>
      </c>
      <c r="M76" s="11">
        <f t="shared" si="35"/>
        <v>0.24390243902439027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-0.25320025557979153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0.23685196201555514</v>
      </c>
      <c r="Q76" s="11">
        <f>2*'OddsRatio_working_3-way'!K76*'OddsRatio_working_3-way'!L76*'OddsRatio_working_3-way'!M76</f>
        <v>7.107335694390253E-2</v>
      </c>
      <c r="R76" s="11">
        <f t="shared" si="36"/>
        <v>0</v>
      </c>
      <c r="S76" s="11">
        <f t="shared" si="37"/>
        <v>-0.93543334493560759</v>
      </c>
      <c r="T76" s="11">
        <f t="shared" si="38"/>
        <v>-0.28070017852531365</v>
      </c>
      <c r="U76" s="11">
        <f>'OddsRatio_working_3-way'!S76-'OddsRatio_working_3-way'!R76^2/3</f>
        <v>-0.93543334493560759</v>
      </c>
      <c r="V76" s="11">
        <f>'OddsRatio_working_3-way'!S76*'OddsRatio_working_3-way'!R76/3-2*'OddsRatio_working_3-way'!R76^3/27-'OddsRatio_working_3-way'!T76</f>
        <v>0.28070017852531365</v>
      </c>
      <c r="W76" s="11">
        <f>'OddsRatio_working_3-way'!V76^2+4*'OddsRatio_working_3-way'!U76^3/27</f>
        <v>-4.2472213443300558E-2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0.17411548155422849</v>
      </c>
      <c r="Y76" s="11">
        <f>IF('OddsRatio_working_3-way'!W76&gt;=0,IF('OddsRatio_working_3-way'!V76+SQRT('OddsRatio_working_3-way'!W76)&gt;0,0,PI()),ACOS('OddsRatio_working_3-way'!V76/(2*'OddsRatio_working_3-way'!X76)))</f>
        <v>0.63330710939977164</v>
      </c>
      <c r="Z76" s="11">
        <f>'OddsRatio_working_3-way'!X76^(1/3)*COS('OddsRatio_working_3-way'!Y76/3)</f>
        <v>0.54600429661399918</v>
      </c>
      <c r="AA76" s="11">
        <f>'OddsRatio_working_3-way'!X76^(1/3)*COS(('OddsRatio_working_3-way'!Y76+2*PI())/3)</f>
        <v>-0.37433238709676525</v>
      </c>
      <c r="AB76" s="11">
        <f>'OddsRatio_working_3-way'!X76^(1/3)*COS(('OddsRatio_working_3-way'!Y76+4*PI())/3)</f>
        <v>-0.17167190951723391</v>
      </c>
      <c r="AC76" s="11">
        <f>'OddsRatio_working_3-way'!X76^(1/3)*SIN('OddsRatio_working_3-way'!Y76/3)</f>
        <v>0.11700608128464057</v>
      </c>
      <c r="AD76" s="11">
        <f>'OddsRatio_working_3-way'!X76^(1/3)*SIN(('OddsRatio_working_3-way'!Y76+2*PI())/3)</f>
        <v>0.41435055080085686</v>
      </c>
      <c r="AE76" s="11">
        <f>'OddsRatio_working_3-way'!X76^(1/3)*SIN(('OddsRatio_working_3-way'!Y76+4*PI())/3)</f>
        <v>-0.53135663208549733</v>
      </c>
      <c r="AF76" s="11">
        <f>-'OddsRatio_working_3-way'!U76/(3*'OddsRatio_working_3-way'!X76^(1/3))*COS(('OddsRatio_working_3-way'!Y76)/3)</f>
        <v>0.54600429661399907</v>
      </c>
      <c r="AG76" s="11">
        <f>-'OddsRatio_working_3-way'!U76/(3*'OddsRatio_working_3-way'!X76^(1/3))*COS(('OddsRatio_working_3-way'!Y76+2*PI())/3)</f>
        <v>-0.37433238709676514</v>
      </c>
      <c r="AH76" s="11">
        <f>-'OddsRatio_working_3-way'!U76/(3*'OddsRatio_working_3-way'!X76^(1/3))*COS(('OddsRatio_working_3-way'!Y76+4*PI())/3)</f>
        <v>-0.17167190951723388</v>
      </c>
      <c r="AI76" s="11">
        <f>'OddsRatio_working_3-way'!U76/(3*'OddsRatio_working_3-way'!X76^(1/3))*SIN(('OddsRatio_working_3-way'!Y76)/3)</f>
        <v>-0.11700608128464055</v>
      </c>
      <c r="AJ76" s="11">
        <f>'OddsRatio_working_3-way'!U76/(3*'OddsRatio_working_3-way'!X76^(1/3))*SIN(('OddsRatio_working_3-way'!Y76+2*PI())/3)</f>
        <v>-0.41435055080085675</v>
      </c>
      <c r="AK76" s="11">
        <f>'OddsRatio_working_3-way'!U76/(3*'OddsRatio_working_3-way'!X76^(1/3))*SIN(('OddsRatio_working_3-way'!Y76+4*PI())/3)</f>
        <v>0.53135663208549722</v>
      </c>
      <c r="AL76" s="11">
        <f>'OddsRatio_working_3-way'!Z76+'OddsRatio_working_3-way'!AF76</f>
        <v>1.0920085932279981</v>
      </c>
      <c r="AM76" s="11">
        <f>'OddsRatio_working_3-way'!AA76+'OddsRatio_working_3-way'!AG76</f>
        <v>-0.74866477419353039</v>
      </c>
      <c r="AN76" s="11">
        <f>'OddsRatio_working_3-way'!AB76+'OddsRatio_working_3-way'!AH76</f>
        <v>-0.34334381903446776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1.0920085932279981</v>
      </c>
      <c r="AS76" s="11">
        <f>IF(('OddsRatio_working_3-way'!X76=0),IF(Q76&gt;0,-Q76^(1/3),(-Q76)^(1/3)),'OddsRatio_working_3-way'!AM76-'OddsRatio_working_3-way'!R76/3)</f>
        <v>-0.74866477419353039</v>
      </c>
      <c r="AT76" s="11">
        <f>IF(('OddsRatio_working_3-way'!X76=0),IF(Q76&gt;0,-Q76^(1/3),(-Q76)^(1/3)),'OddsRatio_working_3-way'!AN76-'OddsRatio_working_3-way'!R76/3)</f>
        <v>-0.34334381903446776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9">
        <f t="shared" si="26"/>
        <v>0.76129092695404432</v>
      </c>
      <c r="E77" s="9">
        <f t="shared" si="27"/>
        <v>0.14314112250537914</v>
      </c>
      <c r="F77" s="9">
        <f t="shared" si="28"/>
        <v>9.5567950540576638E-2</v>
      </c>
      <c r="G77" s="9">
        <f t="shared" si="29"/>
        <v>1.1402119244576054</v>
      </c>
      <c r="H77" s="9">
        <f t="shared" si="30"/>
        <v>1.3135582792258411</v>
      </c>
      <c r="I77" s="9">
        <f t="shared" si="31"/>
        <v>6.986112603402427</v>
      </c>
      <c r="J77" s="9">
        <f t="shared" si="32"/>
        <v>10.463758972998127</v>
      </c>
      <c r="K77" s="11">
        <f t="shared" si="33"/>
        <v>0.78431372549019618</v>
      </c>
      <c r="L77" s="11">
        <f t="shared" si="34"/>
        <v>0.16</v>
      </c>
      <c r="M77" s="11">
        <f t="shared" si="35"/>
        <v>0.1075268817204301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-0.16169512966476907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0.18654859793379719</v>
      </c>
      <c r="Q77" s="11">
        <f>2*'OddsRatio_working_3-way'!K77*'OddsRatio_working_3-way'!L77*'OddsRatio_working_3-way'!M77</f>
        <v>2.6987138941598147E-2</v>
      </c>
      <c r="R77" s="11">
        <f t="shared" si="36"/>
        <v>0</v>
      </c>
      <c r="S77" s="11">
        <f t="shared" si="37"/>
        <v>-1.1537057320189856</v>
      </c>
      <c r="T77" s="11">
        <f t="shared" si="38"/>
        <v>-0.16690137172064892</v>
      </c>
      <c r="U77" s="11">
        <f>'OddsRatio_working_3-way'!S77-'OddsRatio_working_3-way'!R77^2/3</f>
        <v>-1.1537057320189856</v>
      </c>
      <c r="V77" s="11">
        <f>'OddsRatio_working_3-way'!S77*'OddsRatio_working_3-way'!R77/3-2*'OddsRatio_working_3-way'!R77^3/27-'OddsRatio_working_3-way'!T77</f>
        <v>0.16690137172064892</v>
      </c>
      <c r="W77" s="11">
        <f>'OddsRatio_working_3-way'!V77^2+4*'OddsRatio_working_3-way'!U77^3/27</f>
        <v>-0.19964392021049204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0.23848479411312909</v>
      </c>
      <c r="Y77" s="11">
        <f>IF('OddsRatio_working_3-way'!W77&gt;=0,IF('OddsRatio_working_3-way'!V77+SQRT('OddsRatio_working_3-way'!W77)&gt;0,0,PI()),ACOS('OddsRatio_working_3-way'!V77/(2*'OddsRatio_working_3-way'!X77)))</f>
        <v>1.2133102353701868</v>
      </c>
      <c r="Z77" s="11">
        <f>'OddsRatio_working_3-way'!X77^(1/3)*COS('OddsRatio_working_3-way'!Y77/3)</f>
        <v>0.57010596222880261</v>
      </c>
      <c r="AA77" s="11">
        <f>'OddsRatio_working_3-way'!X77^(1/3)*COS(('OddsRatio_working_3-way'!Y77+2*PI())/3)</f>
        <v>-0.49638406467317325</v>
      </c>
      <c r="AB77" s="11">
        <f>'OddsRatio_working_3-way'!X77^(1/3)*COS(('OddsRatio_working_3-way'!Y77+4*PI())/3)</f>
        <v>-7.3721897555629232E-2</v>
      </c>
      <c r="AC77" s="11">
        <f>'OddsRatio_working_3-way'!X77^(1/3)*SIN('OddsRatio_working_3-way'!Y77/3)</f>
        <v>0.24402411596158455</v>
      </c>
      <c r="AD77" s="11">
        <f>'OddsRatio_working_3-way'!X77^(1/3)*SIN(('OddsRatio_working_3-way'!Y77+2*PI())/3)</f>
        <v>0.37171418815832241</v>
      </c>
      <c r="AE77" s="11">
        <f>'OddsRatio_working_3-way'!X77^(1/3)*SIN(('OddsRatio_working_3-way'!Y77+4*PI())/3)</f>
        <v>-0.61573830411990704</v>
      </c>
      <c r="AF77" s="11">
        <f>-'OddsRatio_working_3-way'!U77/(3*'OddsRatio_working_3-way'!X77^(1/3))*COS(('OddsRatio_working_3-way'!Y77)/3)</f>
        <v>0.57010596222880272</v>
      </c>
      <c r="AG77" s="11">
        <f>-'OddsRatio_working_3-way'!U77/(3*'OddsRatio_working_3-way'!X77^(1/3))*COS(('OddsRatio_working_3-way'!Y77+2*PI())/3)</f>
        <v>-0.49638406467317331</v>
      </c>
      <c r="AH77" s="11">
        <f>-'OddsRatio_working_3-way'!U77/(3*'OddsRatio_working_3-way'!X77^(1/3))*COS(('OddsRatio_working_3-way'!Y77+4*PI())/3)</f>
        <v>-7.3721897555629246E-2</v>
      </c>
      <c r="AI77" s="11">
        <f>'OddsRatio_working_3-way'!U77/(3*'OddsRatio_working_3-way'!X77^(1/3))*SIN(('OddsRatio_working_3-way'!Y77)/3)</f>
        <v>-0.24402411596158458</v>
      </c>
      <c r="AJ77" s="11">
        <f>'OddsRatio_working_3-way'!U77/(3*'OddsRatio_working_3-way'!X77^(1/3))*SIN(('OddsRatio_working_3-way'!Y77+2*PI())/3)</f>
        <v>-0.37171418815832247</v>
      </c>
      <c r="AK77" s="11">
        <f>'OddsRatio_working_3-way'!U77/(3*'OddsRatio_working_3-way'!X77^(1/3))*SIN(('OddsRatio_working_3-way'!Y77+4*PI())/3)</f>
        <v>0.61573830411990715</v>
      </c>
      <c r="AL77" s="11">
        <f>'OddsRatio_working_3-way'!Z77+'OddsRatio_working_3-way'!AF77</f>
        <v>1.1402119244576054</v>
      </c>
      <c r="AM77" s="11">
        <f>'OddsRatio_working_3-way'!AA77+'OddsRatio_working_3-way'!AG77</f>
        <v>-0.99276812934634662</v>
      </c>
      <c r="AN77" s="11">
        <f>'OddsRatio_working_3-way'!AB77+'OddsRatio_working_3-way'!AH77</f>
        <v>-0.14744379511125849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1.1402119244576054</v>
      </c>
      <c r="AS77" s="11">
        <f>IF(('OddsRatio_working_3-way'!X77=0),IF(Q77&gt;0,-Q77^(1/3),(-Q77)^(1/3)),'OddsRatio_working_3-way'!AM77-'OddsRatio_working_3-way'!R77/3)</f>
        <v>-0.99276812934634662</v>
      </c>
      <c r="AT77" s="11">
        <f>IF(('OddsRatio_working_3-way'!X77=0),IF(Q77&gt;0,-Q77^(1/3),(-Q77)^(1/3)),'OddsRatio_working_3-way'!AN77-'OddsRatio_working_3-way'!R77/3)</f>
        <v>-0.14744379511125849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9">
        <f t="shared" si="26"/>
        <v>0.60025751620064427</v>
      </c>
      <c r="E78" s="9">
        <f t="shared" si="27"/>
        <v>0.25458340698609844</v>
      </c>
      <c r="F78" s="9">
        <f t="shared" si="28"/>
        <v>0.14515907681325715</v>
      </c>
      <c r="G78" s="9">
        <f t="shared" si="29"/>
        <v>1.1007465301940416</v>
      </c>
      <c r="H78" s="9">
        <f t="shared" si="30"/>
        <v>1.6659516507673955</v>
      </c>
      <c r="I78" s="9">
        <f t="shared" si="31"/>
        <v>3.9279857703161509</v>
      </c>
      <c r="J78" s="9">
        <f t="shared" si="32"/>
        <v>6.8889939365381219</v>
      </c>
      <c r="K78" s="11">
        <f t="shared" si="33"/>
        <v>0.62305295950155759</v>
      </c>
      <c r="L78" s="11">
        <f t="shared" si="34"/>
        <v>0.27322404371584696</v>
      </c>
      <c r="M78" s="11">
        <f t="shared" si="35"/>
        <v>0.15748031496062992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-0.23081336144457354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0.23095397126224859</v>
      </c>
      <c r="Q78" s="11">
        <f>2*'OddsRatio_working_3-way'!K78*'OddsRatio_working_3-way'!L78*'OddsRatio_working_3-way'!M78</f>
        <v>5.3616708360359498E-2</v>
      </c>
      <c r="R78" s="11">
        <f t="shared" si="36"/>
        <v>0</v>
      </c>
      <c r="S78" s="11">
        <f t="shared" si="37"/>
        <v>-1.00060919271222</v>
      </c>
      <c r="T78" s="11">
        <f t="shared" si="38"/>
        <v>-0.23229464717637141</v>
      </c>
      <c r="U78" s="11">
        <f>'OddsRatio_working_3-way'!S78-'OddsRatio_working_3-way'!R78^2/3</f>
        <v>-1.00060919271222</v>
      </c>
      <c r="V78" s="11">
        <f>'OddsRatio_working_3-way'!S78*'OddsRatio_working_3-way'!R78/3-2*'OddsRatio_working_3-way'!R78^3/27-'OddsRatio_working_3-way'!T78</f>
        <v>0.23229464717637141</v>
      </c>
      <c r="W78" s="11">
        <f>'OddsRatio_working_3-way'!V78^2+4*'OddsRatio_working_3-way'!U78^3/27</f>
        <v>-9.445826233172705E-2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0.19262597529832387</v>
      </c>
      <c r="Y78" s="11">
        <f>IF('OddsRatio_working_3-way'!W78&gt;=0,IF('OddsRatio_working_3-way'!V78+SQRT('OddsRatio_working_3-way'!W78)&gt;0,0,PI()),ACOS('OddsRatio_working_3-way'!V78/(2*'OddsRatio_working_3-way'!X78)))</f>
        <v>0.92357987396093877</v>
      </c>
      <c r="Z78" s="11">
        <f>'OddsRatio_working_3-way'!X78^(1/3)*COS('OddsRatio_working_3-way'!Y78/3)</f>
        <v>0.55037326509702078</v>
      </c>
      <c r="AA78" s="11">
        <f>'OddsRatio_working_3-way'!X78^(1/3)*COS(('OddsRatio_working_3-way'!Y78+2*PI())/3)</f>
        <v>-0.42674272770105892</v>
      </c>
      <c r="AB78" s="11">
        <f>'OddsRatio_working_3-way'!X78^(1/3)*COS(('OddsRatio_working_3-way'!Y78+4*PI())/3)</f>
        <v>-0.12363053739596179</v>
      </c>
      <c r="AC78" s="11">
        <f>'OddsRatio_working_3-way'!X78^(1/3)*SIN('OddsRatio_working_3-way'!Y78/3)</f>
        <v>0.17500190466730495</v>
      </c>
      <c r="AD78" s="11">
        <f>'OddsRatio_working_3-way'!X78^(1/3)*SIN(('OddsRatio_working_3-way'!Y78+2*PI())/3)</f>
        <v>0.38913627680415497</v>
      </c>
      <c r="AE78" s="11">
        <f>'OddsRatio_working_3-way'!X78^(1/3)*SIN(('OddsRatio_working_3-way'!Y78+4*PI())/3)</f>
        <v>-0.56413818147145989</v>
      </c>
      <c r="AF78" s="11">
        <f>-'OddsRatio_working_3-way'!U78/(3*'OddsRatio_working_3-way'!X78^(1/3))*COS(('OddsRatio_working_3-way'!Y78)/3)</f>
        <v>0.55037326509702067</v>
      </c>
      <c r="AG78" s="11">
        <f>-'OddsRatio_working_3-way'!U78/(3*'OddsRatio_working_3-way'!X78^(1/3))*COS(('OddsRatio_working_3-way'!Y78+2*PI())/3)</f>
        <v>-0.42674272770105887</v>
      </c>
      <c r="AH78" s="11">
        <f>-'OddsRatio_working_3-way'!U78/(3*'OddsRatio_working_3-way'!X78^(1/3))*COS(('OddsRatio_working_3-way'!Y78+4*PI())/3)</f>
        <v>-0.12363053739596176</v>
      </c>
      <c r="AI78" s="11">
        <f>'OddsRatio_working_3-way'!U78/(3*'OddsRatio_working_3-way'!X78^(1/3))*SIN(('OddsRatio_working_3-way'!Y78)/3)</f>
        <v>-0.17500190466730492</v>
      </c>
      <c r="AJ78" s="11">
        <f>'OddsRatio_working_3-way'!U78/(3*'OddsRatio_working_3-way'!X78^(1/3))*SIN(('OddsRatio_working_3-way'!Y78+2*PI())/3)</f>
        <v>-0.38913627680415491</v>
      </c>
      <c r="AK78" s="11">
        <f>'OddsRatio_working_3-way'!U78/(3*'OddsRatio_working_3-way'!X78^(1/3))*SIN(('OddsRatio_working_3-way'!Y78+4*PI())/3)</f>
        <v>0.56413818147145978</v>
      </c>
      <c r="AL78" s="11">
        <f>'OddsRatio_working_3-way'!Z78+'OddsRatio_working_3-way'!AF78</f>
        <v>1.1007465301940416</v>
      </c>
      <c r="AM78" s="11">
        <f>'OddsRatio_working_3-way'!AA78+'OddsRatio_working_3-way'!AG78</f>
        <v>-0.85348545540211784</v>
      </c>
      <c r="AN78" s="11">
        <f>'OddsRatio_working_3-way'!AB78+'OddsRatio_working_3-way'!AH78</f>
        <v>-0.24726107479192355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1.1007465301940416</v>
      </c>
      <c r="AS78" s="11">
        <f>IF(('OddsRatio_working_3-way'!X78=0),IF(Q78&gt;0,-Q78^(1/3),(-Q78)^(1/3)),'OddsRatio_working_3-way'!AM78-'OddsRatio_working_3-way'!R78/3)</f>
        <v>-0.85348545540211784</v>
      </c>
      <c r="AT78" s="11">
        <f>IF(('OddsRatio_working_3-way'!X78=0),IF(Q78&gt;0,-Q78^(1/3),(-Q78)^(1/3)),'OddsRatio_working_3-way'!AN78-'OddsRatio_working_3-way'!R78/3)</f>
        <v>-0.24726107479192355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9">
        <f t="shared" si="26"/>
        <v>0.40096703912479198</v>
      </c>
      <c r="E79" s="9">
        <f t="shared" si="27"/>
        <v>0.3194345282409653</v>
      </c>
      <c r="F79" s="9">
        <f t="shared" si="28"/>
        <v>0.27959843263424283</v>
      </c>
      <c r="G79" s="9">
        <f t="shared" si="29"/>
        <v>1.0825873783894098</v>
      </c>
      <c r="H79" s="9">
        <f t="shared" si="30"/>
        <v>2.4939705821773854</v>
      </c>
      <c r="I79" s="9">
        <f t="shared" si="31"/>
        <v>3.1305319606703583</v>
      </c>
      <c r="J79" s="9">
        <f t="shared" si="32"/>
        <v>3.5765579605667952</v>
      </c>
      <c r="K79" s="11">
        <f t="shared" si="33"/>
        <v>0.42016806722689076</v>
      </c>
      <c r="L79" s="11">
        <f t="shared" si="34"/>
        <v>0.33692722371967654</v>
      </c>
      <c r="M79" s="11">
        <f t="shared" si="35"/>
        <v>0.29585798816568049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-0.27072202108486587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0.23990840056017942</v>
      </c>
      <c r="Q79" s="11">
        <f>2*'OddsRatio_working_3-way'!K79*'OddsRatio_working_3-way'!L79*'OddsRatio_working_3-way'!M79</f>
        <v>8.3766899636934164E-2</v>
      </c>
      <c r="R79" s="11">
        <f t="shared" si="36"/>
        <v>0</v>
      </c>
      <c r="S79" s="11">
        <f t="shared" si="37"/>
        <v>-0.88617985193370363</v>
      </c>
      <c r="T79" s="11">
        <f t="shared" si="38"/>
        <v>-0.30942033936232671</v>
      </c>
      <c r="U79" s="11">
        <f>'OddsRatio_working_3-way'!S79-'OddsRatio_working_3-way'!R79^2/3</f>
        <v>-0.88617985193370363</v>
      </c>
      <c r="V79" s="11">
        <f>'OddsRatio_working_3-way'!S79*'OddsRatio_working_3-way'!R79/3-2*'OddsRatio_working_3-way'!R79^3/27-'OddsRatio_working_3-way'!T79</f>
        <v>0.30942033936232671</v>
      </c>
      <c r="W79" s="11">
        <f>'OddsRatio_working_3-way'!V79^2+4*'OddsRatio_working_3-way'!U79^3/27</f>
        <v>-7.3598078302423015E-3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0.16054653082622164</v>
      </c>
      <c r="Y79" s="11">
        <f>IF('OddsRatio_working_3-way'!W79&gt;=0,IF('OddsRatio_working_3-way'!V79+SQRT('OddsRatio_working_3-way'!W79)&gt;0,0,PI()),ACOS('OddsRatio_working_3-way'!V79/(2*'OddsRatio_working_3-way'!X79)))</f>
        <v>0.2704644150548281</v>
      </c>
      <c r="Z79" s="11">
        <f>'OddsRatio_working_3-way'!X79^(1/3)*COS('OddsRatio_working_3-way'!Y79/3)</f>
        <v>0.541293689194705</v>
      </c>
      <c r="AA79" s="11">
        <f>'OddsRatio_working_3-way'!X79^(1/3)*COS(('OddsRatio_working_3-way'!Y79+2*PI())/3)</f>
        <v>-0.31302395530485067</v>
      </c>
      <c r="AB79" s="11">
        <f>'OddsRatio_working_3-way'!X79^(1/3)*COS(('OddsRatio_working_3-way'!Y79+4*PI())/3)</f>
        <v>-0.22826973388985441</v>
      </c>
      <c r="AC79" s="11">
        <f>'OddsRatio_working_3-way'!X79^(1/3)*SIN('OddsRatio_working_3-way'!Y79/3)</f>
        <v>4.8932872548905403E-2</v>
      </c>
      <c r="AD79" s="11">
        <f>'OddsRatio_working_3-way'!X79^(1/3)*SIN(('OddsRatio_working_3-way'!Y79+2*PI())/3)</f>
        <v>0.44430764947636014</v>
      </c>
      <c r="AE79" s="11">
        <f>'OddsRatio_working_3-way'!X79^(1/3)*SIN(('OddsRatio_working_3-way'!Y79+4*PI())/3)</f>
        <v>-0.49324052202526542</v>
      </c>
      <c r="AF79" s="11">
        <f>-'OddsRatio_working_3-way'!U79/(3*'OddsRatio_working_3-way'!X79^(1/3))*COS(('OddsRatio_working_3-way'!Y79)/3)</f>
        <v>0.54129368919470489</v>
      </c>
      <c r="AG79" s="11">
        <f>-'OddsRatio_working_3-way'!U79/(3*'OddsRatio_working_3-way'!X79^(1/3))*COS(('OddsRatio_working_3-way'!Y79+2*PI())/3)</f>
        <v>-0.31302395530485061</v>
      </c>
      <c r="AH79" s="11">
        <f>-'OddsRatio_working_3-way'!U79/(3*'OddsRatio_working_3-way'!X79^(1/3))*COS(('OddsRatio_working_3-way'!Y79+4*PI())/3)</f>
        <v>-0.22826973388985436</v>
      </c>
      <c r="AI79" s="11">
        <f>'OddsRatio_working_3-way'!U79/(3*'OddsRatio_working_3-way'!X79^(1/3))*SIN(('OddsRatio_working_3-way'!Y79)/3)</f>
        <v>-4.8932872548905389E-2</v>
      </c>
      <c r="AJ79" s="11">
        <f>'OddsRatio_working_3-way'!U79/(3*'OddsRatio_working_3-way'!X79^(1/3))*SIN(('OddsRatio_working_3-way'!Y79+2*PI())/3)</f>
        <v>-0.44430764947636003</v>
      </c>
      <c r="AK79" s="11">
        <f>'OddsRatio_working_3-way'!U79/(3*'OddsRatio_working_3-way'!X79^(1/3))*SIN(('OddsRatio_working_3-way'!Y79+4*PI())/3)</f>
        <v>0.4932405220252653</v>
      </c>
      <c r="AL79" s="11">
        <f>'OddsRatio_working_3-way'!Z79+'OddsRatio_working_3-way'!AF79</f>
        <v>1.0825873783894098</v>
      </c>
      <c r="AM79" s="11">
        <f>'OddsRatio_working_3-way'!AA79+'OddsRatio_working_3-way'!AG79</f>
        <v>-0.62604791060970122</v>
      </c>
      <c r="AN79" s="11">
        <f>'OddsRatio_working_3-way'!AB79+'OddsRatio_working_3-way'!AH79</f>
        <v>-0.45653946777970877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1.0825873783894098</v>
      </c>
      <c r="AS79" s="11">
        <f>IF(('OddsRatio_working_3-way'!X79=0),IF(Q79&gt;0,-Q79^(1/3),(-Q79)^(1/3)),'OddsRatio_working_3-way'!AM79-'OddsRatio_working_3-way'!R79/3)</f>
        <v>-0.62604791060970122</v>
      </c>
      <c r="AT79" s="11">
        <f>IF(('OddsRatio_working_3-way'!X79=0),IF(Q79&gt;0,-Q79^(1/3),(-Q79)^(1/3)),'OddsRatio_working_3-way'!AN79-'OddsRatio_working_3-way'!R79/3)</f>
        <v>-0.45653946777970877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9">
        <f t="shared" si="26"/>
        <v>0.37063584999862165</v>
      </c>
      <c r="E80" s="9">
        <f t="shared" si="27"/>
        <v>0.32164032286802247</v>
      </c>
      <c r="F80" s="9">
        <f t="shared" si="28"/>
        <v>0.30772382713335583</v>
      </c>
      <c r="G80" s="9">
        <f t="shared" si="29"/>
        <v>1.0815707259637382</v>
      </c>
      <c r="H80" s="9">
        <f t="shared" si="30"/>
        <v>2.6980660397630691</v>
      </c>
      <c r="I80" s="9">
        <f t="shared" si="31"/>
        <v>3.1090629156292895</v>
      </c>
      <c r="J80" s="9">
        <f t="shared" si="32"/>
        <v>3.2496671100045753</v>
      </c>
      <c r="K80" s="11">
        <f t="shared" si="33"/>
        <v>0.38910505836575876</v>
      </c>
      <c r="L80" s="11">
        <f t="shared" si="34"/>
        <v>0.33898305084745761</v>
      </c>
      <c r="M80" s="11">
        <f t="shared" si="35"/>
        <v>0.32467532467532467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-0.27270414739912863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0.23981821779091453</v>
      </c>
      <c r="Q80" s="11">
        <f>2*'OddsRatio_working_3-way'!K80*'OddsRatio_working_3-way'!L80*'OddsRatio_working_3-way'!M80</f>
        <v>8.5649363496755171E-2</v>
      </c>
      <c r="R80" s="11">
        <f t="shared" si="36"/>
        <v>0</v>
      </c>
      <c r="S80" s="11">
        <f t="shared" si="37"/>
        <v>-0.87940803276423074</v>
      </c>
      <c r="T80" s="11">
        <f t="shared" si="38"/>
        <v>-0.31407429741579662</v>
      </c>
      <c r="U80" s="11">
        <f>'OddsRatio_working_3-way'!S80-'OddsRatio_working_3-way'!R80^2/3</f>
        <v>-0.87940803276423074</v>
      </c>
      <c r="V80" s="11">
        <f>'OddsRatio_working_3-way'!S80*'OddsRatio_working_3-way'!R80/3-2*'OddsRatio_working_3-way'!R80^3/27-'OddsRatio_working_3-way'!T80</f>
        <v>0.31407429741579662</v>
      </c>
      <c r="W80" s="11">
        <f>'OddsRatio_working_3-way'!V80^2+4*'OddsRatio_working_3-way'!U80^3/27</f>
        <v>-2.1125455743248867E-3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0.15870980583406871</v>
      </c>
      <c r="Y80" s="11">
        <f>IF('OddsRatio_working_3-way'!W80&gt;=0,IF('OddsRatio_working_3-way'!V80+SQRT('OddsRatio_working_3-way'!W80)&gt;0,0,PI()),ACOS('OddsRatio_working_3-way'!V80/(2*'OddsRatio_working_3-way'!X80)))</f>
        <v>0.14531108374184676</v>
      </c>
      <c r="Z80" s="11">
        <f>'OddsRatio_working_3-way'!X80^(1/3)*COS('OddsRatio_working_3-way'!Y80/3)</f>
        <v>0.54078536298186919</v>
      </c>
      <c r="AA80" s="11">
        <f>'OddsRatio_working_3-way'!X80^(1/3)*COS(('OddsRatio_working_3-way'!Y80+2*PI())/3)</f>
        <v>-0.29309513905578377</v>
      </c>
      <c r="AB80" s="11">
        <f>'OddsRatio_working_3-way'!X80^(1/3)*COS(('OddsRatio_working_3-way'!Y80+4*PI())/3)</f>
        <v>-0.2476902239260855</v>
      </c>
      <c r="AC80" s="11">
        <f>'OddsRatio_working_3-way'!X80^(1/3)*SIN('OddsRatio_working_3-way'!Y80/3)</f>
        <v>2.6214539972663403E-2</v>
      </c>
      <c r="AD80" s="11">
        <f>'OddsRatio_working_3-way'!X80^(1/3)*SIN(('OddsRatio_working_3-way'!Y80+2*PI())/3)</f>
        <v>0.45522659235075569</v>
      </c>
      <c r="AE80" s="11">
        <f>'OddsRatio_working_3-way'!X80^(1/3)*SIN(('OddsRatio_working_3-way'!Y80+4*PI())/3)</f>
        <v>-0.48144113232341912</v>
      </c>
      <c r="AF80" s="11">
        <f>-'OddsRatio_working_3-way'!U80/(3*'OddsRatio_working_3-way'!X80^(1/3))*COS(('OddsRatio_working_3-way'!Y80)/3)</f>
        <v>0.54078536298186908</v>
      </c>
      <c r="AG80" s="11">
        <f>-'OddsRatio_working_3-way'!U80/(3*'OddsRatio_working_3-way'!X80^(1/3))*COS(('OddsRatio_working_3-way'!Y80+2*PI())/3)</f>
        <v>-0.29309513905578372</v>
      </c>
      <c r="AH80" s="11">
        <f>-'OddsRatio_working_3-way'!U80/(3*'OddsRatio_working_3-way'!X80^(1/3))*COS(('OddsRatio_working_3-way'!Y80+4*PI())/3)</f>
        <v>-0.24769022392608547</v>
      </c>
      <c r="AI80" s="11">
        <f>'OddsRatio_working_3-way'!U80/(3*'OddsRatio_working_3-way'!X80^(1/3))*SIN(('OddsRatio_working_3-way'!Y80)/3)</f>
        <v>-2.6214539972663396E-2</v>
      </c>
      <c r="AJ80" s="11">
        <f>'OddsRatio_working_3-way'!U80/(3*'OddsRatio_working_3-way'!X80^(1/3))*SIN(('OddsRatio_working_3-way'!Y80+2*PI())/3)</f>
        <v>-0.45522659235075558</v>
      </c>
      <c r="AK80" s="11">
        <f>'OddsRatio_working_3-way'!U80/(3*'OddsRatio_working_3-way'!X80^(1/3))*SIN(('OddsRatio_working_3-way'!Y80+4*PI())/3)</f>
        <v>0.48144113232341901</v>
      </c>
      <c r="AL80" s="11">
        <f>'OddsRatio_working_3-way'!Z80+'OddsRatio_working_3-way'!AF80</f>
        <v>1.0815707259637382</v>
      </c>
      <c r="AM80" s="11">
        <f>'OddsRatio_working_3-way'!AA80+'OddsRatio_working_3-way'!AG80</f>
        <v>-0.58619027811156754</v>
      </c>
      <c r="AN80" s="11">
        <f>'OddsRatio_working_3-way'!AB80+'OddsRatio_working_3-way'!AH80</f>
        <v>-0.49538044785217095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1.0815707259637382</v>
      </c>
      <c r="AS80" s="11">
        <f>IF(('OddsRatio_working_3-way'!X80=0),IF(Q80&gt;0,-Q80^(1/3),(-Q80)^(1/3)),'OddsRatio_working_3-way'!AM80-'OddsRatio_working_3-way'!R80/3)</f>
        <v>-0.58619027811156754</v>
      </c>
      <c r="AT80" s="11">
        <f>IF(('OddsRatio_working_3-way'!X80=0),IF(Q80&gt;0,-Q80^(1/3),(-Q80)^(1/3)),'OddsRatio_working_3-way'!AN80-'OddsRatio_working_3-way'!R80/3)</f>
        <v>-0.49538044785217095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9">
        <f t="shared" si="26"/>
        <v>0.51779715225117207</v>
      </c>
      <c r="E81" s="9">
        <f t="shared" si="27"/>
        <v>0.26245944283550615</v>
      </c>
      <c r="F81" s="9">
        <f t="shared" si="28"/>
        <v>0.21974340491332167</v>
      </c>
      <c r="G81" s="9">
        <f t="shared" si="29"/>
        <v>1.0891908857272812</v>
      </c>
      <c r="H81" s="9">
        <f t="shared" si="30"/>
        <v>1.9312582072968256</v>
      </c>
      <c r="I81" s="9">
        <f t="shared" si="31"/>
        <v>3.8101124851763863</v>
      </c>
      <c r="J81" s="9">
        <f t="shared" si="32"/>
        <v>4.5507622874709366</v>
      </c>
      <c r="K81" s="11">
        <f t="shared" si="33"/>
        <v>0.53908355795148244</v>
      </c>
      <c r="L81" s="11">
        <f t="shared" si="34"/>
        <v>0.27932960893854747</v>
      </c>
      <c r="M81" s="11">
        <f t="shared" si="35"/>
        <v>0.23474178403755869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-0.25419492818617195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0.23665410473451717</v>
      </c>
      <c r="Q81" s="11">
        <f>2*'OddsRatio_working_3-way'!K81*'OddsRatio_working_3-way'!L81*'OddsRatio_working_3-way'!M81</f>
        <v>7.0695774379243376E-2</v>
      </c>
      <c r="R81" s="11">
        <f t="shared" si="36"/>
        <v>0</v>
      </c>
      <c r="S81" s="11">
        <f t="shared" si="37"/>
        <v>-0.93099459703299858</v>
      </c>
      <c r="T81" s="11">
        <f t="shared" si="38"/>
        <v>-0.27811638447587711</v>
      </c>
      <c r="U81" s="11">
        <f>'OddsRatio_working_3-way'!S81-'OddsRatio_working_3-way'!R81^2/3</f>
        <v>-0.93099459703299858</v>
      </c>
      <c r="V81" s="11">
        <f>'OddsRatio_working_3-way'!S81*'OddsRatio_working_3-way'!R81/3-2*'OddsRatio_working_3-way'!R81^3/27-'OddsRatio_working_3-way'!T81</f>
        <v>0.27811638447587711</v>
      </c>
      <c r="W81" s="11">
        <f>'OddsRatio_working_3-way'!V81^2+4*'OddsRatio_working_3-way'!U81^3/27</f>
        <v>-4.2198008810257204E-2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0.17287765335938529</v>
      </c>
      <c r="Y81" s="11">
        <f>IF('OddsRatio_working_3-way'!W81&gt;=0,IF('OddsRatio_working_3-way'!V81+SQRT('OddsRatio_working_3-way'!W81)&gt;0,0,PI()),ACOS('OddsRatio_working_3-way'!V81/(2*'OddsRatio_working_3-way'!X81)))</f>
        <v>0.63617621213893172</v>
      </c>
      <c r="Z81" s="11">
        <f>'OddsRatio_working_3-way'!X81^(1/3)*COS('OddsRatio_working_3-way'!Y81/3)</f>
        <v>0.54459544286364059</v>
      </c>
      <c r="AA81" s="11">
        <f>'OddsRatio_working_3-way'!X81^(1/3)*COS(('OddsRatio_working_3-way'!Y81+2*PI())/3)</f>
        <v>-0.37383836338057946</v>
      </c>
      <c r="AB81" s="11">
        <f>'OddsRatio_working_3-way'!X81^(1/3)*COS(('OddsRatio_working_3-way'!Y81+4*PI())/3)</f>
        <v>-0.17075707948306124</v>
      </c>
      <c r="AC81" s="11">
        <f>'OddsRatio_working_3-way'!X81^(1/3)*SIN('OddsRatio_working_3-way'!Y81/3)</f>
        <v>0.1172490339256069</v>
      </c>
      <c r="AD81" s="11">
        <f>'OddsRatio_working_3-way'!X81^(1/3)*SIN(('OddsRatio_working_3-way'!Y81+2*PI())/3)</f>
        <v>0.41300897134234599</v>
      </c>
      <c r="AE81" s="11">
        <f>'OddsRatio_working_3-way'!X81^(1/3)*SIN(('OddsRatio_working_3-way'!Y81+4*PI())/3)</f>
        <v>-0.53025800526795297</v>
      </c>
      <c r="AF81" s="11">
        <f>-'OddsRatio_working_3-way'!U81/(3*'OddsRatio_working_3-way'!X81^(1/3))*COS(('OddsRatio_working_3-way'!Y81)/3)</f>
        <v>0.54459544286364048</v>
      </c>
      <c r="AG81" s="11">
        <f>-'OddsRatio_working_3-way'!U81/(3*'OddsRatio_working_3-way'!X81^(1/3))*COS(('OddsRatio_working_3-way'!Y81+2*PI())/3)</f>
        <v>-0.37383836338057935</v>
      </c>
      <c r="AH81" s="11">
        <f>-'OddsRatio_working_3-way'!U81/(3*'OddsRatio_working_3-way'!X81^(1/3))*COS(('OddsRatio_working_3-way'!Y81+4*PI())/3)</f>
        <v>-0.17075707948306118</v>
      </c>
      <c r="AI81" s="11">
        <f>'OddsRatio_working_3-way'!U81/(3*'OddsRatio_working_3-way'!X81^(1/3))*SIN(('OddsRatio_working_3-way'!Y81)/3)</f>
        <v>-0.11724903392560689</v>
      </c>
      <c r="AJ81" s="11">
        <f>'OddsRatio_working_3-way'!U81/(3*'OddsRatio_working_3-way'!X81^(1/3))*SIN(('OddsRatio_working_3-way'!Y81+2*PI())/3)</f>
        <v>-0.41300897134234593</v>
      </c>
      <c r="AK81" s="11">
        <f>'OddsRatio_working_3-way'!U81/(3*'OddsRatio_working_3-way'!X81^(1/3))*SIN(('OddsRatio_working_3-way'!Y81+4*PI())/3)</f>
        <v>0.53025800526795286</v>
      </c>
      <c r="AL81" s="11">
        <f>'OddsRatio_working_3-way'!Z81+'OddsRatio_working_3-way'!AF81</f>
        <v>1.0891908857272812</v>
      </c>
      <c r="AM81" s="11">
        <f>'OddsRatio_working_3-way'!AA81+'OddsRatio_working_3-way'!AG81</f>
        <v>-0.74767672676115882</v>
      </c>
      <c r="AN81" s="11">
        <f>'OddsRatio_working_3-way'!AB81+'OddsRatio_working_3-way'!AH81</f>
        <v>-0.34151415896612242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1.0891908857272812</v>
      </c>
      <c r="AS81" s="11">
        <f>IF(('OddsRatio_working_3-way'!X81=0),IF(Q81&gt;0,-Q81^(1/3),(-Q81)^(1/3)),'OddsRatio_working_3-way'!AM81-'OddsRatio_working_3-way'!R81/3)</f>
        <v>-0.74767672676115882</v>
      </c>
      <c r="AT81" s="11">
        <f>IF(('OddsRatio_working_3-way'!X81=0),IF(Q81&gt;0,-Q81^(1/3),(-Q81)^(1/3)),'OddsRatio_working_3-way'!AN81-'OddsRatio_working_3-way'!R81/3)</f>
        <v>-0.34151415896612242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9">
        <f t="shared" si="26"/>
        <v>0.25125761899561599</v>
      </c>
      <c r="E82" s="9">
        <f t="shared" si="27"/>
        <v>0.24199946716546403</v>
      </c>
      <c r="F82" s="9">
        <f t="shared" si="28"/>
        <v>0.5067429138389199</v>
      </c>
      <c r="G82" s="9">
        <f t="shared" si="29"/>
        <v>1.0875835080929339</v>
      </c>
      <c r="H82" s="9">
        <f t="shared" si="30"/>
        <v>3.97997881217464</v>
      </c>
      <c r="I82" s="9">
        <f t="shared" si="31"/>
        <v>4.1322405033076492</v>
      </c>
      <c r="J82" s="9">
        <f t="shared" si="32"/>
        <v>1.9733872397431755</v>
      </c>
      <c r="K82" s="11">
        <f t="shared" si="33"/>
        <v>0.26737967914438499</v>
      </c>
      <c r="L82" s="11">
        <f t="shared" si="34"/>
        <v>0.25773195876288663</v>
      </c>
      <c r="M82" s="11">
        <f t="shared" si="35"/>
        <v>0.52770448548812665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-0.25683460803490366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0.23692008400098855</v>
      </c>
      <c r="Q82" s="11">
        <f>2*'OddsRatio_working_3-way'!K82*'OddsRatio_working_3-way'!L82*'OddsRatio_working_3-way'!M82</f>
        <v>7.2730647429313455E-2</v>
      </c>
      <c r="R82" s="11">
        <f t="shared" si="36"/>
        <v>0</v>
      </c>
      <c r="S82" s="11">
        <f t="shared" si="37"/>
        <v>-0.92246167996484052</v>
      </c>
      <c r="T82" s="11">
        <f t="shared" si="38"/>
        <v>-0.28318086875359649</v>
      </c>
      <c r="U82" s="11">
        <f>'OddsRatio_working_3-way'!S82-'OddsRatio_working_3-way'!R82^2/3</f>
        <v>-0.92246167996484052</v>
      </c>
      <c r="V82" s="11">
        <f>'OddsRatio_working_3-way'!S82*'OddsRatio_working_3-way'!R82/3-2*'OddsRatio_working_3-way'!R82^3/27-'OddsRatio_working_3-way'!T82</f>
        <v>0.28318086875359649</v>
      </c>
      <c r="W82" s="11">
        <f>'OddsRatio_working_3-way'!V82^2+4*'OddsRatio_working_3-way'!U82^3/27</f>
        <v>-3.609829007870613E-2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0.17050637415266018</v>
      </c>
      <c r="Y82" s="11">
        <f>IF('OddsRatio_working_3-way'!W82&gt;=0,IF('OddsRatio_working_3-way'!V82+SQRT('OddsRatio_working_3-way'!W82)&gt;0,0,PI()),ACOS('OddsRatio_working_3-way'!V82/(2*'OddsRatio_working_3-way'!X82)))</f>
        <v>0.59095067461602491</v>
      </c>
      <c r="Z82" s="11">
        <f>'OddsRatio_working_3-way'!X82^(1/3)*COS('OddsRatio_working_3-way'!Y82/3)</f>
        <v>0.54379175404646696</v>
      </c>
      <c r="AA82" s="11">
        <f>'OddsRatio_working_3-way'!X82^(1/3)*COS(('OddsRatio_working_3-way'!Y82+2*PI())/3)</f>
        <v>-0.36588160021835631</v>
      </c>
      <c r="AB82" s="11">
        <f>'OddsRatio_working_3-way'!X82^(1/3)*COS(('OddsRatio_working_3-way'!Y82+4*PI())/3)</f>
        <v>-0.17791015382811085</v>
      </c>
      <c r="AC82" s="11">
        <f>'OddsRatio_working_3-way'!X82^(1/3)*SIN('OddsRatio_working_3-way'!Y82/3)</f>
        <v>0.10852536517337157</v>
      </c>
      <c r="AD82" s="11">
        <f>'OddsRatio_working_3-way'!X82^(1/3)*SIN(('OddsRatio_working_3-way'!Y82+2*PI())/3)</f>
        <v>0.41667479078605391</v>
      </c>
      <c r="AE82" s="11">
        <f>'OddsRatio_working_3-way'!X82^(1/3)*SIN(('OddsRatio_working_3-way'!Y82+4*PI())/3)</f>
        <v>-0.52520015595942549</v>
      </c>
      <c r="AF82" s="11">
        <f>-'OddsRatio_working_3-way'!U82/(3*'OddsRatio_working_3-way'!X82^(1/3))*COS(('OddsRatio_working_3-way'!Y82)/3)</f>
        <v>0.54379175404646685</v>
      </c>
      <c r="AG82" s="11">
        <f>-'OddsRatio_working_3-way'!U82/(3*'OddsRatio_working_3-way'!X82^(1/3))*COS(('OddsRatio_working_3-way'!Y82+2*PI())/3)</f>
        <v>-0.3658816002183562</v>
      </c>
      <c r="AH82" s="11">
        <f>-'OddsRatio_working_3-way'!U82/(3*'OddsRatio_working_3-way'!X82^(1/3))*COS(('OddsRatio_working_3-way'!Y82+4*PI())/3)</f>
        <v>-0.17791015382811082</v>
      </c>
      <c r="AI82" s="11">
        <f>'OddsRatio_working_3-way'!U82/(3*'OddsRatio_working_3-way'!X82^(1/3))*SIN(('OddsRatio_working_3-way'!Y82)/3)</f>
        <v>-0.10852536517337155</v>
      </c>
      <c r="AJ82" s="11">
        <f>'OddsRatio_working_3-way'!U82/(3*'OddsRatio_working_3-way'!X82^(1/3))*SIN(('OddsRatio_working_3-way'!Y82+2*PI())/3)</f>
        <v>-0.41667479078605385</v>
      </c>
      <c r="AK82" s="11">
        <f>'OddsRatio_working_3-way'!U82/(3*'OddsRatio_working_3-way'!X82^(1/3))*SIN(('OddsRatio_working_3-way'!Y82+4*PI())/3)</f>
        <v>0.52520015595942537</v>
      </c>
      <c r="AL82" s="11">
        <f>'OddsRatio_working_3-way'!Z82+'OddsRatio_working_3-way'!AF82</f>
        <v>1.0875835080929339</v>
      </c>
      <c r="AM82" s="11">
        <f>'OddsRatio_working_3-way'!AA82+'OddsRatio_working_3-way'!AG82</f>
        <v>-0.7317632004367125</v>
      </c>
      <c r="AN82" s="11">
        <f>'OddsRatio_working_3-way'!AB82+'OddsRatio_working_3-way'!AH82</f>
        <v>-0.35582030765622163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1.0875835080929339</v>
      </c>
      <c r="AS82" s="11">
        <f>IF(('OddsRatio_working_3-way'!X82=0),IF(Q82&gt;0,-Q82^(1/3),(-Q82)^(1/3)),'OddsRatio_working_3-way'!AM82-'OddsRatio_working_3-way'!R82/3)</f>
        <v>-0.7317632004367125</v>
      </c>
      <c r="AT82" s="11">
        <f>IF(('OddsRatio_working_3-way'!X82=0),IF(Q82&gt;0,-Q82^(1/3),(-Q82)^(1/3)),'OddsRatio_working_3-way'!AN82-'OddsRatio_working_3-way'!R82/3)</f>
        <v>-0.35582030765622163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9">
        <f t="shared" si="26"/>
        <v>0.28896576353192327</v>
      </c>
      <c r="E83" s="9">
        <f t="shared" si="27"/>
        <v>0.27213962521640539</v>
      </c>
      <c r="F83" s="9">
        <f t="shared" si="28"/>
        <v>0.43889461125167128</v>
      </c>
      <c r="G83" s="9">
        <f t="shared" si="29"/>
        <v>1.069833728483752</v>
      </c>
      <c r="H83" s="9">
        <f t="shared" si="30"/>
        <v>3.4606175755126292</v>
      </c>
      <c r="I83" s="9">
        <f t="shared" si="31"/>
        <v>3.6745843212093798</v>
      </c>
      <c r="J83" s="9">
        <f t="shared" si="32"/>
        <v>2.2784513055380833</v>
      </c>
      <c r="K83" s="11">
        <f t="shared" si="33"/>
        <v>0.30303030303030304</v>
      </c>
      <c r="L83" s="11">
        <f t="shared" si="34"/>
        <v>0.2857142857142857</v>
      </c>
      <c r="M83" s="11">
        <f t="shared" si="35"/>
        <v>0.45558086560364469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-0.27103117080338024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0.23646816357522504</v>
      </c>
      <c r="Q83" s="11">
        <f>2*'OddsRatio_working_3-way'!K83*'OddsRatio_working_3-way'!L83*'OddsRatio_working_3-way'!M83</f>
        <v>7.8888461576388694E-2</v>
      </c>
      <c r="R83" s="11">
        <f t="shared" si="36"/>
        <v>0</v>
      </c>
      <c r="S83" s="11">
        <f t="shared" si="37"/>
        <v>-0.87247589594324204</v>
      </c>
      <c r="T83" s="11">
        <f t="shared" si="38"/>
        <v>-0.29106785519374223</v>
      </c>
      <c r="U83" s="11">
        <f>'OddsRatio_working_3-way'!S83-'OddsRatio_working_3-way'!R83^2/3</f>
        <v>-0.87247589594324204</v>
      </c>
      <c r="V83" s="11">
        <f>'OddsRatio_working_3-way'!S83*'OddsRatio_working_3-way'!R83/3-2*'OddsRatio_working_3-way'!R83^3/27-'OddsRatio_working_3-way'!T83</f>
        <v>0.29106785519374223</v>
      </c>
      <c r="W83" s="11">
        <f>'OddsRatio_working_3-way'!V83^2+4*'OddsRatio_working_3-way'!U83^3/27</f>
        <v>-1.3670767606869666E-2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0.15683690886869947</v>
      </c>
      <c r="Y83" s="11">
        <f>IF('OddsRatio_working_3-way'!W83&gt;=0,IF('OddsRatio_working_3-way'!V83+SQRT('OddsRatio_working_3-way'!W83)&gt;0,0,PI()),ACOS('OddsRatio_working_3-way'!V83/(2*'OddsRatio_working_3-way'!X83)))</f>
        <v>0.38197133171555109</v>
      </c>
      <c r="Z83" s="11">
        <f>'OddsRatio_working_3-way'!X83^(1/3)*COS('OddsRatio_working_3-way'!Y83/3)</f>
        <v>0.5349168642418759</v>
      </c>
      <c r="AA83" s="11">
        <f>'OddsRatio_working_3-way'!X83^(1/3)*COS(('OddsRatio_working_3-way'!Y83+2*PI())/3)</f>
        <v>-0.32676218620142894</v>
      </c>
      <c r="AB83" s="11">
        <f>'OddsRatio_working_3-way'!X83^(1/3)*COS(('OddsRatio_working_3-way'!Y83+4*PI())/3)</f>
        <v>-0.20815467804044688</v>
      </c>
      <c r="AC83" s="11">
        <f>'OddsRatio_working_3-way'!X83^(1/3)*SIN('OddsRatio_working_3-way'!Y83/3)</f>
        <v>6.8478076764653714E-2</v>
      </c>
      <c r="AD83" s="11">
        <f>'OddsRatio_working_3-way'!X83^(1/3)*SIN(('OddsRatio_working_3-way'!Y83+2*PI())/3)</f>
        <v>0.42901255496384949</v>
      </c>
      <c r="AE83" s="11">
        <f>'OddsRatio_working_3-way'!X83^(1/3)*SIN(('OddsRatio_working_3-way'!Y83+4*PI())/3)</f>
        <v>-0.49749063172850327</v>
      </c>
      <c r="AF83" s="11">
        <f>-'OddsRatio_working_3-way'!U83/(3*'OddsRatio_working_3-way'!X83^(1/3))*COS(('OddsRatio_working_3-way'!Y83)/3)</f>
        <v>0.53491686424187601</v>
      </c>
      <c r="AG83" s="11">
        <f>-'OddsRatio_working_3-way'!U83/(3*'OddsRatio_working_3-way'!X83^(1/3))*COS(('OddsRatio_working_3-way'!Y83+2*PI())/3)</f>
        <v>-0.32676218620142899</v>
      </c>
      <c r="AH83" s="11">
        <f>-'OddsRatio_working_3-way'!U83/(3*'OddsRatio_working_3-way'!X83^(1/3))*COS(('OddsRatio_working_3-way'!Y83+4*PI())/3)</f>
        <v>-0.20815467804044693</v>
      </c>
      <c r="AI83" s="11">
        <f>'OddsRatio_working_3-way'!U83/(3*'OddsRatio_working_3-way'!X83^(1/3))*SIN(('OddsRatio_working_3-way'!Y83)/3)</f>
        <v>-6.8478076764653728E-2</v>
      </c>
      <c r="AJ83" s="11">
        <f>'OddsRatio_working_3-way'!U83/(3*'OddsRatio_working_3-way'!X83^(1/3))*SIN(('OddsRatio_working_3-way'!Y83+2*PI())/3)</f>
        <v>-0.4290125549638496</v>
      </c>
      <c r="AK83" s="11">
        <f>'OddsRatio_working_3-way'!U83/(3*'OddsRatio_working_3-way'!X83^(1/3))*SIN(('OddsRatio_working_3-way'!Y83+4*PI())/3)</f>
        <v>0.49749063172850333</v>
      </c>
      <c r="AL83" s="11">
        <f>'OddsRatio_working_3-way'!Z83+'OddsRatio_working_3-way'!AF83</f>
        <v>1.069833728483752</v>
      </c>
      <c r="AM83" s="11">
        <f>'OddsRatio_working_3-way'!AA83+'OddsRatio_working_3-way'!AG83</f>
        <v>-0.65352437240285788</v>
      </c>
      <c r="AN83" s="11">
        <f>'OddsRatio_working_3-way'!AB83+'OddsRatio_working_3-way'!AH83</f>
        <v>-0.41630935608089381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1.069833728483752</v>
      </c>
      <c r="AS83" s="11">
        <f>IF(('OddsRatio_working_3-way'!X83=0),IF(Q83&gt;0,-Q83^(1/3),(-Q83)^(1/3)),'OddsRatio_working_3-way'!AM83-'OddsRatio_working_3-way'!R83/3)</f>
        <v>-0.65352437240285788</v>
      </c>
      <c r="AT83" s="11">
        <f>IF(('OddsRatio_working_3-way'!X83=0),IF(Q83&gt;0,-Q83^(1/3),(-Q83)^(1/3)),'OddsRatio_working_3-way'!AN83-'OddsRatio_working_3-way'!R83/3)</f>
        <v>-0.41630935608089381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9">
        <f t="shared" si="26"/>
        <v>0.39333095622609288</v>
      </c>
      <c r="E84" s="9">
        <f t="shared" si="27"/>
        <v>0.30154193646967797</v>
      </c>
      <c r="F84" s="9">
        <f t="shared" si="28"/>
        <v>0.30512710730422909</v>
      </c>
      <c r="G84" s="9">
        <f t="shared" si="29"/>
        <v>1.0823777166747102</v>
      </c>
      <c r="H84" s="9">
        <f t="shared" si="30"/>
        <v>2.5423882462614618</v>
      </c>
      <c r="I84" s="9">
        <f t="shared" si="31"/>
        <v>3.3162883136838799</v>
      </c>
      <c r="J84" s="9">
        <f t="shared" si="32"/>
        <v>3.2773227158835909</v>
      </c>
      <c r="K84" s="11">
        <f t="shared" si="33"/>
        <v>0.41237113402061859</v>
      </c>
      <c r="L84" s="11">
        <f t="shared" si="34"/>
        <v>0.31847133757961782</v>
      </c>
      <c r="M84" s="11">
        <f t="shared" si="35"/>
        <v>0.32216494845360821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-0.27146339085832571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0.23985200509337515</v>
      </c>
      <c r="Q84" s="11">
        <f>2*'OddsRatio_working_3-way'!K84*'OddsRatio_working_3-way'!L84*'OddsRatio_working_3-way'!M84</f>
        <v>8.4618805818795245E-2</v>
      </c>
      <c r="R84" s="11">
        <f t="shared" si="36"/>
        <v>0</v>
      </c>
      <c r="S84" s="11">
        <f t="shared" si="37"/>
        <v>-0.88355193801639254</v>
      </c>
      <c r="T84" s="11">
        <f t="shared" si="38"/>
        <v>-0.31171350785549212</v>
      </c>
      <c r="U84" s="11">
        <f>'OddsRatio_working_3-way'!S84-'OddsRatio_working_3-way'!R84^2/3</f>
        <v>-0.88355193801639254</v>
      </c>
      <c r="V84" s="11">
        <f>'OddsRatio_working_3-way'!S84*'OddsRatio_working_3-way'!R84/3-2*'OddsRatio_working_3-way'!R84^3/27-'OddsRatio_working_3-way'!T84</f>
        <v>0.31171350785549212</v>
      </c>
      <c r="W84" s="11">
        <f>'OddsRatio_working_3-way'!V84^2+4*'OddsRatio_working_3-way'!U84^3/27</f>
        <v>-5.0209429682706447E-3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0.15983292366393617</v>
      </c>
      <c r="Y84" s="11">
        <f>IF('OddsRatio_working_3-way'!W84&gt;=0,IF('OddsRatio_working_3-way'!V84+SQRT('OddsRatio_working_3-way'!W84)&gt;0,0,PI()),ACOS('OddsRatio_working_3-way'!V84/(2*'OddsRatio_working_3-way'!X84)))</f>
        <v>0.2235212401589266</v>
      </c>
      <c r="Z84" s="11">
        <f>'OddsRatio_working_3-way'!X84^(1/3)*COS('OddsRatio_working_3-way'!Y84/3)</f>
        <v>0.54118885833735508</v>
      </c>
      <c r="AA84" s="11">
        <f>'OddsRatio_working_3-way'!X84^(1/3)*COS(('OddsRatio_working_3-way'!Y84+2*PI())/3)</f>
        <v>-0.30557941470148525</v>
      </c>
      <c r="AB84" s="11">
        <f>'OddsRatio_working_3-way'!X84^(1/3)*COS(('OddsRatio_working_3-way'!Y84+4*PI())/3)</f>
        <v>-0.23560944363586953</v>
      </c>
      <c r="AC84" s="11">
        <f>'OddsRatio_working_3-way'!X84^(1/3)*SIN('OddsRatio_working_3-way'!Y84/3)</f>
        <v>4.0397181629923562E-2</v>
      </c>
      <c r="AD84" s="11">
        <f>'OddsRatio_working_3-way'!X84^(1/3)*SIN(('OddsRatio_working_3-way'!Y84+2*PI())/3)</f>
        <v>0.44848470875028562</v>
      </c>
      <c r="AE84" s="11">
        <f>'OddsRatio_working_3-way'!X84^(1/3)*SIN(('OddsRatio_working_3-way'!Y84+4*PI())/3)</f>
        <v>-0.48888189038020918</v>
      </c>
      <c r="AF84" s="11">
        <f>-'OddsRatio_working_3-way'!U84/(3*'OddsRatio_working_3-way'!X84^(1/3))*COS(('OddsRatio_working_3-way'!Y84)/3)</f>
        <v>0.54118885833735508</v>
      </c>
      <c r="AG84" s="11">
        <f>-'OddsRatio_working_3-way'!U84/(3*'OddsRatio_working_3-way'!X84^(1/3))*COS(('OddsRatio_working_3-way'!Y84+2*PI())/3)</f>
        <v>-0.30557941470148525</v>
      </c>
      <c r="AH84" s="11">
        <f>-'OddsRatio_working_3-way'!U84/(3*'OddsRatio_working_3-way'!X84^(1/3))*COS(('OddsRatio_working_3-way'!Y84+4*PI())/3)</f>
        <v>-0.23560944363586953</v>
      </c>
      <c r="AI84" s="11">
        <f>'OddsRatio_working_3-way'!U84/(3*'OddsRatio_working_3-way'!X84^(1/3))*SIN(('OddsRatio_working_3-way'!Y84)/3)</f>
        <v>-4.0397181629923562E-2</v>
      </c>
      <c r="AJ84" s="11">
        <f>'OddsRatio_working_3-way'!U84/(3*'OddsRatio_working_3-way'!X84^(1/3))*SIN(('OddsRatio_working_3-way'!Y84+2*PI())/3)</f>
        <v>-0.44848470875028562</v>
      </c>
      <c r="AK84" s="11">
        <f>'OddsRatio_working_3-way'!U84/(3*'OddsRatio_working_3-way'!X84^(1/3))*SIN(('OddsRatio_working_3-way'!Y84+4*PI())/3)</f>
        <v>0.48888189038020918</v>
      </c>
      <c r="AL84" s="11">
        <f>'OddsRatio_working_3-way'!Z84+'OddsRatio_working_3-way'!AF84</f>
        <v>1.0823777166747102</v>
      </c>
      <c r="AM84" s="11">
        <f>'OddsRatio_working_3-way'!AA84+'OddsRatio_working_3-way'!AG84</f>
        <v>-0.6111588294029705</v>
      </c>
      <c r="AN84" s="11">
        <f>'OddsRatio_working_3-way'!AB84+'OddsRatio_working_3-way'!AH84</f>
        <v>-0.47121888727173905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1.0823777166747102</v>
      </c>
      <c r="AS84" s="11">
        <f>IF(('OddsRatio_working_3-way'!X84=0),IF(Q84&gt;0,-Q84^(1/3),(-Q84)^(1/3)),'OddsRatio_working_3-way'!AM84-'OddsRatio_working_3-way'!R84/3)</f>
        <v>-0.6111588294029705</v>
      </c>
      <c r="AT84" s="11">
        <f>IF(('OddsRatio_working_3-way'!X84=0),IF(Q84&gt;0,-Q84^(1/3),(-Q84)^(1/3)),'OddsRatio_working_3-way'!AN84-'OddsRatio_working_3-way'!R84/3)</f>
        <v>-0.47121888727173905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9">
        <f t="shared" si="26"/>
        <v>0.43391646663506184</v>
      </c>
      <c r="E85" s="9">
        <f t="shared" si="27"/>
        <v>0.28391271038864357</v>
      </c>
      <c r="F85" s="9">
        <f t="shared" si="28"/>
        <v>0.28217082297629442</v>
      </c>
      <c r="G85" s="9">
        <f t="shared" si="29"/>
        <v>1.0871591978574551</v>
      </c>
      <c r="H85" s="9">
        <f t="shared" si="30"/>
        <v>2.3045910374289464</v>
      </c>
      <c r="I85" s="9">
        <f t="shared" si="31"/>
        <v>3.522209339029295</v>
      </c>
      <c r="J85" s="9">
        <f t="shared" si="32"/>
        <v>3.5439525229864444</v>
      </c>
      <c r="K85" s="11">
        <f t="shared" si="33"/>
        <v>0.45454545454545453</v>
      </c>
      <c r="L85" s="11">
        <f t="shared" si="34"/>
        <v>0.30120481927710846</v>
      </c>
      <c r="M85" s="11">
        <f t="shared" si="35"/>
        <v>0.29940119760479045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-0.26704094549127355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0.24020961363144464</v>
      </c>
      <c r="Q85" s="11">
        <f>2*'OddsRatio_working_3-way'!K85*'OddsRatio_working_3-way'!L85*'OddsRatio_working_3-way'!M85</f>
        <v>8.1982803287182493E-2</v>
      </c>
      <c r="R85" s="11">
        <f t="shared" si="36"/>
        <v>0</v>
      </c>
      <c r="S85" s="11">
        <f t="shared" si="37"/>
        <v>-0.89952352883387421</v>
      </c>
      <c r="T85" s="11">
        <f t="shared" si="38"/>
        <v>-0.30700461734944523</v>
      </c>
      <c r="U85" s="11">
        <f>'OddsRatio_working_3-way'!S85-'OddsRatio_working_3-way'!R85^2/3</f>
        <v>-0.89952352883387421</v>
      </c>
      <c r="V85" s="11">
        <f>'OddsRatio_working_3-way'!S85*'OddsRatio_working_3-way'!R85/3-2*'OddsRatio_working_3-way'!R85^3/27-'OddsRatio_working_3-way'!T85</f>
        <v>0.30700461734944523</v>
      </c>
      <c r="W85" s="11">
        <f>'OddsRatio_working_3-way'!V85^2+4*'OddsRatio_working_3-way'!U85^3/27</f>
        <v>-1.3576726100198985E-2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0.16418629752058961</v>
      </c>
      <c r="Y85" s="11">
        <f>IF('OddsRatio_working_3-way'!W85&gt;=0,IF('OddsRatio_working_3-way'!V85+SQRT('OddsRatio_working_3-way'!W85)&gt;0,0,PI()),ACOS('OddsRatio_working_3-way'!V85/(2*'OddsRatio_working_3-way'!X85)))</f>
        <v>0.36274122350706928</v>
      </c>
      <c r="Z85" s="11">
        <f>'OddsRatio_working_3-way'!X85^(1/3)*COS('OddsRatio_working_3-way'!Y85/3)</f>
        <v>0.54357959892872754</v>
      </c>
      <c r="AA85" s="11">
        <f>'OddsRatio_working_3-way'!X85^(1/3)*COS(('OddsRatio_working_3-way'!Y85+2*PI())/3)</f>
        <v>-0.32898942297563621</v>
      </c>
      <c r="AB85" s="11">
        <f>'OddsRatio_working_3-way'!X85^(1/3)*COS(('OddsRatio_working_3-way'!Y85+4*PI())/3)</f>
        <v>-0.21459017595309163</v>
      </c>
      <c r="AC85" s="11">
        <f>'OddsRatio_working_3-way'!X85^(1/3)*SIN('OddsRatio_working_3-way'!Y85/3)</f>
        <v>6.6048436063556842E-2</v>
      </c>
      <c r="AD85" s="11">
        <f>'OddsRatio_working_3-way'!X85^(1/3)*SIN(('OddsRatio_working_3-way'!Y85+2*PI())/3)</f>
        <v>0.43772952361945605</v>
      </c>
      <c r="AE85" s="11">
        <f>'OddsRatio_working_3-way'!X85^(1/3)*SIN(('OddsRatio_working_3-way'!Y85+4*PI())/3)</f>
        <v>-0.50377795968301275</v>
      </c>
      <c r="AF85" s="11">
        <f>-'OddsRatio_working_3-way'!U85/(3*'OddsRatio_working_3-way'!X85^(1/3))*COS(('OddsRatio_working_3-way'!Y85)/3)</f>
        <v>0.54357959892872765</v>
      </c>
      <c r="AG85" s="11">
        <f>-'OddsRatio_working_3-way'!U85/(3*'OddsRatio_working_3-way'!X85^(1/3))*COS(('OddsRatio_working_3-way'!Y85+2*PI())/3)</f>
        <v>-0.32898942297563627</v>
      </c>
      <c r="AH85" s="11">
        <f>-'OddsRatio_working_3-way'!U85/(3*'OddsRatio_working_3-way'!X85^(1/3))*COS(('OddsRatio_working_3-way'!Y85+4*PI())/3)</f>
        <v>-0.21459017595309166</v>
      </c>
      <c r="AI85" s="11">
        <f>'OddsRatio_working_3-way'!U85/(3*'OddsRatio_working_3-way'!X85^(1/3))*SIN(('OddsRatio_working_3-way'!Y85)/3)</f>
        <v>-6.6048436063556856E-2</v>
      </c>
      <c r="AJ85" s="11">
        <f>'OddsRatio_working_3-way'!U85/(3*'OddsRatio_working_3-way'!X85^(1/3))*SIN(('OddsRatio_working_3-way'!Y85+2*PI())/3)</f>
        <v>-0.43772952361945611</v>
      </c>
      <c r="AK85" s="11">
        <f>'OddsRatio_working_3-way'!U85/(3*'OddsRatio_working_3-way'!X85^(1/3))*SIN(('OddsRatio_working_3-way'!Y85+4*PI())/3)</f>
        <v>0.50377795968301287</v>
      </c>
      <c r="AL85" s="11">
        <f>'OddsRatio_working_3-way'!Z85+'OddsRatio_working_3-way'!AF85</f>
        <v>1.0871591978574551</v>
      </c>
      <c r="AM85" s="11">
        <f>'OddsRatio_working_3-way'!AA85+'OddsRatio_working_3-way'!AG85</f>
        <v>-0.65797884595127254</v>
      </c>
      <c r="AN85" s="11">
        <f>'OddsRatio_working_3-way'!AB85+'OddsRatio_working_3-way'!AH85</f>
        <v>-0.42918035190618331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1.0871591978574551</v>
      </c>
      <c r="AS85" s="11">
        <f>IF(('OddsRatio_working_3-way'!X85=0),IF(Q85&gt;0,-Q85^(1/3),(-Q85)^(1/3)),'OddsRatio_working_3-way'!AM85-'OddsRatio_working_3-way'!R85/3)</f>
        <v>-0.65797884595127254</v>
      </c>
      <c r="AT85" s="11">
        <f>IF(('OddsRatio_working_3-way'!X85=0),IF(Q85&gt;0,-Q85^(1/3),(-Q85)^(1/3)),'OddsRatio_working_3-way'!AN85-'OddsRatio_working_3-way'!R85/3)</f>
        <v>-0.42918035190618331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9">
        <f t="shared" si="26"/>
        <v>0.17419620009371523</v>
      </c>
      <c r="E86" s="9">
        <f t="shared" si="27"/>
        <v>0.20962281360524754</v>
      </c>
      <c r="F86" s="9">
        <f t="shared" si="28"/>
        <v>0.61618098630103757</v>
      </c>
      <c r="G86" s="9">
        <f t="shared" si="29"/>
        <v>1.10247752375611</v>
      </c>
      <c r="H86" s="9">
        <f t="shared" si="30"/>
        <v>5.7406533521512717</v>
      </c>
      <c r="I86" s="9">
        <f t="shared" si="31"/>
        <v>4.7704731312458959</v>
      </c>
      <c r="J86" s="9">
        <f t="shared" si="32"/>
        <v>1.622899800922202</v>
      </c>
      <c r="K86" s="11">
        <f t="shared" si="33"/>
        <v>0.18867924528301888</v>
      </c>
      <c r="L86" s="11">
        <f t="shared" si="34"/>
        <v>0.22624434389140272</v>
      </c>
      <c r="M86" s="11">
        <f t="shared" si="35"/>
        <v>0.63897763578274758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-0.22663685171087333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0.2259852178118357</v>
      </c>
      <c r="Q86" s="11">
        <f>2*'OddsRatio_working_3-way'!K86*'OddsRatio_working_3-way'!L86*'OddsRatio_working_3-way'!M86</f>
        <v>5.4552858856206581E-2</v>
      </c>
      <c r="R86" s="11">
        <f t="shared" si="36"/>
        <v>0</v>
      </c>
      <c r="S86" s="11">
        <f t="shared" si="37"/>
        <v>-0.99712476636469982</v>
      </c>
      <c r="T86" s="11">
        <f t="shared" si="38"/>
        <v>-0.24070603895345807</v>
      </c>
      <c r="U86" s="11">
        <f>'OddsRatio_working_3-way'!S86-'OddsRatio_working_3-way'!R86^2/3</f>
        <v>-0.99712476636469982</v>
      </c>
      <c r="V86" s="11">
        <f>'OddsRatio_working_3-way'!S86*'OddsRatio_working_3-way'!R86/3-2*'OddsRatio_working_3-way'!R86^3/27-'OddsRatio_working_3-way'!T86</f>
        <v>0.24070603895345807</v>
      </c>
      <c r="W86" s="11">
        <f>'OddsRatio_working_3-way'!V86^2+4*'OddsRatio_working_3-way'!U86^3/27</f>
        <v>-8.8934540030596532E-2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0.19162067817648243</v>
      </c>
      <c r="Y86" s="11">
        <f>IF('OddsRatio_working_3-way'!W86&gt;=0,IF('OddsRatio_working_3-way'!V86+SQRT('OddsRatio_working_3-way'!W86)&gt;0,0,PI()),ACOS('OddsRatio_working_3-way'!V86/(2*'OddsRatio_working_3-way'!X86)))</f>
        <v>0.8917136184229808</v>
      </c>
      <c r="Z86" s="11">
        <f>'OddsRatio_working_3-way'!X86^(1/3)*COS('OddsRatio_working_3-way'!Y86/3)</f>
        <v>0.55123876187805498</v>
      </c>
      <c r="AA86" s="11">
        <f>'OddsRatio_working_3-way'!X86^(1/3)*COS(('OddsRatio_working_3-way'!Y86+2*PI())/3)</f>
        <v>-0.4218488654609141</v>
      </c>
      <c r="AB86" s="11">
        <f>'OddsRatio_working_3-way'!X86^(1/3)*COS(('OddsRatio_working_3-way'!Y86+4*PI())/3)</f>
        <v>-0.12938989641714077</v>
      </c>
      <c r="AC86" s="11">
        <f>'OddsRatio_working_3-way'!X86^(1/3)*SIN('OddsRatio_working_3-way'!Y86/3)</f>
        <v>0.16885126450434298</v>
      </c>
      <c r="AD86" s="11">
        <f>'OddsRatio_working_3-way'!X86^(1/3)*SIN(('OddsRatio_working_3-way'!Y86+2*PI())/3)</f>
        <v>0.39296113908490515</v>
      </c>
      <c r="AE86" s="11">
        <f>'OddsRatio_working_3-way'!X86^(1/3)*SIN(('OddsRatio_working_3-way'!Y86+4*PI())/3)</f>
        <v>-0.561812403589248</v>
      </c>
      <c r="AF86" s="11">
        <f>-'OddsRatio_working_3-way'!U86/(3*'OddsRatio_working_3-way'!X86^(1/3))*COS(('OddsRatio_working_3-way'!Y86)/3)</f>
        <v>0.55123876187805509</v>
      </c>
      <c r="AG86" s="11">
        <f>-'OddsRatio_working_3-way'!U86/(3*'OddsRatio_working_3-way'!X86^(1/3))*COS(('OddsRatio_working_3-way'!Y86+2*PI())/3)</f>
        <v>-0.42184886546091416</v>
      </c>
      <c r="AH86" s="11">
        <f>-'OddsRatio_working_3-way'!U86/(3*'OddsRatio_working_3-way'!X86^(1/3))*COS(('OddsRatio_working_3-way'!Y86+4*PI())/3)</f>
        <v>-0.1293898964171408</v>
      </c>
      <c r="AI86" s="11">
        <f>'OddsRatio_working_3-way'!U86/(3*'OddsRatio_working_3-way'!X86^(1/3))*SIN(('OddsRatio_working_3-way'!Y86)/3)</f>
        <v>-0.16885126450434301</v>
      </c>
      <c r="AJ86" s="11">
        <f>'OddsRatio_working_3-way'!U86/(3*'OddsRatio_working_3-way'!X86^(1/3))*SIN(('OddsRatio_working_3-way'!Y86+2*PI())/3)</f>
        <v>-0.39296113908490521</v>
      </c>
      <c r="AK86" s="11">
        <f>'OddsRatio_working_3-way'!U86/(3*'OddsRatio_working_3-way'!X86^(1/3))*SIN(('OddsRatio_working_3-way'!Y86+4*PI())/3)</f>
        <v>0.56181240358924811</v>
      </c>
      <c r="AL86" s="11">
        <f>'OddsRatio_working_3-way'!Z86+'OddsRatio_working_3-way'!AF86</f>
        <v>1.10247752375611</v>
      </c>
      <c r="AM86" s="11">
        <f>'OddsRatio_working_3-way'!AA86+'OddsRatio_working_3-way'!AG86</f>
        <v>-0.84369773092182831</v>
      </c>
      <c r="AN86" s="11">
        <f>'OddsRatio_working_3-way'!AB86+'OddsRatio_working_3-way'!AH86</f>
        <v>-0.25877979283428154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1.10247752375611</v>
      </c>
      <c r="AS86" s="11">
        <f>IF(('OddsRatio_working_3-way'!X86=0),IF(Q86&gt;0,-Q86^(1/3),(-Q86)^(1/3)),'OddsRatio_working_3-way'!AM86-'OddsRatio_working_3-way'!R86/3)</f>
        <v>-0.84369773092182831</v>
      </c>
      <c r="AT86" s="11">
        <f>IF(('OddsRatio_working_3-way'!X86=0),IF(Q86&gt;0,-Q86^(1/3),(-Q86)^(1/3)),'OddsRatio_working_3-way'!AN86-'OddsRatio_working_3-way'!R86/3)</f>
        <v>-0.25877979283428154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9">
        <f t="shared" si="26"/>
        <v>0.44177619714859423</v>
      </c>
      <c r="E87" s="9">
        <f t="shared" si="27"/>
        <v>0.26478540419000562</v>
      </c>
      <c r="F87" s="9">
        <f t="shared" si="28"/>
        <v>0.29343839866140048</v>
      </c>
      <c r="G87" s="9">
        <f t="shared" si="29"/>
        <v>1.0846262556156381</v>
      </c>
      <c r="H87" s="9">
        <f t="shared" si="30"/>
        <v>2.2635895877922181</v>
      </c>
      <c r="I87" s="9">
        <f t="shared" si="31"/>
        <v>3.7766432143760333</v>
      </c>
      <c r="J87" s="9">
        <f t="shared" si="32"/>
        <v>3.4078702874667171</v>
      </c>
      <c r="K87" s="11">
        <f t="shared" si="33"/>
        <v>0.46189376443418012</v>
      </c>
      <c r="L87" s="11">
        <f t="shared" si="34"/>
        <v>0.2808988764044944</v>
      </c>
      <c r="M87" s="11">
        <f t="shared" si="35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-0.26678112202244308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0.23954553960161223</v>
      </c>
      <c r="Q87" s="11">
        <f>2*'OddsRatio_working_3-way'!K87*'OddsRatio_working_3-way'!L87*'OddsRatio_working_3-way'!M87</f>
        <v>8.0587229470685348E-2</v>
      </c>
      <c r="R87" s="11">
        <f t="shared" si="36"/>
        <v>0</v>
      </c>
      <c r="S87" s="11">
        <f t="shared" si="37"/>
        <v>-0.89791038355952468</v>
      </c>
      <c r="T87" s="11">
        <f t="shared" si="38"/>
        <v>-0.30207245872481903</v>
      </c>
      <c r="U87" s="11">
        <f>'OddsRatio_working_3-way'!S87-'OddsRatio_working_3-way'!R87^2/3</f>
        <v>-0.89791038355952468</v>
      </c>
      <c r="V87" s="11">
        <f>'OddsRatio_working_3-way'!S87*'OddsRatio_working_3-way'!R87/3-2*'OddsRatio_working_3-way'!R87^3/27-'OddsRatio_working_3-way'!T87</f>
        <v>0.30207245872481903</v>
      </c>
      <c r="W87" s="11">
        <f>'OddsRatio_working_3-way'!V87^2+4*'OddsRatio_working_3-way'!U87^3/27</f>
        <v>-1.6001713008370028E-2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0.16374483452038077</v>
      </c>
      <c r="Y87" s="11">
        <f>IF('OddsRatio_working_3-way'!W87&gt;=0,IF('OddsRatio_working_3-way'!V87+SQRT('OddsRatio_working_3-way'!W87)&gt;0,0,PI()),ACOS('OddsRatio_working_3-way'!V87/(2*'OddsRatio_working_3-way'!X87)))</f>
        <v>0.39657913623401586</v>
      </c>
      <c r="Z87" s="11">
        <f>'OddsRatio_working_3-way'!X87^(1/3)*COS('OddsRatio_working_3-way'!Y87/3)</f>
        <v>0.54231312780781915</v>
      </c>
      <c r="AA87" s="11">
        <f>'OddsRatio_working_3-way'!X87^(1/3)*COS(('OddsRatio_working_3-way'!Y87+2*PI())/3)</f>
        <v>-0.33360613912549292</v>
      </c>
      <c r="AB87" s="11">
        <f>'OddsRatio_working_3-way'!X87^(1/3)*COS(('OddsRatio_working_3-way'!Y87+4*PI())/3)</f>
        <v>-0.20870698868232637</v>
      </c>
      <c r="AC87" s="11">
        <f>'OddsRatio_working_3-way'!X87^(1/3)*SIN('OddsRatio_working_3-way'!Y87/3)</f>
        <v>7.2110558129917915E-2</v>
      </c>
      <c r="AD87" s="11">
        <f>'OddsRatio_working_3-way'!X87^(1/3)*SIN(('OddsRatio_working_3-way'!Y87+2*PI())/3)</f>
        <v>0.4336016664224096</v>
      </c>
      <c r="AE87" s="11">
        <f>'OddsRatio_working_3-way'!X87^(1/3)*SIN(('OddsRatio_working_3-way'!Y87+4*PI())/3)</f>
        <v>-0.50571222455232734</v>
      </c>
      <c r="AF87" s="11">
        <f>-'OddsRatio_working_3-way'!U87/(3*'OddsRatio_working_3-way'!X87^(1/3))*COS(('OddsRatio_working_3-way'!Y87)/3)</f>
        <v>0.54231312780781904</v>
      </c>
      <c r="AG87" s="11">
        <f>-'OddsRatio_working_3-way'!U87/(3*'OddsRatio_working_3-way'!X87^(1/3))*COS(('OddsRatio_working_3-way'!Y87+2*PI())/3)</f>
        <v>-0.33360613912549286</v>
      </c>
      <c r="AH87" s="11">
        <f>-'OddsRatio_working_3-way'!U87/(3*'OddsRatio_working_3-way'!X87^(1/3))*COS(('OddsRatio_working_3-way'!Y87+4*PI())/3)</f>
        <v>-0.20870698868232634</v>
      </c>
      <c r="AI87" s="11">
        <f>'OddsRatio_working_3-way'!U87/(3*'OddsRatio_working_3-way'!X87^(1/3))*SIN(('OddsRatio_working_3-way'!Y87)/3)</f>
        <v>-7.2110558129917901E-2</v>
      </c>
      <c r="AJ87" s="11">
        <f>'OddsRatio_working_3-way'!U87/(3*'OddsRatio_working_3-way'!X87^(1/3))*SIN(('OddsRatio_working_3-way'!Y87+2*PI())/3)</f>
        <v>-0.43360166642240955</v>
      </c>
      <c r="AK87" s="11">
        <f>'OddsRatio_working_3-way'!U87/(3*'OddsRatio_working_3-way'!X87^(1/3))*SIN(('OddsRatio_working_3-way'!Y87+4*PI())/3)</f>
        <v>0.50571222455232723</v>
      </c>
      <c r="AL87" s="11">
        <f>'OddsRatio_working_3-way'!Z87+'OddsRatio_working_3-way'!AF87</f>
        <v>1.0846262556156381</v>
      </c>
      <c r="AM87" s="11">
        <f>'OddsRatio_working_3-way'!AA87+'OddsRatio_working_3-way'!AG87</f>
        <v>-0.66721227825098572</v>
      </c>
      <c r="AN87" s="11">
        <f>'OddsRatio_working_3-way'!AB87+'OddsRatio_working_3-way'!AH87</f>
        <v>-0.41741397736465269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1.0846262556156381</v>
      </c>
      <c r="AS87" s="11">
        <f>IF(('OddsRatio_working_3-way'!X87=0),IF(Q87&gt;0,-Q87^(1/3),(-Q87)^(1/3)),'OddsRatio_working_3-way'!AM87-'OddsRatio_working_3-way'!R87/3)</f>
        <v>-0.66721227825098572</v>
      </c>
      <c r="AT87" s="11">
        <f>IF(('OddsRatio_working_3-way'!X87=0),IF(Q87&gt;0,-Q87^(1/3),(-Q87)^(1/3)),'OddsRatio_working_3-way'!AN87-'OddsRatio_working_3-way'!R87/3)</f>
        <v>-0.41741397736465269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9">
        <f t="shared" si="26"/>
        <v>0.61184794993696834</v>
      </c>
      <c r="E88" s="9">
        <f t="shared" si="27"/>
        <v>0.22522429575930181</v>
      </c>
      <c r="F88" s="9">
        <f t="shared" si="28"/>
        <v>0.16292775430372974</v>
      </c>
      <c r="G88" s="9">
        <f t="shared" si="29"/>
        <v>1.1168890659724169</v>
      </c>
      <c r="H88" s="9">
        <f t="shared" si="30"/>
        <v>1.634392989472333</v>
      </c>
      <c r="I88" s="9">
        <f t="shared" si="31"/>
        <v>4.4400183231950443</v>
      </c>
      <c r="J88" s="9">
        <f t="shared" si="32"/>
        <v>6.1376897034731179</v>
      </c>
      <c r="K88" s="11">
        <f t="shared" si="33"/>
        <v>0.63775510204081631</v>
      </c>
      <c r="L88" s="11">
        <f t="shared" si="34"/>
        <v>0.24509803921568626</v>
      </c>
      <c r="M88" s="11">
        <f t="shared" si="35"/>
        <v>0.17857142857142858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-0.224627350940376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0.23022601897902017</v>
      </c>
      <c r="Q88" s="11">
        <f>2*'OddsRatio_working_3-way'!K88*'OddsRatio_working_3-way'!L88*'OddsRatio_working_3-way'!M88</f>
        <v>5.5825901789287147E-2</v>
      </c>
      <c r="R88" s="11">
        <f t="shared" si="36"/>
        <v>0</v>
      </c>
      <c r="S88" s="11">
        <f t="shared" si="37"/>
        <v>-1.0249242490516226</v>
      </c>
      <c r="T88" s="11">
        <f t="shared" si="38"/>
        <v>-0.24852673352367186</v>
      </c>
      <c r="U88" s="11">
        <f>'OddsRatio_working_3-way'!S88-'OddsRatio_working_3-way'!R88^2/3</f>
        <v>-1.0249242490516226</v>
      </c>
      <c r="V88" s="11">
        <f>'OddsRatio_working_3-way'!S88*'OddsRatio_working_3-way'!R88/3-2*'OddsRatio_working_3-way'!R88^3/27-'OddsRatio_working_3-way'!T88</f>
        <v>0.24852673352367186</v>
      </c>
      <c r="W88" s="11">
        <f>'OddsRatio_working_3-way'!V88^2+4*'OddsRatio_working_3-way'!U88^3/27</f>
        <v>-9.7738445705406768E-2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0.19968974872370951</v>
      </c>
      <c r="Y88" s="11">
        <f>IF('OddsRatio_working_3-way'!W88&gt;=0,IF('OddsRatio_working_3-way'!V88+SQRT('OddsRatio_working_3-way'!W88)&gt;0,0,PI()),ACOS('OddsRatio_working_3-way'!V88/(2*'OddsRatio_working_3-way'!X88)))</f>
        <v>0.89914159236127622</v>
      </c>
      <c r="Z88" s="11">
        <f>'OddsRatio_working_3-way'!X88^(1/3)*COS('OddsRatio_working_3-way'!Y88/3)</f>
        <v>0.55844453298620855</v>
      </c>
      <c r="AA88" s="11">
        <f>'OddsRatio_working_3-way'!X88^(1/3)*COS(('OddsRatio_working_3-way'!Y88+2*PI())/3)</f>
        <v>-0.42867406456280699</v>
      </c>
      <c r="AB88" s="11">
        <f>'OddsRatio_working_3-way'!X88^(1/3)*COS(('OddsRatio_working_3-way'!Y88+4*PI())/3)</f>
        <v>-0.12977046842340179</v>
      </c>
      <c r="AC88" s="11">
        <f>'OddsRatio_working_3-way'!X88^(1/3)*SIN('OddsRatio_working_3-way'!Y88/3)</f>
        <v>0.17257207169283287</v>
      </c>
      <c r="AD88" s="11">
        <f>'OddsRatio_working_3-way'!X88^(1/3)*SIN(('OddsRatio_working_3-way'!Y88+2*PI())/3)</f>
        <v>0.39734111632417718</v>
      </c>
      <c r="AE88" s="11">
        <f>'OddsRatio_working_3-way'!X88^(1/3)*SIN(('OddsRatio_working_3-way'!Y88+4*PI())/3)</f>
        <v>-0.56991318801700996</v>
      </c>
      <c r="AF88" s="11">
        <f>-'OddsRatio_working_3-way'!U88/(3*'OddsRatio_working_3-way'!X88^(1/3))*COS(('OddsRatio_working_3-way'!Y88)/3)</f>
        <v>0.55844453298620844</v>
      </c>
      <c r="AG88" s="11">
        <f>-'OddsRatio_working_3-way'!U88/(3*'OddsRatio_working_3-way'!X88^(1/3))*COS(('OddsRatio_working_3-way'!Y88+2*PI())/3)</f>
        <v>-0.42867406456280688</v>
      </c>
      <c r="AH88" s="11">
        <f>-'OddsRatio_working_3-way'!U88/(3*'OddsRatio_working_3-way'!X88^(1/3))*COS(('OddsRatio_working_3-way'!Y88+4*PI())/3)</f>
        <v>-0.12977046842340176</v>
      </c>
      <c r="AI88" s="11">
        <f>'OddsRatio_working_3-way'!U88/(3*'OddsRatio_working_3-way'!X88^(1/3))*SIN(('OddsRatio_working_3-way'!Y88)/3)</f>
        <v>-0.17257207169283284</v>
      </c>
      <c r="AJ88" s="11">
        <f>'OddsRatio_working_3-way'!U88/(3*'OddsRatio_working_3-way'!X88^(1/3))*SIN(('OddsRatio_working_3-way'!Y88+2*PI())/3)</f>
        <v>-0.39734111632417712</v>
      </c>
      <c r="AK88" s="11">
        <f>'OddsRatio_working_3-way'!U88/(3*'OddsRatio_working_3-way'!X88^(1/3))*SIN(('OddsRatio_working_3-way'!Y88+4*PI())/3)</f>
        <v>0.56991318801700985</v>
      </c>
      <c r="AL88" s="11">
        <f>'OddsRatio_working_3-way'!Z88+'OddsRatio_working_3-way'!AF88</f>
        <v>1.1168890659724169</v>
      </c>
      <c r="AM88" s="11">
        <f>'OddsRatio_working_3-way'!AA88+'OddsRatio_working_3-way'!AG88</f>
        <v>-0.85734812912561387</v>
      </c>
      <c r="AN88" s="11">
        <f>'OddsRatio_working_3-way'!AB88+'OddsRatio_working_3-way'!AH88</f>
        <v>-0.25954093684680357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1.1168890659724169</v>
      </c>
      <c r="AS88" s="11">
        <f>IF(('OddsRatio_working_3-way'!X88=0),IF(Q88&gt;0,-Q88^(1/3),(-Q88)^(1/3)),'OddsRatio_working_3-way'!AM88-'OddsRatio_working_3-way'!R88/3)</f>
        <v>-0.85734812912561387</v>
      </c>
      <c r="AT88" s="11">
        <f>IF(('OddsRatio_working_3-way'!X88=0),IF(Q88&gt;0,-Q88^(1/3),(-Q88)^(1/3)),'OddsRatio_working_3-way'!AN88-'OddsRatio_working_3-way'!R88/3)</f>
        <v>-0.25954093684680357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9">
        <f t="shared" si="26"/>
        <v>0.61756712895716326</v>
      </c>
      <c r="E89" s="9">
        <f t="shared" si="27"/>
        <v>0.22250011343681506</v>
      </c>
      <c r="F89" s="9">
        <f t="shared" si="28"/>
        <v>0.15993275760602185</v>
      </c>
      <c r="G89" s="9">
        <f t="shared" si="29"/>
        <v>1.1058163706042916</v>
      </c>
      <c r="H89" s="9">
        <f t="shared" si="30"/>
        <v>1.6192571675384033</v>
      </c>
      <c r="I89" s="9">
        <f t="shared" si="31"/>
        <v>4.4943797311095626</v>
      </c>
      <c r="J89" s="9">
        <f t="shared" si="32"/>
        <v>6.2526277603703848</v>
      </c>
      <c r="K89" s="11">
        <f t="shared" si="33"/>
        <v>0.64102564102564097</v>
      </c>
      <c r="L89" s="11">
        <f t="shared" si="34"/>
        <v>0.24038461538461536</v>
      </c>
      <c r="M89" s="11">
        <f t="shared" si="35"/>
        <v>0.17391304347826086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-0.22525941171426134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0.22698524997856101</v>
      </c>
      <c r="Q89" s="11">
        <f>2*'OddsRatio_working_3-way'!K89*'OddsRatio_working_3-way'!L89*'OddsRatio_working_3-way'!M89</f>
        <v>5.3597461624217468E-2</v>
      </c>
      <c r="R89" s="11">
        <f t="shared" si="36"/>
        <v>0</v>
      </c>
      <c r="S89" s="11">
        <f t="shared" si="37"/>
        <v>-1.0076615589606923</v>
      </c>
      <c r="T89" s="11">
        <f t="shared" si="38"/>
        <v>-0.23793661368611385</v>
      </c>
      <c r="U89" s="11">
        <f>'OddsRatio_working_3-way'!S89-'OddsRatio_working_3-way'!R89^2/3</f>
        <v>-1.0076615589606923</v>
      </c>
      <c r="V89" s="11">
        <f>'OddsRatio_working_3-way'!S89*'OddsRatio_working_3-way'!R89/3-2*'OddsRatio_working_3-way'!R89^3/27-'OddsRatio_working_3-way'!T89</f>
        <v>0.23793661368611385</v>
      </c>
      <c r="W89" s="11">
        <f>'OddsRatio_working_3-way'!V89^2+4*'OddsRatio_working_3-way'!U89^3/27</f>
        <v>-9.4965608618514205E-2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0.19466602217061996</v>
      </c>
      <c r="Y89" s="11">
        <f>IF('OddsRatio_working_3-way'!W89&gt;=0,IF('OddsRatio_working_3-way'!V89+SQRT('OddsRatio_working_3-way'!W89)&gt;0,0,PI()),ACOS('OddsRatio_working_3-way'!V89/(2*'OddsRatio_working_3-way'!X89)))</f>
        <v>0.9132955328419643</v>
      </c>
      <c r="Z89" s="11">
        <f>'OddsRatio_working_3-way'!X89^(1/3)*COS('OddsRatio_working_3-way'!Y89/3)</f>
        <v>0.5529081853021458</v>
      </c>
      <c r="AA89" s="11">
        <f>'OddsRatio_working_3-way'!X89^(1/3)*COS(('OddsRatio_working_3-way'!Y89+2*PI())/3)</f>
        <v>-0.42690273408591273</v>
      </c>
      <c r="AB89" s="11">
        <f>'OddsRatio_working_3-way'!X89^(1/3)*COS(('OddsRatio_working_3-way'!Y89+4*PI())/3)</f>
        <v>-0.12600545121623297</v>
      </c>
      <c r="AC89" s="11">
        <f>'OddsRatio_working_3-way'!X89^(1/3)*SIN('OddsRatio_working_3-way'!Y89/3)</f>
        <v>0.1737231272632366</v>
      </c>
      <c r="AD89" s="11">
        <f>'OddsRatio_working_3-way'!X89^(1/3)*SIN(('OddsRatio_working_3-way'!Y89+2*PI())/3)</f>
        <v>0.39197097080039378</v>
      </c>
      <c r="AE89" s="11">
        <f>'OddsRatio_working_3-way'!X89^(1/3)*SIN(('OddsRatio_working_3-way'!Y89+4*PI())/3)</f>
        <v>-0.56569409806363036</v>
      </c>
      <c r="AF89" s="11">
        <f>-'OddsRatio_working_3-way'!U89/(3*'OddsRatio_working_3-way'!X89^(1/3))*COS(('OddsRatio_working_3-way'!Y89)/3)</f>
        <v>0.55290818530214592</v>
      </c>
      <c r="AG89" s="11">
        <f>-'OddsRatio_working_3-way'!U89/(3*'OddsRatio_working_3-way'!X89^(1/3))*COS(('OddsRatio_working_3-way'!Y89+2*PI())/3)</f>
        <v>-0.42690273408591284</v>
      </c>
      <c r="AH89" s="11">
        <f>-'OddsRatio_working_3-way'!U89/(3*'OddsRatio_working_3-way'!X89^(1/3))*COS(('OddsRatio_working_3-way'!Y89+4*PI())/3)</f>
        <v>-0.12600545121623299</v>
      </c>
      <c r="AI89" s="11">
        <f>'OddsRatio_working_3-way'!U89/(3*'OddsRatio_working_3-way'!X89^(1/3))*SIN(('OddsRatio_working_3-way'!Y89)/3)</f>
        <v>-0.17372312726323663</v>
      </c>
      <c r="AJ89" s="11">
        <f>'OddsRatio_working_3-way'!U89/(3*'OddsRatio_working_3-way'!X89^(1/3))*SIN(('OddsRatio_working_3-way'!Y89+2*PI())/3)</f>
        <v>-0.39197097080039384</v>
      </c>
      <c r="AK89" s="11">
        <f>'OddsRatio_working_3-way'!U89/(3*'OddsRatio_working_3-way'!X89^(1/3))*SIN(('OddsRatio_working_3-way'!Y89+4*PI())/3)</f>
        <v>0.56569409806363047</v>
      </c>
      <c r="AL89" s="11">
        <f>'OddsRatio_working_3-way'!Z89+'OddsRatio_working_3-way'!AF89</f>
        <v>1.1058163706042916</v>
      </c>
      <c r="AM89" s="11">
        <f>'OddsRatio_working_3-way'!AA89+'OddsRatio_working_3-way'!AG89</f>
        <v>-0.85380546817182557</v>
      </c>
      <c r="AN89" s="11">
        <f>'OddsRatio_working_3-way'!AB89+'OddsRatio_working_3-way'!AH89</f>
        <v>-0.25201090243246593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1.1058163706042916</v>
      </c>
      <c r="AS89" s="11">
        <f>IF(('OddsRatio_working_3-way'!X89=0),IF(Q89&gt;0,-Q89^(1/3),(-Q89)^(1/3)),'OddsRatio_working_3-way'!AM89-'OddsRatio_working_3-way'!R89/3)</f>
        <v>-0.85380546817182557</v>
      </c>
      <c r="AT89" s="11">
        <f>IF(('OddsRatio_working_3-way'!X89=0),IF(Q89&gt;0,-Q89^(1/3),(-Q89)^(1/3)),'OddsRatio_working_3-way'!AN89-'OddsRatio_working_3-way'!R89/3)</f>
        <v>-0.25201090243246593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9">
        <f t="shared" si="26"/>
        <v>0.38854338485631718</v>
      </c>
      <c r="E90" s="9">
        <f t="shared" si="27"/>
        <v>0.30936725188218628</v>
      </c>
      <c r="F90" s="9">
        <f t="shared" si="28"/>
        <v>0.30208936326149632</v>
      </c>
      <c r="G90" s="9">
        <f t="shared" si="29"/>
        <v>1.0815911753949647</v>
      </c>
      <c r="H90" s="9">
        <f t="shared" si="30"/>
        <v>2.5737151601996739</v>
      </c>
      <c r="I90" s="9">
        <f t="shared" si="31"/>
        <v>3.2324041860152075</v>
      </c>
      <c r="J90" s="9">
        <f t="shared" si="32"/>
        <v>3.310278750643644</v>
      </c>
      <c r="K90" s="11">
        <f t="shared" si="33"/>
        <v>0.40733197556008144</v>
      </c>
      <c r="L90" s="11">
        <f t="shared" si="34"/>
        <v>0.32637075718015668</v>
      </c>
      <c r="M90" s="11">
        <f t="shared" si="35"/>
        <v>0.31887755102040816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-0.27193031339297835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0.23972663970003252</v>
      </c>
      <c r="Q90" s="11">
        <f>2*'OddsRatio_working_3-way'!K90*'OddsRatio_working_3-way'!L90*'OddsRatio_working_3-way'!M90</f>
        <v>8.4783957453592379E-2</v>
      </c>
      <c r="R90" s="11">
        <f t="shared" si="36"/>
        <v>0</v>
      </c>
      <c r="S90" s="11">
        <f t="shared" si="37"/>
        <v>-0.88157379995217044</v>
      </c>
      <c r="T90" s="11">
        <f t="shared" si="38"/>
        <v>-0.3117856056417932</v>
      </c>
      <c r="U90" s="11">
        <f>'OddsRatio_working_3-way'!S90-'OddsRatio_working_3-way'!R90^2/3</f>
        <v>-0.88157379995217044</v>
      </c>
      <c r="V90" s="11">
        <f>'OddsRatio_working_3-way'!S90*'OddsRatio_working_3-way'!R90/3-2*'OddsRatio_working_3-way'!R90^3/27-'OddsRatio_working_3-way'!T90</f>
        <v>0.3117856056417932</v>
      </c>
      <c r="W90" s="11">
        <f>'OddsRatio_working_3-way'!V90^2+4*'OddsRatio_working_3-way'!U90^3/27</f>
        <v>-4.2911871991945932E-3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0.15929646189151092</v>
      </c>
      <c r="Y90" s="11">
        <f>IF('OddsRatio_working_3-way'!W90&gt;=0,IF('OddsRatio_working_3-way'!V90+SQRT('OddsRatio_working_3-way'!W90)&gt;0,0,PI()),ACOS('OddsRatio_working_3-way'!V90/(2*'OddsRatio_working_3-way'!X90)))</f>
        <v>0.20709103432681708</v>
      </c>
      <c r="Z90" s="11">
        <f>'OddsRatio_working_3-way'!X90^(1/3)*COS('OddsRatio_working_3-way'!Y90/3)</f>
        <v>0.54079558769748237</v>
      </c>
      <c r="AA90" s="11">
        <f>'OddsRatio_working_3-way'!X90^(1/3)*COS(('OddsRatio_working_3-way'!Y90+2*PI())/3)</f>
        <v>-0.30277910378585687</v>
      </c>
      <c r="AB90" s="11">
        <f>'OddsRatio_working_3-way'!X90^(1/3)*COS(('OddsRatio_working_3-way'!Y90+4*PI())/3)</f>
        <v>-0.23801648391162561</v>
      </c>
      <c r="AC90" s="11">
        <f>'OddsRatio_working_3-way'!X90^(1/3)*SIN('OddsRatio_working_3-way'!Y90/3)</f>
        <v>3.739071601781286E-2</v>
      </c>
      <c r="AD90" s="11">
        <f>'OddsRatio_working_3-way'!X90^(1/3)*SIN(('OddsRatio_working_3-way'!Y90+2*PI())/3)</f>
        <v>0.4496473591916485</v>
      </c>
      <c r="AE90" s="11">
        <f>'OddsRatio_working_3-way'!X90^(1/3)*SIN(('OddsRatio_working_3-way'!Y90+4*PI())/3)</f>
        <v>-0.48703807520946141</v>
      </c>
      <c r="AF90" s="11">
        <f>-'OddsRatio_working_3-way'!U90/(3*'OddsRatio_working_3-way'!X90^(1/3))*COS(('OddsRatio_working_3-way'!Y90)/3)</f>
        <v>0.54079558769748248</v>
      </c>
      <c r="AG90" s="11">
        <f>-'OddsRatio_working_3-way'!U90/(3*'OddsRatio_working_3-way'!X90^(1/3))*COS(('OddsRatio_working_3-way'!Y90+2*PI())/3)</f>
        <v>-0.30277910378585693</v>
      </c>
      <c r="AH90" s="11">
        <f>-'OddsRatio_working_3-way'!U90/(3*'OddsRatio_working_3-way'!X90^(1/3))*COS(('OddsRatio_working_3-way'!Y90+4*PI())/3)</f>
        <v>-0.23801648391162566</v>
      </c>
      <c r="AI90" s="11">
        <f>'OddsRatio_working_3-way'!U90/(3*'OddsRatio_working_3-way'!X90^(1/3))*SIN(('OddsRatio_working_3-way'!Y90)/3)</f>
        <v>-3.7390716017812867E-2</v>
      </c>
      <c r="AJ90" s="11">
        <f>'OddsRatio_working_3-way'!U90/(3*'OddsRatio_working_3-way'!X90^(1/3))*SIN(('OddsRatio_working_3-way'!Y90+2*PI())/3)</f>
        <v>-0.44964735919164861</v>
      </c>
      <c r="AK90" s="11">
        <f>'OddsRatio_working_3-way'!U90/(3*'OddsRatio_working_3-way'!X90^(1/3))*SIN(('OddsRatio_working_3-way'!Y90+4*PI())/3)</f>
        <v>0.48703807520946146</v>
      </c>
      <c r="AL90" s="11">
        <f>'OddsRatio_working_3-way'!Z90+'OddsRatio_working_3-way'!AF90</f>
        <v>1.0815911753949647</v>
      </c>
      <c r="AM90" s="11">
        <f>'OddsRatio_working_3-way'!AA90+'OddsRatio_working_3-way'!AG90</f>
        <v>-0.60555820757171386</v>
      </c>
      <c r="AN90" s="11">
        <f>'OddsRatio_working_3-way'!AB90+'OddsRatio_working_3-way'!AH90</f>
        <v>-0.47603296782325127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1.0815911753949647</v>
      </c>
      <c r="AS90" s="11">
        <f>IF(('OddsRatio_working_3-way'!X90=0),IF(Q90&gt;0,-Q90^(1/3),(-Q90)^(1/3)),'OddsRatio_working_3-way'!AM90-'OddsRatio_working_3-way'!R90/3)</f>
        <v>-0.60555820757171386</v>
      </c>
      <c r="AT90" s="11">
        <f>IF(('OddsRatio_working_3-way'!X90=0),IF(Q90&gt;0,-Q90^(1/3),(-Q90)^(1/3)),'OddsRatio_working_3-way'!AN90-'OddsRatio_working_3-way'!R90/3)</f>
        <v>-0.47603296782325127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9">
        <f t="shared" si="26"/>
        <v>0.54975415791954996</v>
      </c>
      <c r="E91" s="9">
        <f t="shared" si="27"/>
        <v>0.23506515493450447</v>
      </c>
      <c r="F91" s="9">
        <f t="shared" si="28"/>
        <v>0.21518068714594565</v>
      </c>
      <c r="G91" s="9">
        <f t="shared" si="29"/>
        <v>1.0919931769364641</v>
      </c>
      <c r="H91" s="9">
        <f t="shared" si="30"/>
        <v>1.8189948827023483</v>
      </c>
      <c r="I91" s="9">
        <f t="shared" si="31"/>
        <v>4.2541396672706639</v>
      </c>
      <c r="J91" s="9">
        <f t="shared" si="32"/>
        <v>4.6472572109677897</v>
      </c>
      <c r="K91" s="11">
        <f t="shared" si="33"/>
        <v>0.5714285714285714</v>
      </c>
      <c r="L91" s="11">
        <f t="shared" si="34"/>
        <v>0.25125628140703515</v>
      </c>
      <c r="M91" s="11">
        <f t="shared" si="35"/>
        <v>0.2304147465437788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-0.24695233904876601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0.23388833568765482</v>
      </c>
      <c r="Q91" s="11">
        <f>2*'OddsRatio_working_3-way'!K91*'OddsRatio_working_3-way'!L91*'OddsRatio_working_3-way'!M91</f>
        <v>6.6163602740496416E-2</v>
      </c>
      <c r="R91" s="11">
        <f t="shared" si="36"/>
        <v>0</v>
      </c>
      <c r="S91" s="11">
        <f t="shared" si="37"/>
        <v>-0.94709909040978379</v>
      </c>
      <c r="T91" s="11">
        <f t="shared" si="38"/>
        <v>-0.26792053476938721</v>
      </c>
      <c r="U91" s="11">
        <f>'OddsRatio_working_3-way'!S91-'OddsRatio_working_3-way'!R91^2/3</f>
        <v>-0.94709909040978379</v>
      </c>
      <c r="V91" s="11">
        <f>'OddsRatio_working_3-way'!S91*'OddsRatio_working_3-way'!R91/3-2*'OddsRatio_working_3-way'!R91^3/27-'OddsRatio_working_3-way'!T91</f>
        <v>0.26792053476938721</v>
      </c>
      <c r="W91" s="11">
        <f>'OddsRatio_working_3-way'!V91^2+4*'OddsRatio_working_3-way'!U91^3/27</f>
        <v>-5.4077067998577089E-2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0.17738269430083331</v>
      </c>
      <c r="Y91" s="11">
        <f>IF('OddsRatio_working_3-way'!W91&gt;=0,IF('OddsRatio_working_3-way'!V91+SQRT('OddsRatio_working_3-way'!W91)&gt;0,0,PI()),ACOS('OddsRatio_working_3-way'!V91/(2*'OddsRatio_working_3-way'!X91)))</f>
        <v>0.71482978013244569</v>
      </c>
      <c r="Z91" s="11">
        <f>'OddsRatio_working_3-way'!X91^(1/3)*COS('OddsRatio_working_3-way'!Y91/3)</f>
        <v>0.54599658846823207</v>
      </c>
      <c r="AA91" s="11">
        <f>'OddsRatio_working_3-way'!X91^(1/3)*COS(('OddsRatio_working_3-way'!Y91+2*PI())/3)</f>
        <v>-0.38784848638996311</v>
      </c>
      <c r="AB91" s="11">
        <f>'OddsRatio_working_3-way'!X91^(1/3)*COS(('OddsRatio_working_3-way'!Y91+4*PI())/3)</f>
        <v>-0.1581481020782691</v>
      </c>
      <c r="AC91" s="11">
        <f>'OddsRatio_working_3-way'!X91^(1/3)*SIN('OddsRatio_working_3-way'!Y91/3)</f>
        <v>0.13261757871531704</v>
      </c>
      <c r="AD91" s="11">
        <f>'OddsRatio_working_3-way'!X91^(1/3)*SIN(('OddsRatio_working_3-way'!Y91+2*PI())/3)</f>
        <v>0.40653812663546812</v>
      </c>
      <c r="AE91" s="11">
        <f>'OddsRatio_working_3-way'!X91^(1/3)*SIN(('OddsRatio_working_3-way'!Y91+4*PI())/3)</f>
        <v>-0.53915570535078516</v>
      </c>
      <c r="AF91" s="11">
        <f>-'OddsRatio_working_3-way'!U91/(3*'OddsRatio_working_3-way'!X91^(1/3))*COS(('OddsRatio_working_3-way'!Y91)/3)</f>
        <v>0.54599658846823196</v>
      </c>
      <c r="AG91" s="11">
        <f>-'OddsRatio_working_3-way'!U91/(3*'OddsRatio_working_3-way'!X91^(1/3))*COS(('OddsRatio_working_3-way'!Y91+2*PI())/3)</f>
        <v>-0.38784848638996305</v>
      </c>
      <c r="AH91" s="11">
        <f>-'OddsRatio_working_3-way'!U91/(3*'OddsRatio_working_3-way'!X91^(1/3))*COS(('OddsRatio_working_3-way'!Y91+4*PI())/3)</f>
        <v>-0.15814810207826907</v>
      </c>
      <c r="AI91" s="11">
        <f>'OddsRatio_working_3-way'!U91/(3*'OddsRatio_working_3-way'!X91^(1/3))*SIN(('OddsRatio_working_3-way'!Y91)/3)</f>
        <v>-0.13261757871531701</v>
      </c>
      <c r="AJ91" s="11">
        <f>'OddsRatio_working_3-way'!U91/(3*'OddsRatio_working_3-way'!X91^(1/3))*SIN(('OddsRatio_working_3-way'!Y91+2*PI())/3)</f>
        <v>-0.40653812663546807</v>
      </c>
      <c r="AK91" s="11">
        <f>'OddsRatio_working_3-way'!U91/(3*'OddsRatio_working_3-way'!X91^(1/3))*SIN(('OddsRatio_working_3-way'!Y91+4*PI())/3)</f>
        <v>0.53915570535078505</v>
      </c>
      <c r="AL91" s="11">
        <f>'OddsRatio_working_3-way'!Z91+'OddsRatio_working_3-way'!AF91</f>
        <v>1.0919931769364641</v>
      </c>
      <c r="AM91" s="11">
        <f>'OddsRatio_working_3-way'!AA91+'OddsRatio_working_3-way'!AG91</f>
        <v>-0.77569697277992611</v>
      </c>
      <c r="AN91" s="11">
        <f>'OddsRatio_working_3-way'!AB91+'OddsRatio_working_3-way'!AH91</f>
        <v>-0.31629620415653814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1.0919931769364641</v>
      </c>
      <c r="AS91" s="11">
        <f>IF(('OddsRatio_working_3-way'!X91=0),IF(Q91&gt;0,-Q91^(1/3),(-Q91)^(1/3)),'OddsRatio_working_3-way'!AM91-'OddsRatio_working_3-way'!R91/3)</f>
        <v>-0.77569697277992611</v>
      </c>
      <c r="AT91" s="11">
        <f>IF(('OddsRatio_working_3-way'!X91=0),IF(Q91&gt;0,-Q91^(1/3),(-Q91)^(1/3)),'OddsRatio_working_3-way'!AN91-'OddsRatio_working_3-way'!R91/3)</f>
        <v>-0.31629620415653814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9">
        <f t="shared" si="26"/>
        <v>0.62427215267787739</v>
      </c>
      <c r="E92" s="9">
        <f t="shared" si="27"/>
        <v>0.22132425260641533</v>
      </c>
      <c r="F92" s="9">
        <f t="shared" si="28"/>
        <v>0.15440359471570722</v>
      </c>
      <c r="G92" s="9">
        <f t="shared" si="29"/>
        <v>1.1063703337841488</v>
      </c>
      <c r="H92" s="9">
        <f t="shared" si="30"/>
        <v>1.601865461578577</v>
      </c>
      <c r="I92" s="9">
        <f t="shared" si="31"/>
        <v>4.5182576614335934</v>
      </c>
      <c r="J92" s="9">
        <f t="shared" si="32"/>
        <v>6.4765331522315375</v>
      </c>
      <c r="K92" s="11">
        <f t="shared" si="33"/>
        <v>0.64766839378238339</v>
      </c>
      <c r="L92" s="11">
        <f t="shared" si="34"/>
        <v>0.23923444976076558</v>
      </c>
      <c r="M92" s="11">
        <f t="shared" si="35"/>
        <v>0.16806722689075629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-0.22299271494799167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0.22588056964610964</v>
      </c>
      <c r="Q92" s="11">
        <f>2*'OddsRatio_working_3-way'!K92*'OddsRatio_working_3-way'!L92*'OddsRatio_working_3-way'!M92</f>
        <v>5.2082215735787335E-2</v>
      </c>
      <c r="R92" s="11">
        <f t="shared" si="36"/>
        <v>0</v>
      </c>
      <c r="S92" s="11">
        <f t="shared" si="37"/>
        <v>-1.0129504441380137</v>
      </c>
      <c r="T92" s="11">
        <f t="shared" si="38"/>
        <v>-0.23356016696749224</v>
      </c>
      <c r="U92" s="11">
        <f>'OddsRatio_working_3-way'!S92-'OddsRatio_working_3-way'!R92^2/3</f>
        <v>-1.0129504441380137</v>
      </c>
      <c r="V92" s="11">
        <f>'OddsRatio_working_3-way'!S92*'OddsRatio_working_3-way'!R92/3-2*'OddsRatio_working_3-way'!R92^3/27-'OddsRatio_working_3-way'!T92</f>
        <v>0.23356016696749224</v>
      </c>
      <c r="W92" s="11">
        <f>'OddsRatio_working_3-way'!V92^2+4*'OddsRatio_working_3-way'!U92^3/27</f>
        <v>-9.9428410835004311E-2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0.1962006386514116</v>
      </c>
      <c r="Y92" s="11">
        <f>IF('OddsRatio_working_3-way'!W92&gt;=0,IF('OddsRatio_working_3-way'!V92+SQRT('OddsRatio_working_3-way'!W92)&gt;0,0,PI()),ACOS('OddsRatio_working_3-way'!V92/(2*'OddsRatio_working_3-way'!X92)))</f>
        <v>0.93327253242745933</v>
      </c>
      <c r="Z92" s="11">
        <f>'OddsRatio_working_3-way'!X92^(1/3)*COS('OddsRatio_working_3-way'!Y92/3)</f>
        <v>0.55318516689207453</v>
      </c>
      <c r="AA92" s="11">
        <f>'OddsRatio_working_3-way'!X92^(1/3)*COS(('OddsRatio_working_3-way'!Y92+2*PI())/3)</f>
        <v>-0.43062907062503075</v>
      </c>
      <c r="AB92" s="11">
        <f>'OddsRatio_working_3-way'!X92^(1/3)*COS(('OddsRatio_working_3-way'!Y92+4*PI())/3)</f>
        <v>-0.12255609626704392</v>
      </c>
      <c r="AC92" s="11">
        <f>'OddsRatio_working_3-way'!X92^(1/3)*SIN('OddsRatio_working_3-way'!Y92/3)</f>
        <v>0.17786601467563243</v>
      </c>
      <c r="AD92" s="11">
        <f>'OddsRatio_working_3-way'!X92^(1/3)*SIN(('OddsRatio_working_3-way'!Y92+2*PI())/3)</f>
        <v>0.39013940018745469</v>
      </c>
      <c r="AE92" s="11">
        <f>'OddsRatio_working_3-way'!X92^(1/3)*SIN(('OddsRatio_working_3-way'!Y92+4*PI())/3)</f>
        <v>-0.56800541486308709</v>
      </c>
      <c r="AF92" s="11">
        <f>-'OddsRatio_working_3-way'!U92/(3*'OddsRatio_working_3-way'!X92^(1/3))*COS(('OddsRatio_working_3-way'!Y92)/3)</f>
        <v>0.55318516689207442</v>
      </c>
      <c r="AG92" s="11">
        <f>-'OddsRatio_working_3-way'!U92/(3*'OddsRatio_working_3-way'!X92^(1/3))*COS(('OddsRatio_working_3-way'!Y92+2*PI())/3)</f>
        <v>-0.43062907062503064</v>
      </c>
      <c r="AH92" s="11">
        <f>-'OddsRatio_working_3-way'!U92/(3*'OddsRatio_working_3-way'!X92^(1/3))*COS(('OddsRatio_working_3-way'!Y92+4*PI())/3)</f>
        <v>-0.1225560962670439</v>
      </c>
      <c r="AI92" s="11">
        <f>'OddsRatio_working_3-way'!U92/(3*'OddsRatio_working_3-way'!X92^(1/3))*SIN(('OddsRatio_working_3-way'!Y92)/3)</f>
        <v>-0.1778660146756324</v>
      </c>
      <c r="AJ92" s="11">
        <f>'OddsRatio_working_3-way'!U92/(3*'OddsRatio_working_3-way'!X92^(1/3))*SIN(('OddsRatio_working_3-way'!Y92+2*PI())/3)</f>
        <v>-0.39013940018745463</v>
      </c>
      <c r="AK92" s="11">
        <f>'OddsRatio_working_3-way'!U92/(3*'OddsRatio_working_3-way'!X92^(1/3))*SIN(('OddsRatio_working_3-way'!Y92+4*PI())/3)</f>
        <v>0.56800541486308698</v>
      </c>
      <c r="AL92" s="11">
        <f>'OddsRatio_working_3-way'!Z92+'OddsRatio_working_3-way'!AF92</f>
        <v>1.1063703337841488</v>
      </c>
      <c r="AM92" s="11">
        <f>'OddsRatio_working_3-way'!AA92+'OddsRatio_working_3-way'!AG92</f>
        <v>-0.86125814125006139</v>
      </c>
      <c r="AN92" s="11">
        <f>'OddsRatio_working_3-way'!AB92+'OddsRatio_working_3-way'!AH92</f>
        <v>-0.24511219253408784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1.1063703337841488</v>
      </c>
      <c r="AS92" s="11">
        <f>IF(('OddsRatio_working_3-way'!X92=0),IF(Q92&gt;0,-Q92^(1/3),(-Q92)^(1/3)),'OddsRatio_working_3-way'!AM92-'OddsRatio_working_3-way'!R92/3)</f>
        <v>-0.86125814125006139</v>
      </c>
      <c r="AT92" s="11">
        <f>IF(('OddsRatio_working_3-way'!X92=0),IF(Q92&gt;0,-Q92^(1/3),(-Q92)^(1/3)),'OddsRatio_working_3-way'!AN92-'OddsRatio_working_3-way'!R92/3)</f>
        <v>-0.24511219253408784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9">
        <f t="shared" si="26"/>
        <v>0.55073306310100623</v>
      </c>
      <c r="E93" s="9">
        <f t="shared" si="27"/>
        <v>0.2672985799751556</v>
      </c>
      <c r="F93" s="9">
        <f t="shared" si="28"/>
        <v>0.18196835692383803</v>
      </c>
      <c r="G93" s="9">
        <f t="shared" si="29"/>
        <v>1.0964538907658188</v>
      </c>
      <c r="H93" s="9">
        <f t="shared" si="30"/>
        <v>1.8157616947297692</v>
      </c>
      <c r="I93" s="9">
        <f t="shared" si="31"/>
        <v>3.741134726914547</v>
      </c>
      <c r="J93" s="9">
        <f t="shared" si="32"/>
        <v>5.4954609521398554</v>
      </c>
      <c r="K93" s="11">
        <f t="shared" si="33"/>
        <v>0.57339449541284404</v>
      </c>
      <c r="L93" s="11">
        <f t="shared" si="34"/>
        <v>0.2857142857142857</v>
      </c>
      <c r="M93" s="11">
        <f t="shared" si="35"/>
        <v>0.19607843137254904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-0.24496954745200827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0.235910878112713</v>
      </c>
      <c r="Q93" s="11">
        <f>2*'OddsRatio_working_3-way'!K93*'OddsRatio_working_3-way'!L93*'OddsRatio_working_3-way'!M93</f>
        <v>6.4245881838974131E-2</v>
      </c>
      <c r="R93" s="11">
        <f t="shared" si="36"/>
        <v>0</v>
      </c>
      <c r="S93" s="11">
        <f t="shared" si="37"/>
        <v>-0.96302124311565729</v>
      </c>
      <c r="T93" s="11">
        <f t="shared" si="38"/>
        <v>-0.26226068712300038</v>
      </c>
      <c r="U93" s="11">
        <f>'OddsRatio_working_3-way'!S93-'OddsRatio_working_3-way'!R93^2/3</f>
        <v>-0.96302124311565729</v>
      </c>
      <c r="V93" s="11">
        <f>'OddsRatio_working_3-way'!S93*'OddsRatio_working_3-way'!R93/3-2*'OddsRatio_working_3-way'!R93^3/27-'OddsRatio_working_3-way'!T93</f>
        <v>0.26226068712300038</v>
      </c>
      <c r="W93" s="11">
        <f>'OddsRatio_working_3-way'!V93^2+4*'OddsRatio_working_3-way'!U93^3/27</f>
        <v>-6.3532731830438435E-2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0.18187454456346189</v>
      </c>
      <c r="Y93" s="11">
        <f>IF('OddsRatio_working_3-way'!W93&gt;=0,IF('OddsRatio_working_3-way'!V93+SQRT('OddsRatio_working_3-way'!W93)&gt;0,0,PI()),ACOS('OddsRatio_working_3-way'!V93/(2*'OddsRatio_working_3-way'!X93)))</f>
        <v>0.76556149861520251</v>
      </c>
      <c r="Z93" s="11">
        <f>'OddsRatio_working_3-way'!X93^(1/3)*COS('OddsRatio_working_3-way'!Y93/3)</f>
        <v>0.54822694538290939</v>
      </c>
      <c r="AA93" s="11">
        <f>'OddsRatio_working_3-way'!X93^(1/3)*COS(('OddsRatio_working_3-way'!Y93+2*PI())/3)</f>
        <v>-0.39797114522734456</v>
      </c>
      <c r="AB93" s="11">
        <f>'OddsRatio_working_3-way'!X93^(1/3)*COS(('OddsRatio_working_3-way'!Y93+4*PI())/3)</f>
        <v>-0.15025580015556492</v>
      </c>
      <c r="AC93" s="11">
        <f>'OddsRatio_working_3-way'!X93^(1/3)*SIN('OddsRatio_working_3-way'!Y93/3)</f>
        <v>0.14301852115959307</v>
      </c>
      <c r="AD93" s="11">
        <f>'OddsRatio_working_3-way'!X93^(1/3)*SIN(('OddsRatio_working_3-way'!Y93+2*PI())/3)</f>
        <v>0.40326920116094694</v>
      </c>
      <c r="AE93" s="11">
        <f>'OddsRatio_working_3-way'!X93^(1/3)*SIN(('OddsRatio_working_3-way'!Y93+4*PI())/3)</f>
        <v>-0.54628772232054001</v>
      </c>
      <c r="AF93" s="11">
        <f>-'OddsRatio_working_3-way'!U93/(3*'OddsRatio_working_3-way'!X93^(1/3))*COS(('OddsRatio_working_3-way'!Y93)/3)</f>
        <v>0.54822694538290939</v>
      </c>
      <c r="AG93" s="11">
        <f>-'OddsRatio_working_3-way'!U93/(3*'OddsRatio_working_3-way'!X93^(1/3))*COS(('OddsRatio_working_3-way'!Y93+2*PI())/3)</f>
        <v>-0.39797114522734456</v>
      </c>
      <c r="AH93" s="11">
        <f>-'OddsRatio_working_3-way'!U93/(3*'OddsRatio_working_3-way'!X93^(1/3))*COS(('OddsRatio_working_3-way'!Y93+4*PI())/3)</f>
        <v>-0.15025580015556492</v>
      </c>
      <c r="AI93" s="11">
        <f>'OddsRatio_working_3-way'!U93/(3*'OddsRatio_working_3-way'!X93^(1/3))*SIN(('OddsRatio_working_3-way'!Y93)/3)</f>
        <v>-0.14301852115959307</v>
      </c>
      <c r="AJ93" s="11">
        <f>'OddsRatio_working_3-way'!U93/(3*'OddsRatio_working_3-way'!X93^(1/3))*SIN(('OddsRatio_working_3-way'!Y93+2*PI())/3)</f>
        <v>-0.40326920116094694</v>
      </c>
      <c r="AK93" s="11">
        <f>'OddsRatio_working_3-way'!U93/(3*'OddsRatio_working_3-way'!X93^(1/3))*SIN(('OddsRatio_working_3-way'!Y93+4*PI())/3)</f>
        <v>0.54628772232054001</v>
      </c>
      <c r="AL93" s="11">
        <f>'OddsRatio_working_3-way'!Z93+'OddsRatio_working_3-way'!AF93</f>
        <v>1.0964538907658188</v>
      </c>
      <c r="AM93" s="11">
        <f>'OddsRatio_working_3-way'!AA93+'OddsRatio_working_3-way'!AG93</f>
        <v>-0.79594229045468912</v>
      </c>
      <c r="AN93" s="11">
        <f>'OddsRatio_working_3-way'!AB93+'OddsRatio_working_3-way'!AH93</f>
        <v>-0.30051160031112983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1.0964538907658188</v>
      </c>
      <c r="AS93" s="11">
        <f>IF(('OddsRatio_working_3-way'!X93=0),IF(Q93&gt;0,-Q93^(1/3),(-Q93)^(1/3)),'OddsRatio_working_3-way'!AM93-'OddsRatio_working_3-way'!R93/3)</f>
        <v>-0.79594229045468912</v>
      </c>
      <c r="AT93" s="11">
        <f>IF(('OddsRatio_working_3-way'!X93=0),IF(Q93&gt;0,-Q93^(1/3),(-Q93)^(1/3)),'OddsRatio_working_3-way'!AN93-'OddsRatio_working_3-way'!R93/3)</f>
        <v>-0.30051160031112983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9">
        <f t="shared" si="26"/>
        <v>0.49393406963781766</v>
      </c>
      <c r="E94" s="9">
        <f t="shared" si="27"/>
        <v>0.29057023459663295</v>
      </c>
      <c r="F94" s="9">
        <f t="shared" si="28"/>
        <v>0.21549569576554919</v>
      </c>
      <c r="G94" s="9">
        <f t="shared" si="29"/>
        <v>1.0899592559354376</v>
      </c>
      <c r="H94" s="9">
        <f t="shared" si="30"/>
        <v>2.0245617005793113</v>
      </c>
      <c r="I94" s="9">
        <f t="shared" si="31"/>
        <v>3.4415087332953811</v>
      </c>
      <c r="J94" s="9">
        <f t="shared" si="32"/>
        <v>4.6404639148243616</v>
      </c>
      <c r="K94" s="11">
        <f t="shared" si="33"/>
        <v>0.51546391752577325</v>
      </c>
      <c r="L94" s="11">
        <f t="shared" si="34"/>
        <v>0.30864197530864196</v>
      </c>
      <c r="M94" s="11">
        <f t="shared" si="35"/>
        <v>0.2304147465437788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-0.25780175475331213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0.23900727813819492</v>
      </c>
      <c r="Q94" s="11">
        <f>2*'OddsRatio_working_3-way'!K94*'OddsRatio_working_3-way'!L94*'OddsRatio_working_3-way'!M94</f>
        <v>7.3315115993311322E-2</v>
      </c>
      <c r="R94" s="11">
        <f t="shared" si="36"/>
        <v>0</v>
      </c>
      <c r="S94" s="11">
        <f t="shared" si="37"/>
        <v>-0.92709717343428688</v>
      </c>
      <c r="T94" s="11">
        <f t="shared" si="38"/>
        <v>-0.28438563602278738</v>
      </c>
      <c r="U94" s="11">
        <f>'OddsRatio_working_3-way'!S94-'OddsRatio_working_3-way'!R94^2/3</f>
        <v>-0.92709717343428688</v>
      </c>
      <c r="V94" s="11">
        <f>'OddsRatio_working_3-way'!S94*'OddsRatio_working_3-way'!R94/3-2*'OddsRatio_working_3-way'!R94^3/27-'OddsRatio_working_3-way'!T94</f>
        <v>0.28438563602278738</v>
      </c>
      <c r="W94" s="11">
        <f>'OddsRatio_working_3-way'!V94^2+4*'OddsRatio_working_3-way'!U94^3/27</f>
        <v>-3.7176442781149857E-2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0.17179321345533063</v>
      </c>
      <c r="Y94" s="11">
        <f>IF('OddsRatio_working_3-way'!W94&gt;=0,IF('OddsRatio_working_3-way'!V94+SQRT('OddsRatio_working_3-way'!W94)&gt;0,0,PI()),ACOS('OddsRatio_working_3-way'!V94/(2*'OddsRatio_working_3-way'!X94)))</f>
        <v>0.59580409751917496</v>
      </c>
      <c r="Z94" s="11">
        <f>'OddsRatio_working_3-way'!X94^(1/3)*COS('OddsRatio_working_3-way'!Y94/3)</f>
        <v>0.54497962796771882</v>
      </c>
      <c r="AA94" s="11">
        <f>'OddsRatio_working_3-way'!X94^(1/3)*COS(('OddsRatio_working_3-way'!Y94+2*PI())/3)</f>
        <v>-0.36747506117360385</v>
      </c>
      <c r="AB94" s="11">
        <f>'OddsRatio_working_3-way'!X94^(1/3)*COS(('OddsRatio_working_3-way'!Y94+4*PI())/3)</f>
        <v>-0.17750456679411533</v>
      </c>
      <c r="AC94" s="11">
        <f>'OddsRatio_working_3-way'!X94^(1/3)*SIN('OddsRatio_working_3-way'!Y94/3)</f>
        <v>0.10967951606808422</v>
      </c>
      <c r="AD94" s="11">
        <f>'OddsRatio_working_3-way'!X94^(1/3)*SIN(('OddsRatio_working_3-way'!Y94+2*PI())/3)</f>
        <v>0.41712644433099472</v>
      </c>
      <c r="AE94" s="11">
        <f>'OddsRatio_working_3-way'!X94^(1/3)*SIN(('OddsRatio_working_3-way'!Y94+4*PI())/3)</f>
        <v>-0.5268059603990789</v>
      </c>
      <c r="AF94" s="11">
        <f>-'OddsRatio_working_3-way'!U94/(3*'OddsRatio_working_3-way'!X94^(1/3))*COS(('OddsRatio_working_3-way'!Y94)/3)</f>
        <v>0.5449796279677187</v>
      </c>
      <c r="AG94" s="11">
        <f>-'OddsRatio_working_3-way'!U94/(3*'OddsRatio_working_3-way'!X94^(1/3))*COS(('OddsRatio_working_3-way'!Y94+2*PI())/3)</f>
        <v>-0.36747506117360379</v>
      </c>
      <c r="AH94" s="11">
        <f>-'OddsRatio_working_3-way'!U94/(3*'OddsRatio_working_3-way'!X94^(1/3))*COS(('OddsRatio_working_3-way'!Y94+4*PI())/3)</f>
        <v>-0.1775045667941153</v>
      </c>
      <c r="AI94" s="11">
        <f>'OddsRatio_working_3-way'!U94/(3*'OddsRatio_working_3-way'!X94^(1/3))*SIN(('OddsRatio_working_3-way'!Y94)/3)</f>
        <v>-0.10967951606808421</v>
      </c>
      <c r="AJ94" s="11">
        <f>'OddsRatio_working_3-way'!U94/(3*'OddsRatio_working_3-way'!X94^(1/3))*SIN(('OddsRatio_working_3-way'!Y94+2*PI())/3)</f>
        <v>-0.41712644433099466</v>
      </c>
      <c r="AK94" s="11">
        <f>'OddsRatio_working_3-way'!U94/(3*'OddsRatio_working_3-way'!X94^(1/3))*SIN(('OddsRatio_working_3-way'!Y94+4*PI())/3)</f>
        <v>0.52680596039907879</v>
      </c>
      <c r="AL94" s="11">
        <f>'OddsRatio_working_3-way'!Z94+'OddsRatio_working_3-way'!AF94</f>
        <v>1.0899592559354376</v>
      </c>
      <c r="AM94" s="11">
        <f>'OddsRatio_working_3-way'!AA94+'OddsRatio_working_3-way'!AG94</f>
        <v>-0.73495012234720769</v>
      </c>
      <c r="AN94" s="11">
        <f>'OddsRatio_working_3-way'!AB94+'OddsRatio_working_3-way'!AH94</f>
        <v>-0.35500913358823061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1.0899592559354376</v>
      </c>
      <c r="AS94" s="11">
        <f>IF(('OddsRatio_working_3-way'!X94=0),IF(Q94&gt;0,-Q94^(1/3),(-Q94)^(1/3)),'OddsRatio_working_3-way'!AM94-'OddsRatio_working_3-way'!R94/3)</f>
        <v>-0.73495012234720769</v>
      </c>
      <c r="AT94" s="11">
        <f>IF(('OddsRatio_working_3-way'!X94=0),IF(Q94&gt;0,-Q94^(1/3),(-Q94)^(1/3)),'OddsRatio_working_3-way'!AN94-'OddsRatio_working_3-way'!R94/3)</f>
        <v>-0.35500913358823061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9">
        <f t="shared" si="26"/>
        <v>0.45755361866713989</v>
      </c>
      <c r="E95" s="9">
        <f t="shared" si="27"/>
        <v>0.28558453564761876</v>
      </c>
      <c r="F95" s="9">
        <f t="shared" si="28"/>
        <v>0.25686184568524167</v>
      </c>
      <c r="G95" s="9">
        <f t="shared" si="29"/>
        <v>1.0876478958472413</v>
      </c>
      <c r="H95" s="9">
        <f t="shared" si="30"/>
        <v>2.1855362064734929</v>
      </c>
      <c r="I95" s="9">
        <f t="shared" si="31"/>
        <v>3.501590160448655</v>
      </c>
      <c r="J95" s="9">
        <f t="shared" si="32"/>
        <v>3.8931434029536613</v>
      </c>
      <c r="K95" s="11">
        <f t="shared" si="33"/>
        <v>0.47846889952153115</v>
      </c>
      <c r="L95" s="11">
        <f t="shared" si="34"/>
        <v>0.30303030303030304</v>
      </c>
      <c r="M95" s="11">
        <f t="shared" si="35"/>
        <v>0.27322404371584696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-0.26417679025726737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0.23967021378583067</v>
      </c>
      <c r="Q95" s="11">
        <f>2*'OddsRatio_working_3-way'!K95*'OddsRatio_working_3-way'!L95*'OddsRatio_working_3-way'!M95</f>
        <v>7.9229822739117592E-2</v>
      </c>
      <c r="R95" s="11">
        <f t="shared" si="36"/>
        <v>0</v>
      </c>
      <c r="S95" s="11">
        <f t="shared" si="37"/>
        <v>-0.90723418038514636</v>
      </c>
      <c r="T95" s="11">
        <f t="shared" si="38"/>
        <v>-0.29991212574715587</v>
      </c>
      <c r="U95" s="11">
        <f>'OddsRatio_working_3-way'!S95-'OddsRatio_working_3-way'!R95^2/3</f>
        <v>-0.90723418038514636</v>
      </c>
      <c r="V95" s="11">
        <f>'OddsRatio_working_3-way'!S95*'OddsRatio_working_3-way'!R95/3-2*'OddsRatio_working_3-way'!R95^3/27-'OddsRatio_working_3-way'!T95</f>
        <v>0.29991212574715587</v>
      </c>
      <c r="W95" s="11">
        <f>'OddsRatio_working_3-way'!V95^2+4*'OddsRatio_working_3-way'!U95^3/27</f>
        <v>-2.0678011202073326E-2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0.16630190495921202</v>
      </c>
      <c r="Y95" s="11">
        <f>IF('OddsRatio_working_3-way'!W95&gt;=0,IF('OddsRatio_working_3-way'!V95+SQRT('OddsRatio_working_3-way'!W95)&gt;0,0,PI()),ACOS('OddsRatio_working_3-way'!V95/(2*'OddsRatio_working_3-way'!X95)))</f>
        <v>0.44708816160779463</v>
      </c>
      <c r="Z95" s="11">
        <f>'OddsRatio_working_3-way'!X95^(1/3)*COS('OddsRatio_working_3-way'!Y95/3)</f>
        <v>0.54382394792362065</v>
      </c>
      <c r="AA95" s="11">
        <f>'OddsRatio_working_3-way'!X95^(1/3)*COS(('OddsRatio_working_3-way'!Y95+2*PI())/3)</f>
        <v>-0.34262392729971458</v>
      </c>
      <c r="AB95" s="11">
        <f>'OddsRatio_working_3-way'!X95^(1/3)*COS(('OddsRatio_working_3-way'!Y95+4*PI())/3)</f>
        <v>-0.20120002062390621</v>
      </c>
      <c r="AC95" s="11">
        <f>'OddsRatio_working_3-way'!X95^(1/3)*SIN('OddsRatio_working_3-way'!Y95/3)</f>
        <v>8.16511305891265E-2</v>
      </c>
      <c r="AD95" s="11">
        <f>'OddsRatio_working_3-way'!X95^(1/3)*SIN(('OddsRatio_working_3-way'!Y95+2*PI())/3)</f>
        <v>0.43013978879363785</v>
      </c>
      <c r="AE95" s="11">
        <f>'OddsRatio_working_3-way'!X95^(1/3)*SIN(('OddsRatio_working_3-way'!Y95+4*PI())/3)</f>
        <v>-0.51179091938276433</v>
      </c>
      <c r="AF95" s="11">
        <f>-'OddsRatio_working_3-way'!U95/(3*'OddsRatio_working_3-way'!X95^(1/3))*COS(('OddsRatio_working_3-way'!Y95)/3)</f>
        <v>0.54382394792362054</v>
      </c>
      <c r="AG95" s="11">
        <f>-'OddsRatio_working_3-way'!U95/(3*'OddsRatio_working_3-way'!X95^(1/3))*COS(('OddsRatio_working_3-way'!Y95+2*PI())/3)</f>
        <v>-0.34262392729971453</v>
      </c>
      <c r="AH95" s="11">
        <f>-'OddsRatio_working_3-way'!U95/(3*'OddsRatio_working_3-way'!X95^(1/3))*COS(('OddsRatio_working_3-way'!Y95+4*PI())/3)</f>
        <v>-0.20120002062390616</v>
      </c>
      <c r="AI95" s="11">
        <f>'OddsRatio_working_3-way'!U95/(3*'OddsRatio_working_3-way'!X95^(1/3))*SIN(('OddsRatio_working_3-way'!Y95)/3)</f>
        <v>-8.1651130589126472E-2</v>
      </c>
      <c r="AJ95" s="11">
        <f>'OddsRatio_working_3-way'!U95/(3*'OddsRatio_working_3-way'!X95^(1/3))*SIN(('OddsRatio_working_3-way'!Y95+2*PI())/3)</f>
        <v>-0.43013978879363773</v>
      </c>
      <c r="AK95" s="11">
        <f>'OddsRatio_working_3-way'!U95/(3*'OddsRatio_working_3-way'!X95^(1/3))*SIN(('OddsRatio_working_3-way'!Y95+4*PI())/3)</f>
        <v>0.51179091938276433</v>
      </c>
      <c r="AL95" s="11">
        <f>'OddsRatio_working_3-way'!Z95+'OddsRatio_working_3-way'!AF95</f>
        <v>1.0876478958472413</v>
      </c>
      <c r="AM95" s="11">
        <f>'OddsRatio_working_3-way'!AA95+'OddsRatio_working_3-way'!AG95</f>
        <v>-0.68524785459942916</v>
      </c>
      <c r="AN95" s="11">
        <f>'OddsRatio_working_3-way'!AB95+'OddsRatio_working_3-way'!AH95</f>
        <v>-0.40240004124781237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1.0876478958472413</v>
      </c>
      <c r="AS95" s="11">
        <f>IF(('OddsRatio_working_3-way'!X95=0),IF(Q95&gt;0,-Q95^(1/3),(-Q95)^(1/3)),'OddsRatio_working_3-way'!AM95-'OddsRatio_working_3-way'!R95/3)</f>
        <v>-0.68524785459942916</v>
      </c>
      <c r="AT95" s="11">
        <f>IF(('OddsRatio_working_3-way'!X95=0),IF(Q95&gt;0,-Q95^(1/3),(-Q95)^(1/3)),'OddsRatio_working_3-way'!AN95-'OddsRatio_working_3-way'!R95/3)</f>
        <v>-0.40240004124781237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9">
        <f t="shared" si="26"/>
        <v>0.34955824056094131</v>
      </c>
      <c r="E96" s="9">
        <f t="shared" si="27"/>
        <v>0.3231613296593166</v>
      </c>
      <c r="F96" s="9">
        <f t="shared" si="28"/>
        <v>0.32728042977974187</v>
      </c>
      <c r="G96" s="9">
        <f t="shared" si="29"/>
        <v>1.0818334965312633</v>
      </c>
      <c r="H96" s="9">
        <f t="shared" si="30"/>
        <v>2.8607536140337735</v>
      </c>
      <c r="I96" s="9">
        <f t="shared" si="31"/>
        <v>3.0944296492845256</v>
      </c>
      <c r="J96" s="9">
        <f t="shared" si="32"/>
        <v>3.0554836434094002</v>
      </c>
      <c r="K96" s="11">
        <f t="shared" si="33"/>
        <v>0.36764705882352938</v>
      </c>
      <c r="L96" s="11">
        <f t="shared" si="34"/>
        <v>0.34059945504087197</v>
      </c>
      <c r="M96" s="11">
        <f t="shared" si="35"/>
        <v>0.34482758620689657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-0.27318977952921275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0.23990499140556351</v>
      </c>
      <c r="Q96" s="11">
        <f>2*'OddsRatio_working_3-way'!K96*'OddsRatio_working_3-way'!L96*'OddsRatio_working_3-way'!M96</f>
        <v>8.6358888194947248E-2</v>
      </c>
      <c r="R96" s="11">
        <f t="shared" si="36"/>
        <v>0</v>
      </c>
      <c r="S96" s="11">
        <f t="shared" si="37"/>
        <v>-0.87816239618843417</v>
      </c>
      <c r="T96" s="11">
        <f t="shared" si="38"/>
        <v>-0.3161131735739503</v>
      </c>
      <c r="U96" s="11">
        <f>'OddsRatio_working_3-way'!S96-'OddsRatio_working_3-way'!R96^2/3</f>
        <v>-0.87816239618843417</v>
      </c>
      <c r="V96" s="11">
        <f>'OddsRatio_working_3-way'!S96*'OddsRatio_working_3-way'!R96/3-2*'OddsRatio_working_3-way'!R96^3/27-'OddsRatio_working_3-way'!T96</f>
        <v>0.3161131735739503</v>
      </c>
      <c r="W96" s="11">
        <f>'OddsRatio_working_3-way'!V96^2+4*'OddsRatio_working_3-way'!U96^3/27</f>
        <v>-4.0013369144713262E-4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0.15837271876687092</v>
      </c>
      <c r="Y96" s="11">
        <f>IF('OddsRatio_working_3-way'!W96&gt;=0,IF('OddsRatio_working_3-way'!V96+SQRT('OddsRatio_working_3-way'!W96)&gt;0,0,PI()),ACOS('OddsRatio_working_3-way'!V96/(2*'OddsRatio_working_3-way'!X96)))</f>
        <v>6.3194793057550935E-2</v>
      </c>
      <c r="Z96" s="11">
        <f>'OddsRatio_working_3-way'!X96^(1/3)*COS('OddsRatio_working_3-way'!Y96/3)</f>
        <v>0.54091674826563163</v>
      </c>
      <c r="AA96" s="11">
        <f>'OddsRatio_working_3-way'!X96^(1/3)*COS(('OddsRatio_working_3-way'!Y96+2*PI())/3)</f>
        <v>-0.28032765128010839</v>
      </c>
      <c r="AB96" s="11">
        <f>'OddsRatio_working_3-way'!X96^(1/3)*COS(('OddsRatio_working_3-way'!Y96+4*PI())/3)</f>
        <v>-0.26058909698552307</v>
      </c>
      <c r="AC96" s="11">
        <f>'OddsRatio_working_3-way'!X96^(1/3)*SIN('OddsRatio_working_3-way'!Y96/3)</f>
        <v>1.1396059635392759E-2</v>
      </c>
      <c r="AD96" s="11">
        <f>'OddsRatio_working_3-way'!X96^(1/3)*SIN(('OddsRatio_working_3-way'!Y96+2*PI())/3)</f>
        <v>0.46274961551281274</v>
      </c>
      <c r="AE96" s="11">
        <f>'OddsRatio_working_3-way'!X96^(1/3)*SIN(('OddsRatio_working_3-way'!Y96+4*PI())/3)</f>
        <v>-0.47414567514820555</v>
      </c>
      <c r="AF96" s="11">
        <f>-'OddsRatio_working_3-way'!U96/(3*'OddsRatio_working_3-way'!X96^(1/3))*COS(('OddsRatio_working_3-way'!Y96)/3)</f>
        <v>0.54091674826563163</v>
      </c>
      <c r="AG96" s="11">
        <f>-'OddsRatio_working_3-way'!U96/(3*'OddsRatio_working_3-way'!X96^(1/3))*COS(('OddsRatio_working_3-way'!Y96+2*PI())/3)</f>
        <v>-0.28032765128010839</v>
      </c>
      <c r="AH96" s="11">
        <f>-'OddsRatio_working_3-way'!U96/(3*'OddsRatio_working_3-way'!X96^(1/3))*COS(('OddsRatio_working_3-way'!Y96+4*PI())/3)</f>
        <v>-0.26058909698552307</v>
      </c>
      <c r="AI96" s="11">
        <f>'OddsRatio_working_3-way'!U96/(3*'OddsRatio_working_3-way'!X96^(1/3))*SIN(('OddsRatio_working_3-way'!Y96)/3)</f>
        <v>-1.1396059635392759E-2</v>
      </c>
      <c r="AJ96" s="11">
        <f>'OddsRatio_working_3-way'!U96/(3*'OddsRatio_working_3-way'!X96^(1/3))*SIN(('OddsRatio_working_3-way'!Y96+2*PI())/3)</f>
        <v>-0.46274961551281274</v>
      </c>
      <c r="AK96" s="11">
        <f>'OddsRatio_working_3-way'!U96/(3*'OddsRatio_working_3-way'!X96^(1/3))*SIN(('OddsRatio_working_3-way'!Y96+4*PI())/3)</f>
        <v>0.47414567514820555</v>
      </c>
      <c r="AL96" s="11">
        <f>'OddsRatio_working_3-way'!Z96+'OddsRatio_working_3-way'!AF96</f>
        <v>1.0818334965312633</v>
      </c>
      <c r="AM96" s="11">
        <f>'OddsRatio_working_3-way'!AA96+'OddsRatio_working_3-way'!AG96</f>
        <v>-0.56065530256021678</v>
      </c>
      <c r="AN96" s="11">
        <f>'OddsRatio_working_3-way'!AB96+'OddsRatio_working_3-way'!AH96</f>
        <v>-0.52117819397104614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1.0818334965312633</v>
      </c>
      <c r="AS96" s="11">
        <f>IF(('OddsRatio_working_3-way'!X96=0),IF(Q96&gt;0,-Q96^(1/3),(-Q96)^(1/3)),'OddsRatio_working_3-way'!AM96-'OddsRatio_working_3-way'!R96/3)</f>
        <v>-0.56065530256021678</v>
      </c>
      <c r="AT96" s="11">
        <f>IF(('OddsRatio_working_3-way'!X96=0),IF(Q96&gt;0,-Q96^(1/3),(-Q96)^(1/3)),'OddsRatio_working_3-way'!AN96-'OddsRatio_working_3-way'!R96/3)</f>
        <v>-0.52117819397104614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9">
        <f t="shared" si="26"/>
        <v>0.39769121379491973</v>
      </c>
      <c r="E97" s="9">
        <f t="shared" si="27"/>
        <v>0.26926101774147826</v>
      </c>
      <c r="F97" s="9">
        <f t="shared" si="28"/>
        <v>0.33304776846360201</v>
      </c>
      <c r="G97" s="9">
        <f t="shared" si="29"/>
        <v>1.0943017964439399</v>
      </c>
      <c r="H97" s="9">
        <f t="shared" si="30"/>
        <v>2.5145136862784128</v>
      </c>
      <c r="I97" s="9">
        <f t="shared" si="31"/>
        <v>3.7138684551809713</v>
      </c>
      <c r="J97" s="9">
        <f t="shared" si="32"/>
        <v>3.0025722874924101</v>
      </c>
      <c r="K97" s="11">
        <f t="shared" si="33"/>
        <v>0.41946308724832215</v>
      </c>
      <c r="L97" s="11">
        <f t="shared" si="34"/>
        <v>0.28735632183908044</v>
      </c>
      <c r="M97" s="11">
        <f t="shared" si="35"/>
        <v>0.35335689045936397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-0.26752657536576652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0.24251886791681354</v>
      </c>
      <c r="Q97" s="11">
        <f>2*'OddsRatio_working_3-way'!K97*'OddsRatio_working_3-way'!L97*'OddsRatio_working_3-way'!M97</f>
        <v>8.5184006995719541E-2</v>
      </c>
      <c r="R97" s="11">
        <f t="shared" si="36"/>
        <v>0</v>
      </c>
      <c r="S97" s="11">
        <f t="shared" si="37"/>
        <v>-0.90652252990282534</v>
      </c>
      <c r="T97" s="11">
        <f t="shared" si="38"/>
        <v>-0.31841325251240793</v>
      </c>
      <c r="U97" s="11">
        <f>'OddsRatio_working_3-way'!S97-'OddsRatio_working_3-way'!R97^2/3</f>
        <v>-0.90652252990282534</v>
      </c>
      <c r="V97" s="11">
        <f>'OddsRatio_working_3-way'!S97*'OddsRatio_working_3-way'!R97/3-2*'OddsRatio_working_3-way'!R97^3/27-'OddsRatio_working_3-way'!T97</f>
        <v>0.31841325251240793</v>
      </c>
      <c r="W97" s="11">
        <f>'OddsRatio_working_3-way'!V97^2+4*'OddsRatio_working_3-way'!U97^3/27</f>
        <v>-8.9781698577347385E-3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0.16610626811868448</v>
      </c>
      <c r="Y97" s="11">
        <f>IF('OddsRatio_working_3-way'!W97&gt;=0,IF('OddsRatio_working_3-way'!V97+SQRT('OddsRatio_working_3-way'!W97)&gt;0,0,PI()),ACOS('OddsRatio_working_3-way'!V97/(2*'OddsRatio_working_3-way'!X97)))</f>
        <v>0.2892345270583554</v>
      </c>
      <c r="Z97" s="11">
        <f>'OddsRatio_working_3-way'!X97^(1/3)*COS('OddsRatio_working_3-way'!Y97/3)</f>
        <v>0.54715089822196994</v>
      </c>
      <c r="AA97" s="11">
        <f>'OddsRatio_working_3-way'!X97^(1/3)*COS(('OddsRatio_working_3-way'!Y97+2*PI())/3)</f>
        <v>-0.31940178877361713</v>
      </c>
      <c r="AB97" s="11">
        <f>'OddsRatio_working_3-way'!X97^(1/3)*COS(('OddsRatio_working_3-way'!Y97+4*PI())/3)</f>
        <v>-0.22774910944835294</v>
      </c>
      <c r="AC97" s="11">
        <f>'OddsRatio_working_3-way'!X97^(1/3)*SIN('OddsRatio_working_3-way'!Y97/3)</f>
        <v>5.2915699080391732E-2</v>
      </c>
      <c r="AD97" s="11">
        <f>'OddsRatio_working_3-way'!X97^(1/3)*SIN(('OddsRatio_working_3-way'!Y97+2*PI())/3)</f>
        <v>0.44738872802350393</v>
      </c>
      <c r="AE97" s="11">
        <f>'OddsRatio_working_3-way'!X97^(1/3)*SIN(('OddsRatio_working_3-way'!Y97+4*PI())/3)</f>
        <v>-0.50030442710389567</v>
      </c>
      <c r="AF97" s="11">
        <f>-'OddsRatio_working_3-way'!U97/(3*'OddsRatio_working_3-way'!X97^(1/3))*COS(('OddsRatio_working_3-way'!Y97)/3)</f>
        <v>0.54715089822196983</v>
      </c>
      <c r="AG97" s="11">
        <f>-'OddsRatio_working_3-way'!U97/(3*'OddsRatio_working_3-way'!X97^(1/3))*COS(('OddsRatio_working_3-way'!Y97+2*PI())/3)</f>
        <v>-0.31940178877361708</v>
      </c>
      <c r="AH97" s="11">
        <f>-'OddsRatio_working_3-way'!U97/(3*'OddsRatio_working_3-way'!X97^(1/3))*COS(('OddsRatio_working_3-way'!Y97+4*PI())/3)</f>
        <v>-0.22774910944835292</v>
      </c>
      <c r="AI97" s="11">
        <f>'OddsRatio_working_3-way'!U97/(3*'OddsRatio_working_3-way'!X97^(1/3))*SIN(('OddsRatio_working_3-way'!Y97)/3)</f>
        <v>-5.2915699080391718E-2</v>
      </c>
      <c r="AJ97" s="11">
        <f>'OddsRatio_working_3-way'!U97/(3*'OddsRatio_working_3-way'!X97^(1/3))*SIN(('OddsRatio_working_3-way'!Y97+2*PI())/3)</f>
        <v>-0.44738872802350382</v>
      </c>
      <c r="AK97" s="11">
        <f>'OddsRatio_working_3-way'!U97/(3*'OddsRatio_working_3-way'!X97^(1/3))*SIN(('OddsRatio_working_3-way'!Y97+4*PI())/3)</f>
        <v>0.50030442710389555</v>
      </c>
      <c r="AL97" s="11">
        <f>'OddsRatio_working_3-way'!Z97+'OddsRatio_working_3-way'!AF97</f>
        <v>1.0943017964439399</v>
      </c>
      <c r="AM97" s="11">
        <f>'OddsRatio_working_3-way'!AA97+'OddsRatio_working_3-way'!AG97</f>
        <v>-0.63880357754723427</v>
      </c>
      <c r="AN97" s="11">
        <f>'OddsRatio_working_3-way'!AB97+'OddsRatio_working_3-way'!AH97</f>
        <v>-0.45549821889670583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1.0943017964439399</v>
      </c>
      <c r="AS97" s="11">
        <f>IF(('OddsRatio_working_3-way'!X97=0),IF(Q97&gt;0,-Q97^(1/3),(-Q97)^(1/3)),'OddsRatio_working_3-way'!AM97-'OddsRatio_working_3-way'!R97/3)</f>
        <v>-0.63880357754723427</v>
      </c>
      <c r="AT97" s="11">
        <f>IF(('OddsRatio_working_3-way'!X97=0),IF(Q97&gt;0,-Q97^(1/3),(-Q97)^(1/3)),'OddsRatio_working_3-way'!AN97-'OddsRatio_working_3-way'!R97/3)</f>
        <v>-0.45549821889670583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9">
        <f t="shared" si="26"/>
        <v>0.29214963020955964</v>
      </c>
      <c r="E98" s="9">
        <f t="shared" si="27"/>
        <v>0.28488280502456587</v>
      </c>
      <c r="F98" s="9">
        <f t="shared" si="28"/>
        <v>0.42296756476587488</v>
      </c>
      <c r="G98" s="9">
        <f t="shared" si="29"/>
        <v>1.0913979856654581</v>
      </c>
      <c r="H98" s="9">
        <f t="shared" si="30"/>
        <v>3.4229035281773164</v>
      </c>
      <c r="I98" s="9">
        <f t="shared" si="31"/>
        <v>3.5102153670305531</v>
      </c>
      <c r="J98" s="9">
        <f t="shared" si="32"/>
        <v>2.3642474820818227</v>
      </c>
      <c r="K98" s="11">
        <f t="shared" si="33"/>
        <v>0.3105590062111801</v>
      </c>
      <c r="L98" s="11">
        <f t="shared" si="34"/>
        <v>0.30303030303030304</v>
      </c>
      <c r="M98" s="11">
        <f t="shared" si="35"/>
        <v>0.44444444444444442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-0.26695526695526728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0.24133676307589347</v>
      </c>
      <c r="Q98" s="11">
        <f>2*'OddsRatio_working_3-way'!K98*'OddsRatio_working_3-way'!L98*'OddsRatio_working_3-way'!M98</f>
        <v>8.3652257565301036E-2</v>
      </c>
      <c r="R98" s="11">
        <f t="shared" si="36"/>
        <v>0</v>
      </c>
      <c r="S98" s="11">
        <f t="shared" si="37"/>
        <v>-0.90403446925185926</v>
      </c>
      <c r="T98" s="11">
        <f t="shared" si="38"/>
        <v>-0.31335683509596512</v>
      </c>
      <c r="U98" s="11">
        <f>'OddsRatio_working_3-way'!S98-'OddsRatio_working_3-way'!R98^2/3</f>
        <v>-0.90403446925185926</v>
      </c>
      <c r="V98" s="11">
        <f>'OddsRatio_working_3-way'!S98*'OddsRatio_working_3-way'!R98/3-2*'OddsRatio_working_3-way'!R98^3/27-'OddsRatio_working_3-way'!T98</f>
        <v>0.31335683509596512</v>
      </c>
      <c r="W98" s="11">
        <f>'OddsRatio_working_3-way'!V98^2+4*'OddsRatio_working_3-way'!U98^3/27</f>
        <v>-1.1266423334881592E-2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0.16542288946533479</v>
      </c>
      <c r="Y98" s="11">
        <f>IF('OddsRatio_working_3-way'!W98&gt;=0,IF('OddsRatio_working_3-way'!V98+SQRT('OddsRatio_working_3-way'!W98)&gt;0,0,PI()),ACOS('OddsRatio_working_3-way'!V98/(2*'OddsRatio_working_3-way'!X98)))</f>
        <v>0.32659980455891113</v>
      </c>
      <c r="Z98" s="11">
        <f>'OddsRatio_working_3-way'!X98^(1/3)*COS('OddsRatio_working_3-way'!Y98/3)</f>
        <v>0.54569899283272905</v>
      </c>
      <c r="AA98" s="11">
        <f>'OddsRatio_working_3-way'!X98^(1/3)*COS(('OddsRatio_working_3-way'!Y98+2*PI())/3)</f>
        <v>-0.32450290123128162</v>
      </c>
      <c r="AB98" s="11">
        <f>'OddsRatio_working_3-way'!X98^(1/3)*COS(('OddsRatio_working_3-way'!Y98+4*PI())/3)</f>
        <v>-0.22119609160144732</v>
      </c>
      <c r="AC98" s="11">
        <f>'OddsRatio_working_3-way'!X98^(1/3)*SIN('OddsRatio_working_3-way'!Y98/3)</f>
        <v>5.9644214348906287E-2</v>
      </c>
      <c r="AD98" s="11">
        <f>'OddsRatio_working_3-way'!X98^(1/3)*SIN(('OddsRatio_working_3-way'!Y98+2*PI())/3)</f>
        <v>0.44276708343827254</v>
      </c>
      <c r="AE98" s="11">
        <f>'OddsRatio_working_3-way'!X98^(1/3)*SIN(('OddsRatio_working_3-way'!Y98+4*PI())/3)</f>
        <v>-0.50241129778717875</v>
      </c>
      <c r="AF98" s="11">
        <f>-'OddsRatio_working_3-way'!U98/(3*'OddsRatio_working_3-way'!X98^(1/3))*COS(('OddsRatio_working_3-way'!Y98)/3)</f>
        <v>0.54569899283272905</v>
      </c>
      <c r="AG98" s="11">
        <f>-'OddsRatio_working_3-way'!U98/(3*'OddsRatio_working_3-way'!X98^(1/3))*COS(('OddsRatio_working_3-way'!Y98+2*PI())/3)</f>
        <v>-0.32450290123128162</v>
      </c>
      <c r="AH98" s="11">
        <f>-'OddsRatio_working_3-way'!U98/(3*'OddsRatio_working_3-way'!X98^(1/3))*COS(('OddsRatio_working_3-way'!Y98+4*PI())/3)</f>
        <v>-0.22119609160144732</v>
      </c>
      <c r="AI98" s="11">
        <f>'OddsRatio_working_3-way'!U98/(3*'OddsRatio_working_3-way'!X98^(1/3))*SIN(('OddsRatio_working_3-way'!Y98)/3)</f>
        <v>-5.9644214348906287E-2</v>
      </c>
      <c r="AJ98" s="11">
        <f>'OddsRatio_working_3-way'!U98/(3*'OddsRatio_working_3-way'!X98^(1/3))*SIN(('OddsRatio_working_3-way'!Y98+2*PI())/3)</f>
        <v>-0.44276708343827254</v>
      </c>
      <c r="AK98" s="11">
        <f>'OddsRatio_working_3-way'!U98/(3*'OddsRatio_working_3-way'!X98^(1/3))*SIN(('OddsRatio_working_3-way'!Y98+4*PI())/3)</f>
        <v>0.50241129778717875</v>
      </c>
      <c r="AL98" s="11">
        <f>'OddsRatio_working_3-way'!Z98+'OddsRatio_working_3-way'!AF98</f>
        <v>1.0913979856654581</v>
      </c>
      <c r="AM98" s="11">
        <f>'OddsRatio_working_3-way'!AA98+'OddsRatio_working_3-way'!AG98</f>
        <v>-0.64900580246256323</v>
      </c>
      <c r="AN98" s="11">
        <f>'OddsRatio_working_3-way'!AB98+'OddsRatio_working_3-way'!AH98</f>
        <v>-0.44239218320289464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1.0913979856654581</v>
      </c>
      <c r="AS98" s="11">
        <f>IF(('OddsRatio_working_3-way'!X98=0),IF(Q98&gt;0,-Q98^(1/3),(-Q98)^(1/3)),'OddsRatio_working_3-way'!AM98-'OddsRatio_working_3-way'!R98/3)</f>
        <v>-0.64900580246256323</v>
      </c>
      <c r="AT98" s="11">
        <f>IF(('OddsRatio_working_3-way'!X98=0),IF(Q98&gt;0,-Q98^(1/3),(-Q98)^(1/3)),'OddsRatio_working_3-way'!AN98-'OddsRatio_working_3-way'!R98/3)</f>
        <v>-0.44239218320289464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9">
        <f t="shared" si="26"/>
        <v>0.5478947957114968</v>
      </c>
      <c r="E99" s="9">
        <f t="shared" si="27"/>
        <v>0.25355983563955148</v>
      </c>
      <c r="F99" s="9">
        <f t="shared" si="28"/>
        <v>0.19854536864895192</v>
      </c>
      <c r="G99" s="9">
        <f t="shared" si="29"/>
        <v>1.1150917722714691</v>
      </c>
      <c r="H99" s="9">
        <f t="shared" si="30"/>
        <v>1.8251679114808872</v>
      </c>
      <c r="I99" s="9">
        <f t="shared" si="31"/>
        <v>3.9438422787966787</v>
      </c>
      <c r="J99" s="9">
        <f t="shared" si="32"/>
        <v>5.0366322156227179</v>
      </c>
      <c r="K99" s="11">
        <f t="shared" si="33"/>
        <v>0.57471264367816088</v>
      </c>
      <c r="L99" s="11">
        <f t="shared" si="34"/>
        <v>0.27472527472527469</v>
      </c>
      <c r="M99" s="11">
        <f t="shared" si="35"/>
        <v>0.21645021645021645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-0.24168606434616302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0.23922437715541156</v>
      </c>
      <c r="Q99" s="11">
        <f>2*'OddsRatio_working_3-way'!K99*'OddsRatio_working_3-way'!L99*'OddsRatio_working_3-way'!M99</f>
        <v>6.8349822044403305E-2</v>
      </c>
      <c r="R99" s="11">
        <f t="shared" si="36"/>
        <v>0</v>
      </c>
      <c r="S99" s="11">
        <f t="shared" si="37"/>
        <v>-0.98981452572612694</v>
      </c>
      <c r="T99" s="11">
        <f t="shared" si="38"/>
        <v>-0.28280415020746485</v>
      </c>
      <c r="U99" s="11">
        <f>'OddsRatio_working_3-way'!S99-'OddsRatio_working_3-way'!R99^2/3</f>
        <v>-0.98981452572612694</v>
      </c>
      <c r="V99" s="11">
        <f>'OddsRatio_working_3-way'!S99*'OddsRatio_working_3-way'!R99/3-2*'OddsRatio_working_3-way'!R99^3/27-'OddsRatio_working_3-way'!T99</f>
        <v>0.28280415020746485</v>
      </c>
      <c r="W99" s="11">
        <f>'OddsRatio_working_3-way'!V99^2+4*'OddsRatio_working_3-way'!U99^3/27</f>
        <v>-6.3689035167100047E-2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0.18951729640171791</v>
      </c>
      <c r="Y99" s="11">
        <f>IF('OddsRatio_working_3-way'!W99&gt;=0,IF('OddsRatio_working_3-way'!V99+SQRT('OddsRatio_working_3-way'!W99)&gt;0,0,PI()),ACOS('OddsRatio_working_3-way'!V99/(2*'OddsRatio_working_3-way'!X99)))</f>
        <v>0.72858542754097</v>
      </c>
      <c r="Z99" s="11">
        <f>'OddsRatio_working_3-way'!X99^(1/3)*COS('OddsRatio_working_3-way'!Y99/3)</f>
        <v>0.55754588613573453</v>
      </c>
      <c r="AA99" s="11">
        <f>'OddsRatio_working_3-way'!X99^(1/3)*COS(('OddsRatio_working_3-way'!Y99+2*PI())/3)</f>
        <v>-0.39839973802355705</v>
      </c>
      <c r="AB99" s="11">
        <f>'OddsRatio_working_3-way'!X99^(1/3)*COS(('OddsRatio_working_3-way'!Y99+4*PI())/3)</f>
        <v>-0.15914614811217731</v>
      </c>
      <c r="AC99" s="11">
        <f>'OddsRatio_working_3-way'!X99^(1/3)*SIN('OddsRatio_working_3-way'!Y99/3)</f>
        <v>0.13813312453991933</v>
      </c>
      <c r="AD99" s="11">
        <f>'OddsRatio_working_3-way'!X99^(1/3)*SIN(('OddsRatio_working_3-way'!Y99+2*PI())/3)</f>
        <v>0.41378233889909244</v>
      </c>
      <c r="AE99" s="11">
        <f>'OddsRatio_working_3-way'!X99^(1/3)*SIN(('OddsRatio_working_3-way'!Y99+4*PI())/3)</f>
        <v>-0.55191546343901188</v>
      </c>
      <c r="AF99" s="11">
        <f>-'OddsRatio_working_3-way'!U99/(3*'OddsRatio_working_3-way'!X99^(1/3))*COS(('OddsRatio_working_3-way'!Y99)/3)</f>
        <v>0.55754588613573453</v>
      </c>
      <c r="AG99" s="11">
        <f>-'OddsRatio_working_3-way'!U99/(3*'OddsRatio_working_3-way'!X99^(1/3))*COS(('OddsRatio_working_3-way'!Y99+2*PI())/3)</f>
        <v>-0.39839973802355705</v>
      </c>
      <c r="AH99" s="11">
        <f>-'OddsRatio_working_3-way'!U99/(3*'OddsRatio_working_3-way'!X99^(1/3))*COS(('OddsRatio_working_3-way'!Y99+4*PI())/3)</f>
        <v>-0.15914614811217731</v>
      </c>
      <c r="AI99" s="11">
        <f>'OddsRatio_working_3-way'!U99/(3*'OddsRatio_working_3-way'!X99^(1/3))*SIN(('OddsRatio_working_3-way'!Y99)/3)</f>
        <v>-0.13813312453991933</v>
      </c>
      <c r="AJ99" s="11">
        <f>'OddsRatio_working_3-way'!U99/(3*'OddsRatio_working_3-way'!X99^(1/3))*SIN(('OddsRatio_working_3-way'!Y99+2*PI())/3)</f>
        <v>-0.41378233889909244</v>
      </c>
      <c r="AK99" s="11">
        <f>'OddsRatio_working_3-way'!U99/(3*'OddsRatio_working_3-way'!X99^(1/3))*SIN(('OddsRatio_working_3-way'!Y99+4*PI())/3)</f>
        <v>0.55191546343901188</v>
      </c>
      <c r="AL99" s="11">
        <f>'OddsRatio_working_3-way'!Z99+'OddsRatio_working_3-way'!AF99</f>
        <v>1.1150917722714691</v>
      </c>
      <c r="AM99" s="11">
        <f>'OddsRatio_working_3-way'!AA99+'OddsRatio_working_3-way'!AG99</f>
        <v>-0.7967994760471141</v>
      </c>
      <c r="AN99" s="11">
        <f>'OddsRatio_working_3-way'!AB99+'OddsRatio_working_3-way'!AH99</f>
        <v>-0.31829229622435462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1.1150917722714691</v>
      </c>
      <c r="AS99" s="11">
        <f>IF(('OddsRatio_working_3-way'!X99=0),IF(Q99&gt;0,-Q99^(1/3),(-Q99)^(1/3)),'OddsRatio_working_3-way'!AM99-'OddsRatio_working_3-way'!R99/3)</f>
        <v>-0.7967994760471141</v>
      </c>
      <c r="AT99" s="11">
        <f>IF(('OddsRatio_working_3-way'!X99=0),IF(Q99&gt;0,-Q99^(1/3),(-Q99)^(1/3)),'OddsRatio_working_3-way'!AN99-'OddsRatio_working_3-way'!R99/3)</f>
        <v>-0.31829229622435462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9">
        <f t="shared" si="26"/>
        <v>0.5305342117688604</v>
      </c>
      <c r="E100" s="9">
        <f t="shared" si="27"/>
        <v>0.24374867907782</v>
      </c>
      <c r="F100" s="9">
        <f t="shared" si="28"/>
        <v>0.22571710915331988</v>
      </c>
      <c r="G100" s="9">
        <f t="shared" si="29"/>
        <v>1.0924599771719548</v>
      </c>
      <c r="H100" s="9">
        <f t="shared" si="30"/>
        <v>1.8848925815092832</v>
      </c>
      <c r="I100" s="9">
        <f t="shared" si="31"/>
        <v>4.1025863351683505</v>
      </c>
      <c r="J100" s="9">
        <f t="shared" si="32"/>
        <v>4.4303243283199381</v>
      </c>
      <c r="K100" s="11">
        <f t="shared" si="33"/>
        <v>0.5524861878453039</v>
      </c>
      <c r="L100" s="11">
        <f t="shared" si="34"/>
        <v>0.26041666666666669</v>
      </c>
      <c r="M100" s="11">
        <f t="shared" si="35"/>
        <v>0.24154589371980678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-0.25102840499639689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0.23597154384747465</v>
      </c>
      <c r="Q100" s="11">
        <f>2*'OddsRatio_working_3-way'!K100*'OddsRatio_working_3-way'!L100*'OddsRatio_working_3-way'!M100</f>
        <v>6.9505609380699468E-2</v>
      </c>
      <c r="R100" s="11">
        <f t="shared" si="36"/>
        <v>0</v>
      </c>
      <c r="S100" s="11">
        <f t="shared" si="37"/>
        <v>-0.94001929323839528</v>
      </c>
      <c r="T100" s="11">
        <f t="shared" si="38"/>
        <v>-0.27688344425284106</v>
      </c>
      <c r="U100" s="11">
        <f>'OddsRatio_working_3-way'!S100-'OddsRatio_working_3-way'!R100^2/3</f>
        <v>-0.94001929323839528</v>
      </c>
      <c r="V100" s="11">
        <f>'OddsRatio_working_3-way'!S100*'OddsRatio_working_3-way'!R100/3-2*'OddsRatio_working_3-way'!R100^3/27-'OddsRatio_working_3-way'!T100</f>
        <v>0.27688344425284106</v>
      </c>
      <c r="W100" s="11">
        <f>'OddsRatio_working_3-way'!V100^2+4*'OddsRatio_working_3-way'!U100^3/27</f>
        <v>-4.6392616604762571E-2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0.17539744746295391</v>
      </c>
      <c r="Y100" s="11">
        <f>IF('OddsRatio_working_3-way'!W100&gt;=0,IF('OddsRatio_working_3-way'!V100+SQRT('OddsRatio_working_3-way'!W100)&gt;0,0,PI()),ACOS('OddsRatio_working_3-way'!V100/(2*'OddsRatio_working_3-way'!X100)))</f>
        <v>0.66112341787181017</v>
      </c>
      <c r="Z100" s="11">
        <f>'OddsRatio_working_3-way'!X100^(1/3)*COS('OddsRatio_working_3-way'!Y100/3)</f>
        <v>0.54622998858597749</v>
      </c>
      <c r="AA100" s="11">
        <f>'OddsRatio_working_3-way'!X100^(1/3)*COS(('OddsRatio_working_3-way'!Y100+2*PI())/3)</f>
        <v>-0.37908396610370804</v>
      </c>
      <c r="AB100" s="11">
        <f>'OddsRatio_working_3-way'!X100^(1/3)*COS(('OddsRatio_working_3-way'!Y100+4*PI())/3)</f>
        <v>-0.16714602248226967</v>
      </c>
      <c r="AC100" s="11">
        <f>'OddsRatio_working_3-way'!X100^(1/3)*SIN('OddsRatio_working_3-way'!Y100/3)</f>
        <v>0.12236242880133323</v>
      </c>
      <c r="AD100" s="11">
        <f>'OddsRatio_working_3-way'!X100^(1/3)*SIN(('OddsRatio_working_3-way'!Y100+2*PI())/3)</f>
        <v>0.41186783202367389</v>
      </c>
      <c r="AE100" s="11">
        <f>'OddsRatio_working_3-way'!X100^(1/3)*SIN(('OddsRatio_working_3-way'!Y100+4*PI())/3)</f>
        <v>-0.53423026082500713</v>
      </c>
      <c r="AF100" s="11">
        <f>-'OddsRatio_working_3-way'!U100/(3*'OddsRatio_working_3-way'!X100^(1/3))*COS(('OddsRatio_working_3-way'!Y100)/3)</f>
        <v>0.54622998858597738</v>
      </c>
      <c r="AG100" s="11">
        <f>-'OddsRatio_working_3-way'!U100/(3*'OddsRatio_working_3-way'!X100^(1/3))*COS(('OddsRatio_working_3-way'!Y100+2*PI())/3)</f>
        <v>-0.37908396610370793</v>
      </c>
      <c r="AH100" s="11">
        <f>-'OddsRatio_working_3-way'!U100/(3*'OddsRatio_working_3-way'!X100^(1/3))*COS(('OddsRatio_working_3-way'!Y100+4*PI())/3)</f>
        <v>-0.16714602248226962</v>
      </c>
      <c r="AI100" s="11">
        <f>'OddsRatio_working_3-way'!U100/(3*'OddsRatio_working_3-way'!X100^(1/3))*SIN(('OddsRatio_working_3-way'!Y100)/3)</f>
        <v>-0.1223624288013332</v>
      </c>
      <c r="AJ100" s="11">
        <f>'OddsRatio_working_3-way'!U100/(3*'OddsRatio_working_3-way'!X100^(1/3))*SIN(('OddsRatio_working_3-way'!Y100+2*PI())/3)</f>
        <v>-0.41186783202367377</v>
      </c>
      <c r="AK100" s="11">
        <f>'OddsRatio_working_3-way'!U100/(3*'OddsRatio_working_3-way'!X100^(1/3))*SIN(('OddsRatio_working_3-way'!Y100+4*PI())/3)</f>
        <v>0.53423026082500702</v>
      </c>
      <c r="AL100" s="11">
        <f>'OddsRatio_working_3-way'!Z100+'OddsRatio_working_3-way'!AF100</f>
        <v>1.0924599771719548</v>
      </c>
      <c r="AM100" s="11">
        <f>'OddsRatio_working_3-way'!AA100+'OddsRatio_working_3-way'!AG100</f>
        <v>-0.75816793220741596</v>
      </c>
      <c r="AN100" s="11">
        <f>'OddsRatio_working_3-way'!AB100+'OddsRatio_working_3-way'!AH100</f>
        <v>-0.33429204496453929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1.0924599771719548</v>
      </c>
      <c r="AS100" s="11">
        <f>IF(('OddsRatio_working_3-way'!X100=0),IF(Q100&gt;0,-Q100^(1/3),(-Q100)^(1/3)),'OddsRatio_working_3-way'!AM100-'OddsRatio_working_3-way'!R100/3)</f>
        <v>-0.75816793220741596</v>
      </c>
      <c r="AT100" s="11">
        <f>IF(('OddsRatio_working_3-way'!X100=0),IF(Q100&gt;0,-Q100^(1/3),(-Q100)^(1/3)),'OddsRatio_working_3-way'!AN100-'OddsRatio_working_3-way'!R100/3)</f>
        <v>-0.33429204496453929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4">
        <f t="shared" si="0"/>
        <v>5.4335342760390093E-2</v>
      </c>
      <c r="E32" s="4">
        <f t="shared" si="1"/>
        <v>2.1128752447635111</v>
      </c>
      <c r="F32" s="4">
        <f t="shared" si="2"/>
        <v>3.6231113997319824</v>
      </c>
      <c r="G32" s="4">
        <f t="shared" si="3"/>
        <v>3.9887449841103222</v>
      </c>
      <c r="I32" s="4">
        <f t="shared" si="4"/>
        <v>1.0543353427603901</v>
      </c>
    </row>
    <row r="33" spans="1: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4">
        <f t="shared" si="0"/>
        <v>5.3137320530043608E-2</v>
      </c>
      <c r="E33" s="4">
        <f t="shared" si="1"/>
        <v>3.3529668990687789</v>
      </c>
      <c r="F33" s="4">
        <f t="shared" si="2"/>
        <v>3.7313175884816272</v>
      </c>
      <c r="G33" s="4">
        <f t="shared" si="3"/>
        <v>2.305449840366911</v>
      </c>
      <c r="I33" s="4">
        <f t="shared" si="4"/>
        <v>1.0531373205300436</v>
      </c>
    </row>
    <row r="34" spans="1: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4">
        <f t="shared" si="0"/>
        <v>5.222607569487514E-2</v>
      </c>
      <c r="E34" s="4">
        <f t="shared" si="1"/>
        <v>2.9490039340076399</v>
      </c>
      <c r="F34" s="4">
        <f t="shared" si="2"/>
        <v>3.154181415644242</v>
      </c>
      <c r="G34" s="4">
        <f t="shared" si="3"/>
        <v>2.9081350577417688</v>
      </c>
      <c r="I34" s="4">
        <f t="shared" si="4"/>
        <v>1.0522260756948751</v>
      </c>
    </row>
    <row r="35" spans="1: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4">
        <f t="shared" si="0"/>
        <v>5.3447745433078175E-2</v>
      </c>
      <c r="E35" s="4">
        <f t="shared" si="1"/>
        <v>2.3982730886321639</v>
      </c>
      <c r="F35" s="4">
        <f t="shared" si="2"/>
        <v>3.5287196690367448</v>
      </c>
      <c r="G35" s="4">
        <f t="shared" si="3"/>
        <v>3.3372891075921265</v>
      </c>
      <c r="I35" s="4">
        <f t="shared" si="4"/>
        <v>1.0534477454330782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4">
        <f t="shared" si="0"/>
        <v>5.2463493772057612E-2</v>
      </c>
      <c r="E36" s="4">
        <f t="shared" si="1"/>
        <v>3.1995375051337915</v>
      </c>
      <c r="F36" s="4">
        <f t="shared" si="2"/>
        <v>3.0660289531625144</v>
      </c>
      <c r="G36" s="4">
        <f t="shared" si="3"/>
        <v>2.7677826416989606</v>
      </c>
      <c r="I36" s="4">
        <f t="shared" si="4"/>
        <v>1.0524634937720576</v>
      </c>
    </row>
    <row r="37" spans="1: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4">
        <f t="shared" si="0"/>
        <v>5.3168379249836306E-2</v>
      </c>
      <c r="E37" s="4">
        <f t="shared" si="1"/>
        <v>1.6202260154103387</v>
      </c>
      <c r="F37" s="4">
        <f t="shared" si="2"/>
        <v>4.3283780104166052</v>
      </c>
      <c r="G37" s="4">
        <f t="shared" si="3"/>
        <v>6.5889724752841987</v>
      </c>
      <c r="I37" s="4">
        <f t="shared" si="4"/>
        <v>1.0531683792498363</v>
      </c>
    </row>
    <row r="38" spans="1: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4">
        <f t="shared" si="0"/>
        <v>5.369109598184485E-2</v>
      </c>
      <c r="E38" s="4">
        <f t="shared" si="1"/>
        <v>5.4913986902551066</v>
      </c>
      <c r="F38" s="4">
        <f t="shared" si="2"/>
        <v>3.5071319329567086</v>
      </c>
      <c r="G38" s="4">
        <f t="shared" si="3"/>
        <v>1.8770045436322333</v>
      </c>
      <c r="I38" s="4">
        <f t="shared" si="4"/>
        <v>1.0536910959818448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4">
        <f t="shared" si="0"/>
        <v>5.3074264795135218E-2</v>
      </c>
      <c r="E39" s="4">
        <f t="shared" si="1"/>
        <v>3.0457223258641384</v>
      </c>
      <c r="F39" s="4">
        <f t="shared" si="2"/>
        <v>3.3751819790499504</v>
      </c>
      <c r="G39" s="4">
        <f t="shared" si="3"/>
        <v>2.6638938060506896</v>
      </c>
      <c r="I39" s="4">
        <f t="shared" si="4"/>
        <v>1.0530742647951352</v>
      </c>
    </row>
    <row r="40" spans="1: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4">
        <f t="shared" si="0"/>
        <v>5.3350422520549667E-2</v>
      </c>
      <c r="E40" s="4">
        <f t="shared" si="1"/>
        <v>4.1675612234489652</v>
      </c>
      <c r="F40" s="4">
        <f t="shared" si="2"/>
        <v>4.0294314080661726</v>
      </c>
      <c r="G40" s="4">
        <f t="shared" si="3"/>
        <v>1.9535922489928723</v>
      </c>
      <c r="I40" s="4">
        <f t="shared" si="4"/>
        <v>1.0533504225205497</v>
      </c>
    </row>
    <row r="41" spans="1: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4">
        <f t="shared" si="0"/>
        <v>5.3794826216350788E-2</v>
      </c>
      <c r="E41" s="4">
        <f t="shared" si="1"/>
        <v>1.4781685538263505</v>
      </c>
      <c r="F41" s="4">
        <f t="shared" si="2"/>
        <v>4.8476942242725247</v>
      </c>
      <c r="G41" s="4">
        <f t="shared" si="3"/>
        <v>8.5321664863415698</v>
      </c>
      <c r="I41" s="4">
        <f t="shared" si="4"/>
        <v>1.0537948262163508</v>
      </c>
    </row>
    <row r="42" spans="1: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4">
        <f t="shared" si="0"/>
        <v>5.4089890538601804E-2</v>
      </c>
      <c r="E42" s="4">
        <f t="shared" si="1"/>
        <v>3.941520963283808</v>
      </c>
      <c r="F42" s="4">
        <f t="shared" si="2"/>
        <v>3.2835257323587674</v>
      </c>
      <c r="G42" s="4">
        <f t="shared" si="3"/>
        <v>2.2637742952809905</v>
      </c>
      <c r="I42" s="4">
        <f t="shared" si="4"/>
        <v>1.0540898905386018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4">
        <f t="shared" si="0"/>
        <v>5.4402657178598934E-2</v>
      </c>
      <c r="E43" s="4">
        <f t="shared" si="1"/>
        <v>1.8393729538991745</v>
      </c>
      <c r="F43" s="4">
        <f t="shared" si="2"/>
        <v>4.0121091860993756</v>
      </c>
      <c r="G43" s="4">
        <f t="shared" si="3"/>
        <v>4.8287949269989356</v>
      </c>
      <c r="I43" s="4">
        <f t="shared" si="4"/>
        <v>1.0544026571785989</v>
      </c>
    </row>
    <row r="44" spans="1: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4">
        <f t="shared" si="0"/>
        <v>5.4506332335905183E-2</v>
      </c>
      <c r="E44" s="4">
        <f t="shared" si="1"/>
        <v>2.3263393687070959</v>
      </c>
      <c r="F44" s="4">
        <f t="shared" si="2"/>
        <v>3.3412237444126518</v>
      </c>
      <c r="G44" s="4">
        <f t="shared" si="3"/>
        <v>3.6921000677511699</v>
      </c>
      <c r="I44" s="4">
        <f t="shared" si="4"/>
        <v>1.0545063323359052</v>
      </c>
    </row>
    <row r="45" spans="1: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4">
        <f t="shared" si="0"/>
        <v>5.4849825341628744E-2</v>
      </c>
      <c r="E45" s="4">
        <f t="shared" si="1"/>
        <v>1.9576472646441363</v>
      </c>
      <c r="F45" s="4">
        <f t="shared" si="2"/>
        <v>3.922479741014909</v>
      </c>
      <c r="G45" s="4">
        <f t="shared" si="3"/>
        <v>4.2690896441836204</v>
      </c>
      <c r="I45" s="4">
        <f t="shared" si="4"/>
        <v>1.0548498253416287</v>
      </c>
    </row>
    <row r="46" spans="1: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4">
        <f t="shared" si="0"/>
        <v>5.5908574008003642E-2</v>
      </c>
      <c r="E46" s="4">
        <f t="shared" si="1"/>
        <v>2.2017845367754107</v>
      </c>
      <c r="F46" s="4">
        <f t="shared" si="2"/>
        <v>3.6528149921519506</v>
      </c>
      <c r="G46" s="4">
        <f t="shared" si="3"/>
        <v>3.6756397438897279</v>
      </c>
      <c r="I46" s="4">
        <f t="shared" si="4"/>
        <v>1.0559085740080036</v>
      </c>
    </row>
    <row r="47" spans="1: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4">
        <f t="shared" si="0"/>
        <v>5.4886867157752928E-2</v>
      </c>
      <c r="E47" s="4">
        <f t="shared" si="1"/>
        <v>1.4578752846860161</v>
      </c>
      <c r="F47" s="4">
        <f t="shared" si="2"/>
        <v>5.1182418460447741</v>
      </c>
      <c r="G47" s="4">
        <f t="shared" si="3"/>
        <v>8.4252614321573169</v>
      </c>
      <c r="I47" s="4">
        <f t="shared" si="4"/>
        <v>1.0548868671577529</v>
      </c>
    </row>
    <row r="48" spans="1: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4">
        <f t="shared" si="0"/>
        <v>5.3738715209022514E-2</v>
      </c>
      <c r="E48" s="4">
        <f t="shared" si="1"/>
        <v>2.42059493864766</v>
      </c>
      <c r="F48" s="4">
        <f t="shared" si="2"/>
        <v>3.3552221188317954</v>
      </c>
      <c r="G48" s="4">
        <f t="shared" si="3"/>
        <v>3.4621775652795375</v>
      </c>
      <c r="I48" s="4">
        <f t="shared" si="4"/>
        <v>1.0537387152090225</v>
      </c>
    </row>
    <row r="49" spans="1: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4">
        <f t="shared" si="0"/>
        <v>5.4223743017660642E-2</v>
      </c>
      <c r="E49" s="4">
        <f t="shared" si="1"/>
        <v>2.1439833021309251</v>
      </c>
      <c r="F49" s="4">
        <f t="shared" si="2"/>
        <v>3.3289307494721725</v>
      </c>
      <c r="G49" s="4">
        <f t="shared" si="3"/>
        <v>4.2885011914728945</v>
      </c>
      <c r="I49" s="4">
        <f t="shared" si="4"/>
        <v>1.0542237430176606</v>
      </c>
    </row>
    <row r="50" spans="1: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4">
        <f t="shared" si="0"/>
        <v>5.2301870280285767E-2</v>
      </c>
      <c r="E50" s="4">
        <f t="shared" si="1"/>
        <v>2.7454016183300203</v>
      </c>
      <c r="F50" s="4">
        <f t="shared" si="2"/>
        <v>3.3778572404595071</v>
      </c>
      <c r="G50" s="4">
        <f t="shared" si="3"/>
        <v>2.9436967912034828</v>
      </c>
      <c r="I50" s="4">
        <f t="shared" si="4"/>
        <v>1.0523018702802858</v>
      </c>
    </row>
    <row r="51" spans="1: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4">
        <f t="shared" si="0"/>
        <v>5.4979503255365492E-2</v>
      </c>
      <c r="E51" s="4">
        <f t="shared" si="1"/>
        <v>1.9524482109227874</v>
      </c>
      <c r="F51" s="4">
        <f t="shared" si="2"/>
        <v>3.7627310876715447</v>
      </c>
      <c r="G51" s="4">
        <f t="shared" si="3"/>
        <v>4.5033256413736948</v>
      </c>
      <c r="I51" s="4">
        <f t="shared" si="4"/>
        <v>1.0549795032553655</v>
      </c>
    </row>
    <row r="52" spans="1: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4">
        <f t="shared" si="0"/>
        <v>5.3711044420556409E-2</v>
      </c>
      <c r="E52" s="4">
        <f t="shared" si="1"/>
        <v>2.6610103809353012</v>
      </c>
      <c r="F52" s="4">
        <f t="shared" si="2"/>
        <v>3.3571410995676612</v>
      </c>
      <c r="G52" s="4">
        <f t="shared" si="3"/>
        <v>3.0643789455321744</v>
      </c>
      <c r="I52" s="4">
        <f t="shared" si="4"/>
        <v>1.0537110444205564</v>
      </c>
    </row>
    <row r="53" spans="1: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4">
        <f t="shared" si="0"/>
        <v>5.272728643843072E-2</v>
      </c>
      <c r="E53" s="4">
        <f t="shared" si="1"/>
        <v>2.9228103208113074</v>
      </c>
      <c r="F53" s="4">
        <f t="shared" si="2"/>
        <v>3.3547950361890249</v>
      </c>
      <c r="G53" s="4">
        <f t="shared" si="3"/>
        <v>2.7794552684389089</v>
      </c>
      <c r="I53" s="4">
        <f t="shared" si="4"/>
        <v>1.0527272864384307</v>
      </c>
    </row>
    <row r="54" spans="1: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4">
        <f t="shared" si="0"/>
        <v>5.2007059822648527E-2</v>
      </c>
      <c r="E54" s="4">
        <f t="shared" si="1"/>
        <v>1.6668103901435318</v>
      </c>
      <c r="F54" s="4">
        <f t="shared" si="2"/>
        <v>4.159798282370323</v>
      </c>
      <c r="G54" s="4">
        <f t="shared" si="3"/>
        <v>6.2634874872426805</v>
      </c>
      <c r="I54" s="4">
        <f t="shared" si="4"/>
        <v>1.0520070598226485</v>
      </c>
    </row>
    <row r="55" spans="1: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4">
        <f t="shared" si="0"/>
        <v>5.3072612581923639E-2</v>
      </c>
      <c r="E55" s="4">
        <f t="shared" si="1"/>
        <v>2.6266332482799011</v>
      </c>
      <c r="F55" s="4">
        <f t="shared" si="2"/>
        <v>3.2351307793546362</v>
      </c>
      <c r="G55" s="4">
        <f t="shared" si="3"/>
        <v>3.2239554685568246</v>
      </c>
      <c r="I55" s="4">
        <f t="shared" si="4"/>
        <v>1.0530726125819236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4">
        <f t="shared" si="0"/>
        <v>5.5258723754390005E-2</v>
      </c>
      <c r="E56" s="4">
        <f t="shared" si="1"/>
        <v>2.379949874421567</v>
      </c>
      <c r="F56" s="4">
        <f t="shared" si="2"/>
        <v>3.5362523991945305</v>
      </c>
      <c r="G56" s="4">
        <f t="shared" si="3"/>
        <v>3.3665744556193489</v>
      </c>
      <c r="I56" s="4">
        <f t="shared" si="4"/>
        <v>1.05525872375439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4">
        <f t="shared" si="0"/>
        <v>6.0074921813245252E-2</v>
      </c>
      <c r="E57" s="4">
        <f t="shared" si="1"/>
        <v>1.899612639275766</v>
      </c>
      <c r="F57" s="4">
        <f t="shared" si="2"/>
        <v>3.8796862152492273</v>
      </c>
      <c r="G57" s="4">
        <f t="shared" si="3"/>
        <v>4.6334032219538726</v>
      </c>
      <c r="I57" s="4">
        <f t="shared" si="4"/>
        <v>1.0600749218132453</v>
      </c>
    </row>
    <row r="58" spans="1: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4">
        <f t="shared" si="0"/>
        <v>5.555555555555558E-2</v>
      </c>
      <c r="E58" s="4">
        <f t="shared" si="1"/>
        <v>1.8620689655172415</v>
      </c>
      <c r="F58" s="4">
        <f t="shared" si="2"/>
        <v>4.32</v>
      </c>
      <c r="G58" s="4">
        <f t="shared" si="3"/>
        <v>4.32</v>
      </c>
      <c r="I58" s="4">
        <f t="shared" si="4"/>
        <v>1.0555555555555556</v>
      </c>
    </row>
    <row r="59" spans="1: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4">
        <f t="shared" si="0"/>
        <v>6.1692693271640842E-2</v>
      </c>
      <c r="E59" s="4">
        <f t="shared" si="1"/>
        <v>4.1221192052980138</v>
      </c>
      <c r="F59" s="4">
        <f t="shared" si="2"/>
        <v>3.7714493456131857</v>
      </c>
      <c r="G59" s="4">
        <f t="shared" si="3"/>
        <v>2.0314621409921672</v>
      </c>
      <c r="I59" s="4">
        <f t="shared" si="4"/>
        <v>1.0616926932716408</v>
      </c>
    </row>
    <row r="60" spans="1: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4">
        <f t="shared" si="0"/>
        <v>5.32407407407407E-2</v>
      </c>
      <c r="E60" s="4">
        <f t="shared" si="1"/>
        <v>2.8358862144420134</v>
      </c>
      <c r="F60" s="4">
        <f t="shared" si="2"/>
        <v>3.3926701570680629</v>
      </c>
      <c r="G60" s="4">
        <f t="shared" si="3"/>
        <v>2.8358862144420134</v>
      </c>
      <c r="I60" s="4">
        <f t="shared" si="4"/>
        <v>1.0532407407407407</v>
      </c>
    </row>
    <row r="61" spans="1: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4">
        <f t="shared" si="0"/>
        <v>6.6017316017315864E-2</v>
      </c>
      <c r="E61" s="4">
        <f t="shared" si="1"/>
        <v>2.5338208409506393</v>
      </c>
      <c r="F61" s="4">
        <f t="shared" si="2"/>
        <v>3.7920656634746917</v>
      </c>
      <c r="G61" s="4">
        <f t="shared" si="3"/>
        <v>2.9271383315733894</v>
      </c>
      <c r="I61" s="4">
        <f t="shared" si="4"/>
        <v>1.0660173160173159</v>
      </c>
    </row>
    <row r="62" spans="1: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4">
        <f t="shared" si="0"/>
        <v>6.9218500797448179E-2</v>
      </c>
      <c r="E62" s="4">
        <f t="shared" si="1"/>
        <v>1.7153018420572677</v>
      </c>
      <c r="F62" s="4">
        <f t="shared" si="2"/>
        <v>4.1651904340124002</v>
      </c>
      <c r="G62" s="4">
        <f t="shared" si="3"/>
        <v>5.6520432692307692</v>
      </c>
      <c r="I62" s="4">
        <f t="shared" si="4"/>
        <v>1.0692185007974482</v>
      </c>
    </row>
    <row r="63" spans="1: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4">
        <f t="shared" si="0"/>
        <v>6.1142736664558273E-2</v>
      </c>
      <c r="E63" s="4">
        <f t="shared" si="1"/>
        <v>2.3581372224063641</v>
      </c>
      <c r="F63" s="4">
        <f t="shared" si="2"/>
        <v>3.6531450577663667</v>
      </c>
      <c r="G63" s="4">
        <f t="shared" si="3"/>
        <v>3.3090697674418603</v>
      </c>
      <c r="I63" s="4">
        <f t="shared" si="4"/>
        <v>1.0611427366645583</v>
      </c>
    </row>
    <row r="64" spans="1: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4">
        <f t="shared" si="0"/>
        <v>6.4488017429193967E-2</v>
      </c>
      <c r="E64" s="4">
        <f t="shared" si="1"/>
        <v>2.6419800460475829</v>
      </c>
      <c r="F64" s="4">
        <f t="shared" si="2"/>
        <v>3.6680873734683006</v>
      </c>
      <c r="G64" s="4">
        <f t="shared" si="3"/>
        <v>2.8663613655287268</v>
      </c>
      <c r="I64" s="4">
        <f t="shared" si="4"/>
        <v>1.064488017429194</v>
      </c>
    </row>
    <row r="65" spans="1: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4">
        <f t="shared" si="0"/>
        <v>7.2222222222222188E-2</v>
      </c>
      <c r="E65" s="4">
        <f t="shared" si="1"/>
        <v>1.8815331010452963</v>
      </c>
      <c r="F65" s="4">
        <f t="shared" si="2"/>
        <v>4.4262295081967213</v>
      </c>
      <c r="G65" s="4">
        <f t="shared" si="3"/>
        <v>4.122137404580152</v>
      </c>
      <c r="I65" s="4">
        <f t="shared" si="4"/>
        <v>1.0722222222222222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4">
        <f t="shared" si="0"/>
        <v>5.6037344970702341E-2</v>
      </c>
      <c r="E66" s="4">
        <f t="shared" si="1"/>
        <v>2.1965733994063203</v>
      </c>
      <c r="F66" s="4">
        <f t="shared" si="2"/>
        <v>3.8135951104775017</v>
      </c>
      <c r="G66" s="4">
        <f t="shared" si="3"/>
        <v>3.5395009545206122</v>
      </c>
      <c r="I66" s="4">
        <f t="shared" si="4"/>
        <v>1.0560373449707023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4">
        <f t="shared" ref="D67:D130" si="5">IF(A67="","",((1/A67)+(1/B67)+(1/C67))-1)</f>
        <v>5.7001914689926547E-2</v>
      </c>
      <c r="E67" s="4">
        <f t="shared" ref="E67:E130" si="6">IF(A67="","",(3*A67)/(3-($D67*A67)))</f>
        <v>3.3618523981940909</v>
      </c>
      <c r="F67" s="4">
        <f t="shared" ref="F67:F130" si="7">IF(B67="","",(3*B67)/(3-($D67*B67)))</f>
        <v>3.6348170702237685</v>
      </c>
      <c r="G67" s="4">
        <f t="shared" ref="G67:G130" si="8">IF(C67="","",(3*C67)/(3-($D67*C67)))</f>
        <v>2.3395756859329313</v>
      </c>
      <c r="I67" s="4">
        <f t="shared" ref="I67:I130" si="9">IF(A67="","",D67+1)</f>
        <v>1.0570019146899265</v>
      </c>
    </row>
    <row r="68" spans="1: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4">
        <f t="shared" si="5"/>
        <v>5.4482238282375528E-2</v>
      </c>
      <c r="E68" s="4">
        <f t="shared" si="6"/>
        <v>2.0269659223073968</v>
      </c>
      <c r="F68" s="4">
        <f t="shared" si="7"/>
        <v>3.4877560252925881</v>
      </c>
      <c r="G68" s="4">
        <f t="shared" si="8"/>
        <v>4.5468084196404259</v>
      </c>
      <c r="I68" s="4">
        <f t="shared" si="9"/>
        <v>1.0544822382823755</v>
      </c>
    </row>
    <row r="69" spans="1: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4">
        <f t="shared" si="5"/>
        <v>5.2800165676137434E-2</v>
      </c>
      <c r="E69" s="4">
        <f t="shared" si="6"/>
        <v>3.1338110871534228</v>
      </c>
      <c r="F69" s="4">
        <f t="shared" si="7"/>
        <v>3.0604197693949784</v>
      </c>
      <c r="G69" s="4">
        <f t="shared" si="8"/>
        <v>2.8236849602333951</v>
      </c>
      <c r="I69" s="4">
        <f t="shared" si="9"/>
        <v>1.0528001656761374</v>
      </c>
    </row>
    <row r="70" spans="1: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4">
        <f t="shared" si="5"/>
        <v>5.2401206082415275E-2</v>
      </c>
      <c r="E70" s="4">
        <f t="shared" si="6"/>
        <v>2.6907905752143391</v>
      </c>
      <c r="F70" s="4">
        <f t="shared" si="7"/>
        <v>3.0935958081990429</v>
      </c>
      <c r="G70" s="4">
        <f t="shared" si="8"/>
        <v>3.2774680549413664</v>
      </c>
      <c r="I70" s="4">
        <f t="shared" si="9"/>
        <v>1.0524012060824153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4">
        <f t="shared" si="5"/>
        <v>5.363111061936765E-2</v>
      </c>
      <c r="E71" s="4">
        <f t="shared" si="6"/>
        <v>2.4095027161654174</v>
      </c>
      <c r="F71" s="4">
        <f t="shared" si="7"/>
        <v>3.2035267864508135</v>
      </c>
      <c r="G71" s="4">
        <f t="shared" si="8"/>
        <v>3.6654118581234143</v>
      </c>
      <c r="I71" s="4">
        <f t="shared" si="9"/>
        <v>1.0536311106193677</v>
      </c>
    </row>
    <row r="72" spans="1: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4">
        <f t="shared" si="5"/>
        <v>5.3356181400487701E-2</v>
      </c>
      <c r="E72" s="4">
        <f t="shared" si="6"/>
        <v>3.6414979230787496</v>
      </c>
      <c r="F72" s="4">
        <f t="shared" si="7"/>
        <v>3.0465943014687538</v>
      </c>
      <c r="G72" s="4">
        <f t="shared" si="8"/>
        <v>2.5179253273502495</v>
      </c>
      <c r="I72" s="4">
        <f t="shared" si="9"/>
        <v>1.0533561814004877</v>
      </c>
    </row>
    <row r="73" spans="1: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4">
        <f t="shared" si="5"/>
        <v>5.3875660390687807E-2</v>
      </c>
      <c r="E73" s="4">
        <f t="shared" si="6"/>
        <v>1.8281094564988489</v>
      </c>
      <c r="F73" s="4">
        <f t="shared" si="7"/>
        <v>3.5078888087642017</v>
      </c>
      <c r="G73" s="4">
        <f t="shared" si="8"/>
        <v>5.9553922367558263</v>
      </c>
      <c r="I73" s="4">
        <f t="shared" si="9"/>
        <v>1.0538756603906878</v>
      </c>
    </row>
    <row r="74" spans="1: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4">
        <f t="shared" si="5"/>
        <v>5.3831896019046699E-2</v>
      </c>
      <c r="E74" s="4">
        <f t="shared" si="6"/>
        <v>5.4204894714906731</v>
      </c>
      <c r="F74" s="4">
        <f t="shared" si="7"/>
        <v>4.1011148001851776</v>
      </c>
      <c r="G74" s="4">
        <f t="shared" si="8"/>
        <v>1.7492343893251399</v>
      </c>
      <c r="I74" s="4">
        <f t="shared" si="9"/>
        <v>1.0538318960190467</v>
      </c>
    </row>
    <row r="75" spans="1: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4">
        <f t="shared" si="5"/>
        <v>5.3790872506995768E-2</v>
      </c>
      <c r="E75" s="4">
        <f t="shared" si="6"/>
        <v>1.4865965983589067</v>
      </c>
      <c r="F75" s="4">
        <f t="shared" si="7"/>
        <v>4.966033454035041</v>
      </c>
      <c r="G75" s="4">
        <f t="shared" si="8"/>
        <v>7.9393685508151695</v>
      </c>
      <c r="I75" s="4">
        <f t="shared" si="9"/>
        <v>1.0537908725069958</v>
      </c>
    </row>
    <row r="76" spans="1: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4">
        <f t="shared" si="5"/>
        <v>5.4725063379666095E-2</v>
      </c>
      <c r="E76" s="4">
        <f t="shared" si="6"/>
        <v>1.9092578168465562</v>
      </c>
      <c r="F76" s="4">
        <f t="shared" si="7"/>
        <v>3.9908128852192117</v>
      </c>
      <c r="G76" s="4">
        <f t="shared" si="8"/>
        <v>4.4314307851239665</v>
      </c>
      <c r="I76" s="4">
        <f t="shared" si="9"/>
        <v>1.0547250633796661</v>
      </c>
    </row>
    <row r="77" spans="1: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4">
        <f t="shared" si="5"/>
        <v>5.1840607210626333E-2</v>
      </c>
      <c r="E77" s="4">
        <f t="shared" si="6"/>
        <v>1.3037239832437246</v>
      </c>
      <c r="F77" s="4">
        <f t="shared" si="7"/>
        <v>7.0067363942563405</v>
      </c>
      <c r="G77" s="4">
        <f t="shared" si="8"/>
        <v>11.080740117746013</v>
      </c>
      <c r="I77" s="4">
        <f t="shared" si="9"/>
        <v>1.0518406072106263</v>
      </c>
    </row>
    <row r="78" spans="1: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4">
        <f t="shared" si="5"/>
        <v>5.3757318178034419E-2</v>
      </c>
      <c r="E78" s="4">
        <f t="shared" si="6"/>
        <v>1.6525269480655402</v>
      </c>
      <c r="F78" s="4">
        <f t="shared" si="7"/>
        <v>3.9168846837793687</v>
      </c>
      <c r="G78" s="4">
        <f t="shared" si="8"/>
        <v>7.1653148311958459</v>
      </c>
      <c r="I78" s="4">
        <f t="shared" si="9"/>
        <v>1.0537573181780344</v>
      </c>
    </row>
    <row r="79" spans="1: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4">
        <f t="shared" si="5"/>
        <v>5.2953279112247786E-2</v>
      </c>
      <c r="E79" s="4">
        <f t="shared" si="6"/>
        <v>2.4843672792026772</v>
      </c>
      <c r="F79" s="4">
        <f t="shared" si="7"/>
        <v>3.1320850633685069</v>
      </c>
      <c r="G79" s="4">
        <f t="shared" si="8"/>
        <v>3.5944472172012847</v>
      </c>
      <c r="I79" s="4">
        <f t="shared" si="9"/>
        <v>1.0529532791122478</v>
      </c>
    </row>
    <row r="80" spans="1: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4">
        <f t="shared" si="5"/>
        <v>5.2763433888540989E-2</v>
      </c>
      <c r="E80" s="4">
        <f t="shared" si="6"/>
        <v>2.6916650785063503</v>
      </c>
      <c r="F80" s="4">
        <f t="shared" si="7"/>
        <v>3.1114337642218071</v>
      </c>
      <c r="G80" s="4">
        <f t="shared" si="8"/>
        <v>3.2564007210718269</v>
      </c>
      <c r="I80" s="4">
        <f t="shared" si="9"/>
        <v>1.052763433888541</v>
      </c>
    </row>
    <row r="81" spans="1: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4">
        <f t="shared" si="5"/>
        <v>5.3154950927588596E-2</v>
      </c>
      <c r="E81" s="4">
        <f t="shared" si="6"/>
        <v>1.918041176141166</v>
      </c>
      <c r="F81" s="4">
        <f t="shared" si="7"/>
        <v>3.8224649727376323</v>
      </c>
      <c r="G81" s="4">
        <f t="shared" si="8"/>
        <v>4.6077966292728982</v>
      </c>
      <c r="I81" s="4">
        <f t="shared" si="9"/>
        <v>1.0531549509275886</v>
      </c>
    </row>
    <row r="82" spans="1: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4">
        <f t="shared" si="5"/>
        <v>5.2816123395398318E-2</v>
      </c>
      <c r="E82" s="4">
        <f t="shared" si="6"/>
        <v>4.0036143881339212</v>
      </c>
      <c r="F82" s="4">
        <f t="shared" si="7"/>
        <v>4.1644701811108646</v>
      </c>
      <c r="G82" s="4">
        <f t="shared" si="8"/>
        <v>1.960403338077809</v>
      </c>
      <c r="I82" s="4">
        <f t="shared" si="9"/>
        <v>1.0528161233953983</v>
      </c>
    </row>
    <row r="83" spans="1: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4">
        <f t="shared" si="5"/>
        <v>4.4325454348233428E-2</v>
      </c>
      <c r="E83" s="4">
        <f t="shared" si="6"/>
        <v>3.4691487542049146</v>
      </c>
      <c r="F83" s="4">
        <f t="shared" si="7"/>
        <v>3.6908658570614001</v>
      </c>
      <c r="G83" s="4">
        <f t="shared" si="8"/>
        <v>2.2685731329928038</v>
      </c>
      <c r="I83" s="4">
        <f t="shared" si="9"/>
        <v>1.0443254543482334</v>
      </c>
    </row>
    <row r="84" spans="1: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4">
        <f t="shared" si="5"/>
        <v>5.3007420053844623E-2</v>
      </c>
      <c r="E84" s="4">
        <f t="shared" si="6"/>
        <v>2.5335570004575008</v>
      </c>
      <c r="F84" s="4">
        <f t="shared" si="7"/>
        <v>3.3244437976387551</v>
      </c>
      <c r="G84" s="4">
        <f t="shared" si="8"/>
        <v>3.2841174567803617</v>
      </c>
      <c r="I84" s="4">
        <f t="shared" si="9"/>
        <v>1.0530074200538446</v>
      </c>
    </row>
    <row r="85" spans="1: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4">
        <f t="shared" si="5"/>
        <v>5.5151471427353549E-2</v>
      </c>
      <c r="E85" s="4">
        <f t="shared" si="6"/>
        <v>2.2927280382544888</v>
      </c>
      <c r="F85" s="4">
        <f t="shared" si="7"/>
        <v>3.5358053893604193</v>
      </c>
      <c r="G85" s="4">
        <f t="shared" si="8"/>
        <v>3.5584988447265857</v>
      </c>
      <c r="I85" s="4">
        <f t="shared" si="9"/>
        <v>1.0551514714273535</v>
      </c>
    </row>
    <row r="86" spans="1: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4">
        <f t="shared" si="5"/>
        <v>5.3901224957169092E-2</v>
      </c>
      <c r="E86" s="4">
        <f t="shared" si="6"/>
        <v>5.8578131732406451</v>
      </c>
      <c r="F86" s="4">
        <f t="shared" si="7"/>
        <v>4.8012920721217034</v>
      </c>
      <c r="G86" s="4">
        <f t="shared" si="8"/>
        <v>1.6102785735504537</v>
      </c>
      <c r="I86" s="4">
        <f t="shared" si="9"/>
        <v>1.0539012249571691</v>
      </c>
    </row>
    <row r="87" spans="1: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4">
        <f t="shared" si="5"/>
        <v>5.3351647049854511E-2</v>
      </c>
      <c r="E87" s="4">
        <f t="shared" si="6"/>
        <v>2.2516949978842011</v>
      </c>
      <c r="F87" s="4">
        <f t="shared" si="7"/>
        <v>3.8006195868590571</v>
      </c>
      <c r="G87" s="4">
        <f t="shared" si="8"/>
        <v>3.4155907332959963</v>
      </c>
      <c r="I87" s="4">
        <f t="shared" si="9"/>
        <v>1.0533516470498545</v>
      </c>
    </row>
    <row r="88" spans="1: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4">
        <f t="shared" si="5"/>
        <v>6.1424569827931208E-2</v>
      </c>
      <c r="E88" s="4">
        <f t="shared" si="6"/>
        <v>1.6200097239479232</v>
      </c>
      <c r="F88" s="4">
        <f t="shared" si="7"/>
        <v>4.4519002375296921</v>
      </c>
      <c r="G88" s="4">
        <f t="shared" si="8"/>
        <v>6.3252478380088579</v>
      </c>
      <c r="I88" s="4">
        <f t="shared" si="9"/>
        <v>1.0614245698279312</v>
      </c>
    </row>
    <row r="89" spans="1: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4">
        <f t="shared" si="5"/>
        <v>5.5323299888517141E-2</v>
      </c>
      <c r="E89" s="4">
        <f t="shared" si="6"/>
        <v>1.6062075654704169</v>
      </c>
      <c r="F89" s="4">
        <f t="shared" si="7"/>
        <v>4.5056508999581411</v>
      </c>
      <c r="G89" s="4">
        <f t="shared" si="8"/>
        <v>6.4320286824021489</v>
      </c>
      <c r="I89" s="4">
        <f t="shared" si="9"/>
        <v>1.0553232998885171</v>
      </c>
    </row>
    <row r="90" spans="1: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4">
        <f t="shared" si="5"/>
        <v>5.2580283760646385E-2</v>
      </c>
      <c r="E90" s="4">
        <f t="shared" si="6"/>
        <v>2.5653838463372276</v>
      </c>
      <c r="F90" s="4">
        <f t="shared" si="7"/>
        <v>3.2378806555709598</v>
      </c>
      <c r="G90" s="4">
        <f t="shared" si="8"/>
        <v>3.318391834226325</v>
      </c>
      <c r="I90" s="4">
        <f t="shared" si="9"/>
        <v>1.0525802837606464</v>
      </c>
    </row>
    <row r="91" spans="1: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4">
        <f t="shared" si="5"/>
        <v>5.3099599379385243E-2</v>
      </c>
      <c r="E91" s="4">
        <f t="shared" si="6"/>
        <v>1.8059385237331844</v>
      </c>
      <c r="F91" s="4">
        <f t="shared" si="7"/>
        <v>4.281620781967808</v>
      </c>
      <c r="G91" s="4">
        <f t="shared" si="8"/>
        <v>4.7011285698733518</v>
      </c>
      <c r="I91" s="4">
        <f t="shared" si="9"/>
        <v>1.0530995993793852</v>
      </c>
    </row>
    <row r="92" spans="1: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4">
        <f t="shared" si="5"/>
        <v>5.4970070433905338E-2</v>
      </c>
      <c r="E92" s="4">
        <f t="shared" si="6"/>
        <v>1.5889535012666667</v>
      </c>
      <c r="F92" s="4">
        <f t="shared" si="7"/>
        <v>4.5267079468425004</v>
      </c>
      <c r="G92" s="4">
        <f t="shared" si="8"/>
        <v>6.6780696897268461</v>
      </c>
      <c r="I92" s="4">
        <f t="shared" si="9"/>
        <v>1.0549700704339053</v>
      </c>
    </row>
    <row r="93" spans="1: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4">
        <f t="shared" si="5"/>
        <v>5.5187212499678839E-2</v>
      </c>
      <c r="E93" s="4">
        <f t="shared" si="6"/>
        <v>1.801805834233678</v>
      </c>
      <c r="F93" s="4">
        <f t="shared" si="7"/>
        <v>3.7408552705365876</v>
      </c>
      <c r="G93" s="4">
        <f t="shared" si="8"/>
        <v>5.628010124141257</v>
      </c>
      <c r="I93" s="4">
        <f t="shared" si="9"/>
        <v>1.0551872124996788</v>
      </c>
    </row>
    <row r="94" spans="1: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4">
        <f t="shared" si="5"/>
        <v>5.4520639378194069E-2</v>
      </c>
      <c r="E94" s="4">
        <f t="shared" si="6"/>
        <v>2.0108975724899496</v>
      </c>
      <c r="F94" s="4">
        <f t="shared" si="7"/>
        <v>3.4427149413852827</v>
      </c>
      <c r="G94" s="4">
        <f t="shared" si="8"/>
        <v>4.7116205505925794</v>
      </c>
      <c r="I94" s="4">
        <f t="shared" si="9"/>
        <v>1.0545206393781941</v>
      </c>
    </row>
    <row r="95" spans="1: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4">
        <f t="shared" si="5"/>
        <v>5.4723246267680992E-2</v>
      </c>
      <c r="E95" s="4">
        <f t="shared" si="6"/>
        <v>2.1728369344973197</v>
      </c>
      <c r="F95" s="4">
        <f t="shared" si="7"/>
        <v>3.5113688527098561</v>
      </c>
      <c r="G95" s="4">
        <f t="shared" si="8"/>
        <v>3.9218306730013328</v>
      </c>
      <c r="I95" s="4">
        <f t="shared" si="9"/>
        <v>1.054723246267681</v>
      </c>
    </row>
    <row r="96" spans="1: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4">
        <f t="shared" si="5"/>
        <v>5.307410007129798E-2</v>
      </c>
      <c r="E96" s="4">
        <f t="shared" si="6"/>
        <v>2.8575045998099537</v>
      </c>
      <c r="F96" s="4">
        <f t="shared" si="7"/>
        <v>3.0968564618757393</v>
      </c>
      <c r="G96" s="4">
        <f t="shared" si="8"/>
        <v>3.0568305810897001</v>
      </c>
      <c r="I96" s="4">
        <f t="shared" si="9"/>
        <v>1.053074100071298</v>
      </c>
    </row>
    <row r="97" spans="1: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4">
        <f t="shared" si="5"/>
        <v>6.017629954676651E-2</v>
      </c>
      <c r="E97" s="4">
        <f t="shared" si="6"/>
        <v>2.5037285479672193</v>
      </c>
      <c r="F97" s="4">
        <f t="shared" si="7"/>
        <v>3.7411490680854507</v>
      </c>
      <c r="G97" s="4">
        <f t="shared" si="8"/>
        <v>3.0003169179814897</v>
      </c>
      <c r="I97" s="4">
        <f t="shared" si="9"/>
        <v>1.0601762995467665</v>
      </c>
    </row>
    <row r="98" spans="1: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4">
        <f t="shared" si="5"/>
        <v>5.8033753685927447E-2</v>
      </c>
      <c r="E98" s="4">
        <f t="shared" si="6"/>
        <v>3.4338958707360856</v>
      </c>
      <c r="F98" s="4">
        <f t="shared" si="7"/>
        <v>3.5250276446737918</v>
      </c>
      <c r="G98" s="4">
        <f t="shared" si="8"/>
        <v>2.3523884488611206</v>
      </c>
      <c r="I98" s="4">
        <f t="shared" si="9"/>
        <v>1.0580337536859274</v>
      </c>
    </row>
    <row r="99" spans="1: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4">
        <f t="shared" si="5"/>
        <v>6.588813485365197E-2</v>
      </c>
      <c r="E99" s="4">
        <f t="shared" si="6"/>
        <v>1.8091363598592911</v>
      </c>
      <c r="F99" s="4">
        <f t="shared" si="7"/>
        <v>3.9562820842860815</v>
      </c>
      <c r="G99" s="4">
        <f t="shared" si="8"/>
        <v>5.1417184916948742</v>
      </c>
      <c r="I99" s="4">
        <f t="shared" si="9"/>
        <v>1.065888134853652</v>
      </c>
    </row>
    <row r="100" spans="1: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4">
        <f t="shared" si="5"/>
        <v>5.4448748231777255E-2</v>
      </c>
      <c r="E100" s="4">
        <f t="shared" si="6"/>
        <v>1.87147949523367</v>
      </c>
      <c r="F100" s="4">
        <f t="shared" si="7"/>
        <v>4.1276758848465782</v>
      </c>
      <c r="G100" s="4">
        <f t="shared" si="8"/>
        <v>4.476349656946506</v>
      </c>
      <c r="I100" s="4">
        <f t="shared" si="9"/>
        <v>1.0544487482317773</v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A3" sqref="A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27" t="s">
        <v>9</v>
      </c>
      <c r="B1" s="28"/>
      <c r="C1" s="18"/>
      <c r="D1" s="29" t="s">
        <v>25</v>
      </c>
      <c r="E1" s="28"/>
      <c r="F1" s="29" t="s">
        <v>23</v>
      </c>
      <c r="G1" s="28"/>
      <c r="H1" s="29" t="s">
        <v>11</v>
      </c>
      <c r="I1" s="28"/>
      <c r="J1" s="29" t="s">
        <v>10</v>
      </c>
      <c r="K1" s="28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C13" s="20" t="str">
        <f t="shared" si="0"/>
        <v/>
      </c>
      <c r="D13" s="17" t="str">
        <f>IF(OR($A13="",$B13=""),"",A13*'MPTO_working_2-way'!$G12)</f>
        <v/>
      </c>
      <c r="E13" s="22" t="str">
        <f>IF(OR($A13="",$B13=""),"",B13*'MPTO_working_2-way'!$G12)</f>
        <v/>
      </c>
      <c r="F13" s="17" t="str">
        <f>IF(OR($A13="",$B13=""),"",'MPTO_working_2-way'!D12)</f>
        <v/>
      </c>
      <c r="G13" s="22" t="str">
        <f>IF(OR($A13="",$B13=""),"",'MPTO_working_2-way'!E12)</f>
        <v/>
      </c>
      <c r="H13" s="17" t="str">
        <f>IF(OR($A13="",$B13=""),"",'OddsRatio_working_2-way'!M12)</f>
        <v/>
      </c>
      <c r="I13" s="17" t="str">
        <f>IF(OR($A13="",$B13=""),"",'OddsRatio_working_2-way'!N12)</f>
        <v/>
      </c>
      <c r="J13" s="17" t="str">
        <f>IF('Log_working_2-way'!$D12="","",A13^('Log_working_2-way'!$D12))</f>
        <v/>
      </c>
      <c r="K13" s="22" t="str">
        <f>IF('Log_working_2-way'!$D12="","",B13^('Log_working_2-way'!$D12))</f>
        <v/>
      </c>
    </row>
    <row r="14" spans="1:11" x14ac:dyDescent="0.2">
      <c r="C14" s="20" t="str">
        <f t="shared" si="0"/>
        <v/>
      </c>
      <c r="D14" s="17" t="str">
        <f>IF(OR($A14="",$B14=""),"",A14*'MPTO_working_2-way'!$G13)</f>
        <v/>
      </c>
      <c r="E14" s="22" t="str">
        <f>IF(OR($A14="",$B14=""),"",B14*'MPTO_working_2-way'!$G13)</f>
        <v/>
      </c>
      <c r="F14" s="17" t="str">
        <f>IF(OR($A14="",$B14=""),"",'MPTO_working_2-way'!D13)</f>
        <v/>
      </c>
      <c r="G14" s="22" t="str">
        <f>IF(OR($A14="",$B14=""),"",'MPTO_working_2-way'!E13)</f>
        <v/>
      </c>
      <c r="H14" s="17" t="str">
        <f>IF(OR($A14="",$B14=""),"",'OddsRatio_working_2-way'!M13)</f>
        <v/>
      </c>
      <c r="I14" s="17" t="str">
        <f>IF(OR($A14="",$B14=""),"",'OddsRatio_working_2-way'!N13)</f>
        <v/>
      </c>
      <c r="J14" s="17" t="str">
        <f>IF('Log_working_2-way'!$D13="","",A14^('Log_working_2-way'!$D13))</f>
        <v/>
      </c>
      <c r="K14" s="22" t="str">
        <f>IF('Log_working_2-way'!$D13="","",B14^('Log_working_2-way'!$D13))</f>
        <v/>
      </c>
    </row>
    <row r="15" spans="1:11" x14ac:dyDescent="0.2">
      <c r="C15" s="20" t="str">
        <f t="shared" si="0"/>
        <v/>
      </c>
      <c r="D15" s="17" t="str">
        <f>IF(OR($A15="",$B15=""),"",A15*'MPTO_working_2-way'!$G14)</f>
        <v/>
      </c>
      <c r="E15" s="22" t="str">
        <f>IF(OR($A15="",$B15=""),"",B15*'MPTO_working_2-way'!$G14)</f>
        <v/>
      </c>
      <c r="F15" s="17" t="str">
        <f>IF(OR($A15="",$B15=""),"",'MPTO_working_2-way'!D14)</f>
        <v/>
      </c>
      <c r="G15" s="22" t="str">
        <f>IF(OR($A15="",$B15=""),"",'MPTO_working_2-way'!E14)</f>
        <v/>
      </c>
      <c r="H15" s="17" t="str">
        <f>IF(OR($A15="",$B15=""),"",'OddsRatio_working_2-way'!M14)</f>
        <v/>
      </c>
      <c r="I15" s="17" t="str">
        <f>IF(OR($A15="",$B15=""),"",'OddsRatio_working_2-way'!N14)</f>
        <v/>
      </c>
      <c r="J15" s="17" t="str">
        <f>IF('Log_working_2-way'!$D14="","",A15^('Log_working_2-way'!$D14))</f>
        <v/>
      </c>
      <c r="K15" s="22" t="str">
        <f>IF('Log_working_2-way'!$D14="","",B15^('Log_working_2-way'!$D14))</f>
        <v/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002"/>
  <sheetViews>
    <sheetView tabSelected="1" zoomScaleNormal="100" workbookViewId="0">
      <pane ySplit="2" topLeftCell="A9" activePane="bottomLeft" state="frozen"/>
      <selection pane="bottomLeft" activeCell="T103" sqref="T10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0.140625" style="16" customWidth="1"/>
    <col min="9" max="9" width="9.140625" style="14" hidden="1" customWidth="1"/>
    <col min="10" max="10" width="9.140625" style="15" hidden="1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3"/>
    <col min="20" max="20" width="10" style="26"/>
    <col min="21" max="21" width="10" style="4"/>
    <col min="22" max="22" width="10.85546875" style="4" customWidth="1"/>
    <col min="23" max="23" width="12.28515625" style="4" customWidth="1"/>
    <col min="24" max="16384" width="10" style="4"/>
  </cols>
  <sheetData>
    <row r="1" spans="1:23" s="13" customFormat="1" x14ac:dyDescent="0.2">
      <c r="A1" s="27" t="s">
        <v>9</v>
      </c>
      <c r="B1" s="27"/>
      <c r="C1" s="28"/>
      <c r="D1" s="18"/>
      <c r="E1" s="29" t="s">
        <v>25</v>
      </c>
      <c r="F1" s="27"/>
      <c r="G1" s="28"/>
      <c r="H1" s="29" t="s">
        <v>23</v>
      </c>
      <c r="I1" s="27"/>
      <c r="J1" s="28"/>
      <c r="K1" s="29" t="s">
        <v>11</v>
      </c>
      <c r="L1" s="27"/>
      <c r="M1" s="28"/>
      <c r="N1" s="29" t="s">
        <v>10</v>
      </c>
      <c r="O1" s="27"/>
      <c r="P1" s="28"/>
      <c r="Q1" s="29" t="s">
        <v>32</v>
      </c>
      <c r="R1" s="30"/>
      <c r="S1" s="30"/>
      <c r="T1" s="25" t="s">
        <v>33</v>
      </c>
      <c r="U1" s="13" t="s">
        <v>36</v>
      </c>
      <c r="V1" s="13" t="s">
        <v>40</v>
      </c>
      <c r="W1" s="13" t="s">
        <v>57</v>
      </c>
    </row>
    <row r="2" spans="1:23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3" t="s">
        <v>6</v>
      </c>
      <c r="R2" s="23" t="s">
        <v>7</v>
      </c>
      <c r="S2" s="23" t="s">
        <v>8</v>
      </c>
    </row>
    <row r="3" spans="1:23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24">
        <f>(1/H3)*100</f>
        <v>69.679417644554647</v>
      </c>
      <c r="R3" s="24">
        <f>(1/F3)*100</f>
        <v>18.491354178743595</v>
      </c>
      <c r="S3" s="24">
        <f>(1/G3)*100</f>
        <v>12.621840465232726</v>
      </c>
      <c r="T3" s="26"/>
    </row>
    <row r="4" spans="1:23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24">
        <f t="shared" ref="Q4:Q13" si="0">(1/H4)*100</f>
        <v>41.315667371242967</v>
      </c>
      <c r="R4" s="24">
        <f t="shared" ref="R4:R13" si="1">(1/F4)*100</f>
        <v>28.805857106791212</v>
      </c>
      <c r="S4" s="24">
        <f t="shared" ref="S4:S13" si="2">(1/G4)*100</f>
        <v>30.04291845493562</v>
      </c>
      <c r="T4" s="26"/>
    </row>
    <row r="5" spans="1:23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24">
        <f t="shared" si="0"/>
        <v>85.519213346520743</v>
      </c>
      <c r="R5" s="24">
        <f t="shared" si="1"/>
        <v>10.874434162113946</v>
      </c>
      <c r="S5" s="24">
        <f t="shared" si="2"/>
        <v>4.6612108373285759</v>
      </c>
      <c r="T5" s="26"/>
    </row>
    <row r="6" spans="1:23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24">
        <f t="shared" si="0"/>
        <v>15.079479292871282</v>
      </c>
      <c r="R6" s="24">
        <f t="shared" si="1"/>
        <v>21.280959175875534</v>
      </c>
      <c r="S6" s="24">
        <f t="shared" si="2"/>
        <v>63.293691484378201</v>
      </c>
      <c r="T6" s="26"/>
    </row>
    <row r="7" spans="1:23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24">
        <f t="shared" si="0"/>
        <v>51.685623157007889</v>
      </c>
      <c r="R7" s="24">
        <f t="shared" si="1"/>
        <v>26.140922176601066</v>
      </c>
      <c r="S7" s="24">
        <f t="shared" si="2"/>
        <v>22.535277738449196</v>
      </c>
      <c r="T7" s="26"/>
    </row>
    <row r="8" spans="1:23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24">
        <f t="shared" si="0"/>
        <v>87.03430720857466</v>
      </c>
      <c r="R8" s="24">
        <f t="shared" si="1"/>
        <v>10.524855607959847</v>
      </c>
      <c r="S8" s="24">
        <f t="shared" si="2"/>
        <v>3.5221569270347293</v>
      </c>
    </row>
    <row r="9" spans="1:23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24">
        <f t="shared" si="0"/>
        <v>40.236104883636656</v>
      </c>
      <c r="R9" s="24">
        <f t="shared" si="1"/>
        <v>28.766670671632827</v>
      </c>
      <c r="S9" s="24">
        <f t="shared" si="2"/>
        <v>31.148624294124712</v>
      </c>
    </row>
    <row r="10" spans="1:23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24">
        <f t="shared" si="0"/>
        <v>54.884335455427589</v>
      </c>
      <c r="R10" s="24">
        <f t="shared" si="1"/>
        <v>24.816731035487862</v>
      </c>
      <c r="S10" s="24">
        <f t="shared" si="2"/>
        <v>20.724331414413754</v>
      </c>
    </row>
    <row r="11" spans="1:23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24">
        <f t="shared" si="0"/>
        <v>46.938741930449069</v>
      </c>
      <c r="R11" s="24">
        <f t="shared" si="1"/>
        <v>26.630408491876462</v>
      </c>
      <c r="S11" s="24">
        <f t="shared" si="2"/>
        <v>26.702970912835255</v>
      </c>
    </row>
    <row r="12" spans="1:23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24">
        <f t="shared" si="0"/>
        <v>7.917918395699326</v>
      </c>
      <c r="R12" s="24">
        <f t="shared" si="1"/>
        <v>15.739395076529719</v>
      </c>
      <c r="S12" s="24">
        <f t="shared" si="2"/>
        <v>75.768715833526784</v>
      </c>
    </row>
    <row r="13" spans="1:23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24">
        <f t="shared" si="0"/>
        <v>61.730610725585599</v>
      </c>
      <c r="R13" s="24">
        <f t="shared" si="1"/>
        <v>23.864540323497106</v>
      </c>
      <c r="S13" s="24">
        <f t="shared" si="2"/>
        <v>15.830145081253077</v>
      </c>
    </row>
    <row r="14" spans="1:23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24">
        <f t="shared" ref="Q14" si="4">(1/H14)*100</f>
        <v>14.366462787982798</v>
      </c>
      <c r="R14" s="24">
        <f t="shared" ref="R14" si="5">(1/F14)*100</f>
        <v>22.400435925987349</v>
      </c>
      <c r="S14" s="24">
        <f t="shared" ref="S14" si="6">(1/G14)*100</f>
        <v>62.280556279466467</v>
      </c>
    </row>
    <row r="15" spans="1:23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24">
        <f t="shared" ref="Q15" si="7">(1/H15)*100</f>
        <v>20.563154339750085</v>
      </c>
      <c r="R15" s="24">
        <f t="shared" ref="R15" si="8">(1/F15)*100</f>
        <v>28.270676691729328</v>
      </c>
      <c r="S15" s="24">
        <f t="shared" ref="S15" si="9">(1/G15)*100</f>
        <v>50.526315789473699</v>
      </c>
    </row>
    <row r="16" spans="1:23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24">
        <f t="shared" ref="Q16" si="10">(1/H16)*100</f>
        <v>57.764833328743116</v>
      </c>
      <c r="R16" s="24">
        <f t="shared" ref="R16" si="11">(1/F16)*100</f>
        <v>24.231523871811646</v>
      </c>
      <c r="S16" s="24">
        <f t="shared" ref="S16" si="12">(1/G16)*100</f>
        <v>19.228253760627858</v>
      </c>
    </row>
    <row r="17" spans="1:23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24">
        <f t="shared" ref="Q17" si="13">(1/H17)*100</f>
        <v>7.4814242082277937</v>
      </c>
      <c r="R17" s="24">
        <f t="shared" ref="R17" si="14">(1/F17)*100</f>
        <v>14.83324094138991</v>
      </c>
      <c r="S17" s="24">
        <f t="shared" ref="S17" si="15">(1/G17)*100</f>
        <v>76.873859799425489</v>
      </c>
    </row>
    <row r="18" spans="1:23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24">
        <f t="shared" ref="Q18:Q24" si="16">(1/H18)*100</f>
        <v>86.623861741695535</v>
      </c>
      <c r="R18" s="24">
        <f t="shared" ref="R18:S22" si="17">(1/F18)*100</f>
        <v>10.291673307680048</v>
      </c>
      <c r="S18" s="24">
        <f t="shared" si="17"/>
        <v>5.9177121519160272</v>
      </c>
      <c r="T18" s="26" t="s">
        <v>35</v>
      </c>
      <c r="U18" s="4" t="s">
        <v>37</v>
      </c>
      <c r="V18" s="4" t="s">
        <v>43</v>
      </c>
      <c r="W18" s="4" t="s">
        <v>58</v>
      </c>
    </row>
    <row r="19" spans="1:23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24">
        <f t="shared" si="16"/>
        <v>29.404558010807463</v>
      </c>
      <c r="R19" s="24">
        <f t="shared" si="17"/>
        <v>32.075444857214855</v>
      </c>
      <c r="S19" s="24">
        <f t="shared" si="17"/>
        <v>38.308729687766721</v>
      </c>
      <c r="T19" s="26" t="s">
        <v>34</v>
      </c>
      <c r="U19" s="4" t="s">
        <v>38</v>
      </c>
      <c r="V19" s="4" t="s">
        <v>42</v>
      </c>
      <c r="W19" s="4" t="s">
        <v>59</v>
      </c>
    </row>
    <row r="20" spans="1:23" x14ac:dyDescent="0.2">
      <c r="A20" s="14">
        <v>2.85</v>
      </c>
      <c r="B20" s="14">
        <v>3.22</v>
      </c>
      <c r="C20" s="15">
        <v>2.544</v>
      </c>
      <c r="D20" s="20">
        <f>IF(OR($A20="",$B20="",$C20=""),"",(1/A20)+(1/B20)+(1/C20)-1)</f>
        <v>5.4517960199925497E-2</v>
      </c>
      <c r="E20" s="17">
        <f>IF(OR($A20="",$B20="",$C20=""),"",A20*'MPTO_working_3-way'!$I19)</f>
        <v>3.0053761865697877</v>
      </c>
      <c r="F20" s="21">
        <f>IF(OR($A20="",$B20="",$C20=""),"",B20*'MPTO_working_3-way'!$I19)</f>
        <v>3.3955478318437602</v>
      </c>
      <c r="G20" s="22">
        <f>IF(OR($A20="",$B20="",$C20=""),"",C20*'MPTO_working_3-way'!$I19)</f>
        <v>2.6826936907486103</v>
      </c>
      <c r="H20" s="17">
        <f>IF(OR($A20="",$B20="",$C20=""),"",'MPTO_working_3-way'!E19)</f>
        <v>3.0056698392361114</v>
      </c>
      <c r="I20" s="21">
        <f>IF(OR($A20="",$B20="",$C20=""),"",'MPTO_working_3-way'!F19)</f>
        <v>3.4201322680942772</v>
      </c>
      <c r="J20" s="22">
        <f>IF(OR($A20="",$B20="",$C20=""),"",'MPTO_working_3-way'!G19)</f>
        <v>2.6673131692764405</v>
      </c>
      <c r="K20" s="17">
        <f>IF(OR($A20="",$B20="",$C20=""),"",'OddsRatio_working_3-way'!H19)</f>
        <v>3.0063271375674856</v>
      </c>
      <c r="L20" s="21">
        <f>IF(OR($A20="",$B20="",$C20=""),"",'OddsRatio_working_3-way'!I19)</f>
        <v>3.4075925650809822</v>
      </c>
      <c r="M20" s="22">
        <f>IF(OR($A20="",$B20="",$C20=""),"",'OddsRatio_working_3-way'!J19)</f>
        <v>2.6744697840022695</v>
      </c>
      <c r="N20" s="17">
        <f>IF('Log_working_3-way'!$D19="","",A20^('Log_working_3-way'!$D19))</f>
        <v>3.0063918387921702</v>
      </c>
      <c r="O20" s="21">
        <f>IF('Log_working_3-way'!$D19="","",B20^('Log_working_3-way'!$D19))</f>
        <v>3.4179096703483682</v>
      </c>
      <c r="P20" s="22">
        <f>IF('Log_working_3-way'!$D19="","",C20^('Log_working_3-way'!$D19))</f>
        <v>2.6680976545058557</v>
      </c>
      <c r="Q20" s="24">
        <f t="shared" si="16"/>
        <v>33.270453958248098</v>
      </c>
      <c r="R20" s="24">
        <f t="shared" si="17"/>
        <v>29.450328769393497</v>
      </c>
      <c r="S20" s="24">
        <f t="shared" si="17"/>
        <v>37.275966445537364</v>
      </c>
      <c r="T20" s="26" t="s">
        <v>54</v>
      </c>
      <c r="U20" s="4" t="s">
        <v>39</v>
      </c>
      <c r="V20" s="4" t="s">
        <v>41</v>
      </c>
      <c r="W20" s="4" t="s">
        <v>60</v>
      </c>
    </row>
    <row r="21" spans="1:23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24">
        <f t="shared" si="16"/>
        <v>60.14828962628664</v>
      </c>
      <c r="R21" s="24">
        <f t="shared" si="17"/>
        <v>23.620511737127352</v>
      </c>
      <c r="S21" s="24">
        <f t="shared" si="17"/>
        <v>17.584158737639246</v>
      </c>
      <c r="T21" s="26" t="s">
        <v>155</v>
      </c>
      <c r="U21" s="4" t="s">
        <v>39</v>
      </c>
      <c r="V21" s="4" t="s">
        <v>44</v>
      </c>
      <c r="W21" s="4" t="s">
        <v>61</v>
      </c>
    </row>
    <row r="22" spans="1:23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24">
        <f t="shared" si="16"/>
        <v>64.676091040247812</v>
      </c>
      <c r="R22" s="24">
        <f t="shared" si="17"/>
        <v>21.264761612749137</v>
      </c>
      <c r="S22" s="24">
        <f t="shared" si="17"/>
        <v>15.676171370720851</v>
      </c>
      <c r="T22" s="26" t="s">
        <v>55</v>
      </c>
      <c r="U22" s="4" t="s">
        <v>45</v>
      </c>
      <c r="V22" s="4" t="s">
        <v>46</v>
      </c>
      <c r="W22" s="4" t="s">
        <v>62</v>
      </c>
    </row>
    <row r="23" spans="1:23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24">
        <f t="shared" si="16"/>
        <v>37.609370806552128</v>
      </c>
      <c r="R23" s="24">
        <f t="shared" ref="R23" si="18">(1/F23)*100</f>
        <v>32.923010867672019</v>
      </c>
      <c r="S23" s="24">
        <f t="shared" ref="S23" si="19">(1/G23)*100</f>
        <v>29.682151985385552</v>
      </c>
      <c r="T23" s="26" t="s">
        <v>53</v>
      </c>
      <c r="U23" s="4" t="s">
        <v>48</v>
      </c>
      <c r="V23" s="4" t="s">
        <v>47</v>
      </c>
      <c r="W23" s="4" t="s">
        <v>63</v>
      </c>
    </row>
    <row r="24" spans="1:23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24">
        <f t="shared" si="16"/>
        <v>15.179441488196909</v>
      </c>
      <c r="R24" s="24">
        <f t="shared" ref="R24" si="20">(1/F24)*100</f>
        <v>22.083378008246179</v>
      </c>
      <c r="S24" s="24">
        <f t="shared" ref="S24" si="21">(1/G24)*100</f>
        <v>61.821956663710012</v>
      </c>
      <c r="T24" s="26" t="s">
        <v>56</v>
      </c>
      <c r="U24" s="4" t="s">
        <v>49</v>
      </c>
      <c r="V24" s="4" t="s">
        <v>50</v>
      </c>
      <c r="W24" s="4" t="s">
        <v>64</v>
      </c>
    </row>
    <row r="25" spans="1:23" x14ac:dyDescent="0.2">
      <c r="A25" s="14">
        <v>3.645</v>
      </c>
      <c r="B25" s="14">
        <v>3.28</v>
      </c>
      <c r="C25" s="15">
        <v>2.7040000000000002</v>
      </c>
      <c r="D25" s="20">
        <f t="shared" si="3"/>
        <v>-5.0951043515840899E-2</v>
      </c>
      <c r="E25" s="17">
        <f>IF(OR($A25="",$B25="",$C25=""),"",A25*'MPTO_working_3-way'!$I24)</f>
        <v>3.4592834463847599</v>
      </c>
      <c r="F25" s="21">
        <f>IF(OR($A25="",$B25="",$C25=""),"",B25*'MPTO_working_3-way'!$I24)</f>
        <v>3.1128805772680415</v>
      </c>
      <c r="G25" s="22">
        <f>IF(OR($A25="",$B25="",$C25=""),"",C25*'MPTO_working_3-way'!$I24)</f>
        <v>2.5662283783331663</v>
      </c>
      <c r="H25" s="17">
        <f>IF(OR($A25="",$B25="",$C25=""),"",'MPTO_working_3-way'!E24)</f>
        <v>3.4325087671690868</v>
      </c>
      <c r="I25" s="21">
        <f>IF(OR($A25="",$B25="",$C25=""),"",'MPTO_working_3-way'!F24)</f>
        <v>3.1069242067013731</v>
      </c>
      <c r="J25" s="22">
        <f>IF(OR($A25="",$B25="",$C25=""),"",'MPTO_working_3-way'!G24)</f>
        <v>2.5852741939487545</v>
      </c>
      <c r="K25" s="17">
        <f>IF(OR($A25="",$B25="",$C25=""),"",'OddsRatio_working_3-way'!H24)</f>
        <v>3.4464562258871734</v>
      </c>
      <c r="L25" s="21">
        <f>IF(OR($A25="",$B25="",$C25=""),"",'OddsRatio_working_3-way'!I24)</f>
        <v>3.1088545160766565</v>
      </c>
      <c r="M25" s="22">
        <f>IF(OR($A25="",$B25="",$C25=""),"",'OddsRatio_working_3-way'!J24)</f>
        <v>2.5760912699099219</v>
      </c>
      <c r="N25" s="17">
        <f>IF('Log_working_3-way'!$D24="","",A25^('Log_working_3-way'!$D24))</f>
        <v>3.4356488602224813</v>
      </c>
      <c r="O25" s="21">
        <f>IF('Log_working_3-way'!$D24="","",B25^('Log_working_3-way'!$D24))</f>
        <v>3.1065674623971988</v>
      </c>
      <c r="P25" s="22">
        <f>IF('Log_working_3-way'!$D24="","",C25^('Log_working_3-way'!$D24))</f>
        <v>2.5837424842391625</v>
      </c>
      <c r="Q25" s="24">
        <f t="shared" ref="Q25" si="22">(1/H25)*100</f>
        <v>29.133210366851763</v>
      </c>
      <c r="R25" s="24">
        <f t="shared" ref="R25" si="23">(1/F25)*100</f>
        <v>32.124586060337414</v>
      </c>
      <c r="S25" s="24">
        <f t="shared" ref="S25" si="24">(1/G25)*100</f>
        <v>38.967693150113419</v>
      </c>
      <c r="T25" s="26" t="s">
        <v>54</v>
      </c>
      <c r="U25" s="4" t="s">
        <v>51</v>
      </c>
      <c r="V25" s="4" t="s">
        <v>52</v>
      </c>
      <c r="W25" s="4" t="s">
        <v>65</v>
      </c>
    </row>
    <row r="26" spans="1:23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24">
        <f t="shared" ref="Q26" si="25">(1/H26)*100</f>
        <v>38.707345286292657</v>
      </c>
      <c r="R26" s="24">
        <f t="shared" ref="R26" si="26">(1/F26)*100</f>
        <v>28.254404026538555</v>
      </c>
      <c r="S26" s="24">
        <f t="shared" ref="S26" si="27">(1/G26)*100</f>
        <v>33.310455273392819</v>
      </c>
      <c r="T26" s="26" t="s">
        <v>53</v>
      </c>
      <c r="U26" s="4" t="s">
        <v>39</v>
      </c>
      <c r="V26" s="4" t="s">
        <v>66</v>
      </c>
      <c r="W26" s="4" t="s">
        <v>67</v>
      </c>
    </row>
    <row r="27" spans="1:23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24">
        <f t="shared" ref="Q27" si="28">(1/H27)*100</f>
        <v>23.600210504815859</v>
      </c>
      <c r="R27" s="24">
        <f t="shared" ref="R27" si="29">(1/F27)*100</f>
        <v>24.593095443748652</v>
      </c>
      <c r="S27" s="24">
        <f t="shared" ref="S27" si="30">(1/G27)*100</f>
        <v>51.313161304253939</v>
      </c>
      <c r="T27" s="26" t="s">
        <v>156</v>
      </c>
      <c r="U27" s="4" t="s">
        <v>39</v>
      </c>
      <c r="V27" s="4" t="s">
        <v>69</v>
      </c>
      <c r="W27" s="4" t="s">
        <v>68</v>
      </c>
    </row>
    <row r="28" spans="1:23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24">
        <f t="shared" ref="Q28" si="31">(1/H28)*100</f>
        <v>42.99321082475204</v>
      </c>
      <c r="R28" s="24">
        <f t="shared" ref="R28" si="32">(1/F28)*100</f>
        <v>29.274873524451937</v>
      </c>
      <c r="S28" s="24">
        <f t="shared" ref="S28" si="33">(1/G28)*100</f>
        <v>28.229342327150086</v>
      </c>
      <c r="T28" s="26" t="s">
        <v>157</v>
      </c>
      <c r="U28" s="4" t="s">
        <v>39</v>
      </c>
      <c r="V28" s="4" t="s">
        <v>70</v>
      </c>
      <c r="W28" s="4" t="s">
        <v>71</v>
      </c>
    </row>
    <row r="29" spans="1:23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24">
        <f t="shared" ref="Q29" si="34">(1/H29)*100</f>
        <v>75.563378612237159</v>
      </c>
      <c r="R29" s="24">
        <f t="shared" ref="R29" si="35">(1/F29)*100</f>
        <v>17.331604651319019</v>
      </c>
      <c r="S29" s="24">
        <f t="shared" ref="S29" si="36">(1/G29)*100</f>
        <v>9.4457245349688641</v>
      </c>
      <c r="T29" s="26" t="s">
        <v>53</v>
      </c>
      <c r="U29" s="4" t="s">
        <v>39</v>
      </c>
      <c r="V29" s="4" t="s">
        <v>72</v>
      </c>
      <c r="W29" s="4" t="s">
        <v>73</v>
      </c>
    </row>
    <row r="30" spans="1:23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24">
        <f t="shared" ref="Q30" si="37">(1/H30)*100</f>
        <v>45.56735999043692</v>
      </c>
      <c r="R30" s="24">
        <f t="shared" ref="R30" si="38">(1/F30)*100</f>
        <v>28.085106382978726</v>
      </c>
      <c r="S30" s="24">
        <f t="shared" ref="S30" si="39">(1/G30)*100</f>
        <v>26.968085106382979</v>
      </c>
      <c r="T30" s="26" t="s">
        <v>158</v>
      </c>
      <c r="U30" s="4" t="s">
        <v>39</v>
      </c>
      <c r="V30" s="4" t="s">
        <v>74</v>
      </c>
      <c r="W30" s="4" t="s">
        <v>75</v>
      </c>
    </row>
    <row r="31" spans="1:23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24">
        <f t="shared" ref="Q31" si="40">(1/H31)*100</f>
        <v>60.05043998482963</v>
      </c>
      <c r="R31" s="24">
        <f t="shared" ref="R31" si="41">(1/F31)*100</f>
        <v>22.920629611822989</v>
      </c>
      <c r="S31" s="24">
        <f t="shared" ref="S31" si="42">(1/G31)*100</f>
        <v>18.516273333472689</v>
      </c>
      <c r="T31" s="26" t="s">
        <v>159</v>
      </c>
      <c r="U31" s="4" t="s">
        <v>39</v>
      </c>
      <c r="V31" s="4" t="s">
        <v>76</v>
      </c>
      <c r="W31" s="4" t="s">
        <v>77</v>
      </c>
    </row>
    <row r="32" spans="1:23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24">
        <f t="shared" ref="Q32" si="43">(1/H32)*100</f>
        <v>46.980718611013863</v>
      </c>
      <c r="R32" s="24">
        <f t="shared" ref="R32" si="44">(1/F32)*100</f>
        <v>28.75069200959587</v>
      </c>
      <c r="S32" s="24">
        <f t="shared" ref="S32" si="45">(1/G32)*100</f>
        <v>24.967706218859568</v>
      </c>
      <c r="T32" s="26" t="s">
        <v>35</v>
      </c>
      <c r="U32" s="4" t="s">
        <v>39</v>
      </c>
      <c r="V32" s="4" t="s">
        <v>78</v>
      </c>
      <c r="W32" s="4" t="s">
        <v>79</v>
      </c>
    </row>
    <row r="33" spans="1:23" x14ac:dyDescent="0.2">
      <c r="A33" s="14">
        <v>2.0350000000000001</v>
      </c>
      <c r="B33" s="14">
        <v>3.4</v>
      </c>
      <c r="C33" s="15">
        <v>3.72</v>
      </c>
      <c r="D33" s="20">
        <f t="shared" si="3"/>
        <v>5.4335342760390093E-2</v>
      </c>
      <c r="E33" s="17">
        <f>IF(OR($A33="",$B33="",$C33=""),"",A33*'MPTO_working_3-way'!$I32)</f>
        <v>2.145572422517394</v>
      </c>
      <c r="F33" s="21">
        <f>IF(OR($A33="",$B33="",$C33=""),"",B33*'MPTO_working_3-way'!$I32)</f>
        <v>3.5847401653853264</v>
      </c>
      <c r="G33" s="22">
        <f>IF(OR($A33="",$B33="",$C33=""),"",C33*'MPTO_working_3-way'!$I32)</f>
        <v>3.9221274750686512</v>
      </c>
      <c r="H33" s="17">
        <f>IF(OR($A33="",$B33="",$C33=""),"",'MPTO_working_3-way'!E32)</f>
        <v>2.1128752447635111</v>
      </c>
      <c r="I33" s="21">
        <f>IF(OR($A33="",$B33="",$C33=""),"",'MPTO_working_3-way'!F32)</f>
        <v>3.6231113997319824</v>
      </c>
      <c r="J33" s="22">
        <f>IF(OR($A33="",$B33="",$C33=""),"",'MPTO_working_3-way'!G32)</f>
        <v>3.9887449841103222</v>
      </c>
      <c r="K33" s="17">
        <f>IF(OR($A33="",$B33="",$C33=""),"",'OddsRatio_working_3-way'!H32)</f>
        <v>2.1257827408718706</v>
      </c>
      <c r="L33" s="21">
        <f>IF(OR($A33="",$B33="",$C33=""),"",'OddsRatio_working_3-way'!I32)</f>
        <v>3.6105107034710029</v>
      </c>
      <c r="M33" s="22">
        <f>IF(OR($A33="",$B33="",$C33=""),"",'OddsRatio_working_3-way'!J32)</f>
        <v>3.9585787972671369</v>
      </c>
      <c r="N33" s="17">
        <f>IF('Log_working_3-way'!$D32="","",A33^('Log_working_3-way'!$D32))</f>
        <v>2.1125286779697312</v>
      </c>
      <c r="O33" s="21">
        <f>IF('Log_working_3-way'!$D32="","",B33^('Log_working_3-way'!$D32))</f>
        <v>3.6261685814652127</v>
      </c>
      <c r="P33" s="22">
        <f>IF('Log_working_3-way'!$D32="","",C33^('Log_working_3-way'!$D32))</f>
        <v>3.9862796027777669</v>
      </c>
      <c r="Q33" s="24">
        <f t="shared" ref="Q33" si="46">(1/H33)*100</f>
        <v>47.328871048036135</v>
      </c>
      <c r="R33" s="24">
        <f t="shared" ref="R33" si="47">(1/F33)*100</f>
        <v>27.896024645136571</v>
      </c>
      <c r="S33" s="24">
        <f t="shared" ref="S33" si="48">(1/G33)*100</f>
        <v>25.496366611146325</v>
      </c>
      <c r="T33" s="26" t="s">
        <v>157</v>
      </c>
      <c r="U33" s="4" t="s">
        <v>39</v>
      </c>
      <c r="V33" s="4" t="s">
        <v>80</v>
      </c>
      <c r="W33" s="4" t="s">
        <v>81</v>
      </c>
    </row>
    <row r="34" spans="1:23" x14ac:dyDescent="0.2">
      <c r="A34" s="14">
        <v>3.165</v>
      </c>
      <c r="B34" s="14">
        <v>3.5</v>
      </c>
      <c r="C34" s="15">
        <v>2.2149999999999999</v>
      </c>
      <c r="D34" s="20">
        <f t="shared" si="3"/>
        <v>5.3137320530043608E-2</v>
      </c>
      <c r="E34" s="17">
        <f>IF(OR($A34="",$B34="",$C34=""),"",A34*'MPTO_working_3-way'!$I33)</f>
        <v>3.3331796194775882</v>
      </c>
      <c r="F34" s="21">
        <f>IF(OR($A34="",$B34="",$C34=""),"",B34*'MPTO_working_3-way'!$I33)</f>
        <v>3.6859806218551525</v>
      </c>
      <c r="G34" s="22">
        <f>IF(OR($A34="",$B34="",$C34=""),"",C34*'MPTO_working_3-way'!$I33)</f>
        <v>2.3326991649740463</v>
      </c>
      <c r="H34" s="17">
        <f>IF(OR($A34="",$B34="",$C34=""),"",'MPTO_working_3-way'!E33)</f>
        <v>3.3529668990687789</v>
      </c>
      <c r="I34" s="21">
        <f>IF(OR($A34="",$B34="",$C34=""),"",'MPTO_working_3-way'!F33)</f>
        <v>3.7313175884816272</v>
      </c>
      <c r="J34" s="22">
        <f>IF(OR($A34="",$B34="",$C34=""),"",'MPTO_working_3-way'!G33)</f>
        <v>2.305449840366911</v>
      </c>
      <c r="K34" s="17">
        <f>IF(OR($A34="",$B34="",$C34=""),"",'OddsRatio_working_3-way'!H33)</f>
        <v>3.346538457493299</v>
      </c>
      <c r="L34" s="21">
        <f>IF(OR($A34="",$B34="",$C34=""),"",'OddsRatio_working_3-way'!I33)</f>
        <v>3.7096287038028866</v>
      </c>
      <c r="M34" s="22">
        <f>IF(OR($A34="",$B34="",$C34=""),"",'OddsRatio_working_3-way'!J33)</f>
        <v>2.3168795500482022</v>
      </c>
      <c r="N34" s="17">
        <f>IF('Log_working_3-way'!$D33="","",A34^('Log_working_3-way'!$D33))</f>
        <v>3.3545801216944384</v>
      </c>
      <c r="O34" s="21">
        <f>IF('Log_working_3-way'!$D33="","",B34^('Log_working_3-way'!$D33))</f>
        <v>3.7285388876817414</v>
      </c>
      <c r="P34" s="22">
        <f>IF('Log_working_3-way'!$D33="","",C34^('Log_working_3-way'!$D33))</f>
        <v>2.3057491364455207</v>
      </c>
      <c r="Q34" s="24">
        <f t="shared" ref="Q34" si="49">(1/H34)*100</f>
        <v>29.824332601605182</v>
      </c>
      <c r="R34" s="24">
        <f t="shared" ref="R34" si="50">(1/F34)*100</f>
        <v>27.129822497457962</v>
      </c>
      <c r="S34" s="24">
        <f t="shared" ref="S34" si="51">(1/G34)*100</f>
        <v>42.868794014041924</v>
      </c>
      <c r="T34" s="26" t="s">
        <v>56</v>
      </c>
      <c r="U34" s="4" t="s">
        <v>82</v>
      </c>
      <c r="V34" s="4" t="s">
        <v>83</v>
      </c>
      <c r="W34" s="4" t="s">
        <v>84</v>
      </c>
    </row>
    <row r="35" spans="1:23" x14ac:dyDescent="0.2">
      <c r="A35" s="14">
        <v>2.8050000000000002</v>
      </c>
      <c r="B35" s="14">
        <v>2.99</v>
      </c>
      <c r="C35" s="15">
        <v>2.7679999999999998</v>
      </c>
      <c r="D35" s="20">
        <f t="shared" si="3"/>
        <v>5.222607569487514E-2</v>
      </c>
      <c r="E35" s="17">
        <f>IF(OR($A35="",$B35="",$C35=""),"",A35*'MPTO_working_3-way'!$I34)</f>
        <v>2.9514941423241248</v>
      </c>
      <c r="F35" s="21">
        <f>IF(OR($A35="",$B35="",$C35=""),"",B35*'MPTO_working_3-way'!$I34)</f>
        <v>3.1461559663276768</v>
      </c>
      <c r="G35" s="22">
        <f>IF(OR($A35="",$B35="",$C35=""),"",C35*'MPTO_working_3-way'!$I34)</f>
        <v>2.9125617775234143</v>
      </c>
      <c r="H35" s="17">
        <f>IF(OR($A35="",$B35="",$C35=""),"",'MPTO_working_3-way'!E34)</f>
        <v>2.9490039340076399</v>
      </c>
      <c r="I35" s="21">
        <f>IF(OR($A35="",$B35="",$C35=""),"",'MPTO_working_3-way'!F34)</f>
        <v>3.154181415644242</v>
      </c>
      <c r="J35" s="22">
        <f>IF(OR($A35="",$B35="",$C35=""),"",'MPTO_working_3-way'!G34)</f>
        <v>2.9081350577417688</v>
      </c>
      <c r="K35" s="17">
        <f>IF(OR($A35="",$B35="",$C35=""),"",'OddsRatio_working_3-way'!H34)</f>
        <v>2.9502829330272817</v>
      </c>
      <c r="L35" s="21">
        <f>IF(OR($A35="",$B35="",$C35=""),"",'OddsRatio_working_3-way'!I34)</f>
        <v>3.1501734275480837</v>
      </c>
      <c r="M35" s="22">
        <f>IF(OR($A35="",$B35="",$C35=""),"",'OddsRatio_working_3-way'!J34)</f>
        <v>2.9103048341231212</v>
      </c>
      <c r="N35" s="17">
        <f>IF('Log_working_3-way'!$D34="","",A35^('Log_working_3-way'!$D34))</f>
        <v>2.9492400162506023</v>
      </c>
      <c r="O35" s="21">
        <f>IF('Log_working_3-way'!$D34="","",B35^('Log_working_3-way'!$D34))</f>
        <v>3.1535302471501514</v>
      </c>
      <c r="P35" s="22">
        <f>IF('Log_working_3-way'!$D34="","",C35^('Log_working_3-way'!$D34))</f>
        <v>2.9084591826869652</v>
      </c>
      <c r="Q35" s="24">
        <f t="shared" ref="Q35" si="52">(1/H35)*100</f>
        <v>33.909754696088825</v>
      </c>
      <c r="R35" s="24">
        <f t="shared" ref="R35" si="53">(1/F35)*100</f>
        <v>31.784819656199094</v>
      </c>
      <c r="S35" s="24">
        <f t="shared" ref="S35" si="54">(1/G35)*100</f>
        <v>34.334035683538765</v>
      </c>
      <c r="T35" s="26" t="s">
        <v>53</v>
      </c>
      <c r="U35" s="4" t="s">
        <v>82</v>
      </c>
      <c r="V35" s="4" t="s">
        <v>86</v>
      </c>
      <c r="W35" s="4" t="s">
        <v>87</v>
      </c>
    </row>
    <row r="36" spans="1:23" x14ac:dyDescent="0.2">
      <c r="A36" s="14">
        <v>2.2999999999999998</v>
      </c>
      <c r="B36" s="14">
        <v>3.32</v>
      </c>
      <c r="C36" s="15">
        <v>3.15</v>
      </c>
      <c r="D36" s="20">
        <f t="shared" si="3"/>
        <v>5.3447745433078175E-2</v>
      </c>
      <c r="E36" s="17">
        <f>IF(OR($A36="",$B36="",$C36=""),"",A36*'MPTO_working_3-way'!$I35)</f>
        <v>2.4229298144960798</v>
      </c>
      <c r="F36" s="21">
        <f>IF(OR($A36="",$B36="",$C36=""),"",B36*'MPTO_working_3-way'!$I35)</f>
        <v>3.4974465148378195</v>
      </c>
      <c r="G36" s="22">
        <f>IF(OR($A36="",$B36="",$C36=""),"",C36*'MPTO_working_3-way'!$I35)</f>
        <v>3.318360398114196</v>
      </c>
      <c r="H36" s="17">
        <f>IF(OR($A36="",$B36="",$C36=""),"",'MPTO_working_3-way'!E35)</f>
        <v>2.3982730886321639</v>
      </c>
      <c r="I36" s="21">
        <f>IF(OR($A36="",$B36="",$C36=""),"",'MPTO_working_3-way'!F35)</f>
        <v>3.5287196690367448</v>
      </c>
      <c r="J36" s="22">
        <f>IF(OR($A36="",$B36="",$C36=""),"",'MPTO_working_3-way'!G35)</f>
        <v>3.3372891075921265</v>
      </c>
      <c r="K36" s="17">
        <f>IF(OR($A36="",$B36="",$C36=""),"",'OddsRatio_working_3-way'!H35)</f>
        <v>2.4088275685726694</v>
      </c>
      <c r="L36" s="21">
        <f>IF(OR($A36="",$B36="",$C36=""),"",'OddsRatio_working_3-way'!I35)</f>
        <v>3.5142153531450715</v>
      </c>
      <c r="M36" s="22">
        <f>IF(OR($A36="",$B36="",$C36=""),"",'OddsRatio_working_3-way'!J35)</f>
        <v>3.3299840557163387</v>
      </c>
      <c r="N36" s="17">
        <f>IF('Log_working_3-way'!$D35="","",A36^('Log_working_3-way'!$D35))</f>
        <v>2.3987219294925293</v>
      </c>
      <c r="O36" s="21">
        <f>IF('Log_working_3-way'!$D35="","",B36^('Log_working_3-way'!$D35))</f>
        <v>3.5272291771927944</v>
      </c>
      <c r="P36" s="22">
        <f>IF('Log_working_3-way'!$D35="","",C36^('Log_working_3-way'!$D35))</f>
        <v>3.3377539342949274</v>
      </c>
      <c r="Q36" s="24">
        <f t="shared" ref="Q36" si="55">(1/H36)*100</f>
        <v>41.696669355129281</v>
      </c>
      <c r="R36" s="24">
        <f t="shared" ref="R36" si="56">(1/F36)*100</f>
        <v>28.592288567031055</v>
      </c>
      <c r="S36" s="24">
        <f t="shared" ref="S36" si="57">(1/G36)*100</f>
        <v>30.135364457950192</v>
      </c>
      <c r="T36" s="26" t="s">
        <v>34</v>
      </c>
      <c r="U36" s="4" t="s">
        <v>82</v>
      </c>
      <c r="V36" s="4" t="s">
        <v>88</v>
      </c>
      <c r="W36" s="4" t="s">
        <v>89</v>
      </c>
    </row>
    <row r="37" spans="1:23" x14ac:dyDescent="0.2">
      <c r="A37" s="14">
        <v>3.03</v>
      </c>
      <c r="B37" s="14">
        <v>2.91</v>
      </c>
      <c r="C37" s="15">
        <v>2.64</v>
      </c>
      <c r="D37" s="20">
        <f t="shared" si="3"/>
        <v>5.2463493772057612E-2</v>
      </c>
      <c r="E37" s="17">
        <f>IF(OR($A37="",$B37="",$C37=""),"",A37*'MPTO_working_3-way'!$I36)</f>
        <v>3.1889643861293342</v>
      </c>
      <c r="F37" s="21">
        <f>IF(OR($A37="",$B37="",$C37=""),"",B37*'MPTO_working_3-way'!$I36)</f>
        <v>3.0626687668766879</v>
      </c>
      <c r="G37" s="22">
        <f>IF(OR($A37="",$B37="",$C37=""),"",C37*'MPTO_working_3-way'!$I36)</f>
        <v>2.7785036235582323</v>
      </c>
      <c r="H37" s="17">
        <f>IF(OR($A37="",$B37="",$C37=""),"",'MPTO_working_3-way'!E36)</f>
        <v>3.1995375051337915</v>
      </c>
      <c r="I37" s="21">
        <f>IF(OR($A37="",$B37="",$C37=""),"",'MPTO_working_3-way'!F36)</f>
        <v>3.0660289531625144</v>
      </c>
      <c r="J37" s="22">
        <f>IF(OR($A37="",$B37="",$C37=""),"",'MPTO_working_3-way'!G36)</f>
        <v>2.7677826416989606</v>
      </c>
      <c r="K37" s="17">
        <f>IF(OR($A37="",$B37="",$C37=""),"",'OddsRatio_working_3-way'!H36)</f>
        <v>3.1943677296076394</v>
      </c>
      <c r="L37" s="21">
        <f>IF(OR($A37="",$B37="",$C37=""),"",'OddsRatio_working_3-way'!I36)</f>
        <v>3.0646514106160545</v>
      </c>
      <c r="M37" s="22">
        <f>IF(OR($A37="",$B37="",$C37=""),"",'OddsRatio_working_3-way'!J36)</f>
        <v>2.7727896928849889</v>
      </c>
      <c r="N37" s="17">
        <f>IF('Log_working_3-way'!$D36="","",A37^('Log_working_3-way'!$D36))</f>
        <v>3.1987828206878612</v>
      </c>
      <c r="O37" s="21">
        <f>IF('Log_working_3-way'!$D36="","",B37^('Log_working_3-way'!$D36))</f>
        <v>3.0660339064456448</v>
      </c>
      <c r="P37" s="22">
        <f>IF('Log_working_3-way'!$D36="","",C37^('Log_working_3-way'!$D36))</f>
        <v>2.768343600439791</v>
      </c>
      <c r="Q37" s="24">
        <f t="shared" ref="Q37" si="58">(1/H37)*100</f>
        <v>31.254517204297755</v>
      </c>
      <c r="R37" s="24">
        <f t="shared" ref="R37" si="59">(1/F37)*100</f>
        <v>32.65126189339113</v>
      </c>
      <c r="S37" s="24">
        <f t="shared" ref="S37" si="60">(1/G37)*100</f>
        <v>35.990595496124314</v>
      </c>
      <c r="T37" s="26" t="s">
        <v>158</v>
      </c>
      <c r="U37" s="4" t="s">
        <v>82</v>
      </c>
      <c r="V37" s="4" t="s">
        <v>90</v>
      </c>
      <c r="W37" s="4" t="s">
        <v>91</v>
      </c>
    </row>
    <row r="38" spans="1:23" x14ac:dyDescent="0.2">
      <c r="A38" s="14">
        <v>1.575</v>
      </c>
      <c r="B38" s="14">
        <v>4.0199999999999996</v>
      </c>
      <c r="C38" s="15">
        <v>5.9</v>
      </c>
      <c r="D38" s="20">
        <f t="shared" si="3"/>
        <v>5.3168379249836306E-2</v>
      </c>
      <c r="E38" s="17">
        <f>IF(OR($A38="",$B38="",$C38=""),"",A38*'MPTO_working_3-way'!$I37)</f>
        <v>1.6587401973184921</v>
      </c>
      <c r="F38" s="21">
        <f>IF(OR($A38="",$B38="",$C38=""),"",B38*'MPTO_working_3-way'!$I37)</f>
        <v>4.2337368845843413</v>
      </c>
      <c r="G38" s="22">
        <f>IF(OR($A38="",$B38="",$C38=""),"",C38*'MPTO_working_3-way'!$I37)</f>
        <v>6.2136934375740349</v>
      </c>
      <c r="H38" s="17">
        <f>IF(OR($A38="",$B38="",$C38=""),"",'MPTO_working_3-way'!E37)</f>
        <v>1.6202260154103387</v>
      </c>
      <c r="I38" s="21">
        <f>IF(OR($A38="",$B38="",$C38=""),"",'MPTO_working_3-way'!F37)</f>
        <v>4.3283780104166052</v>
      </c>
      <c r="J38" s="22">
        <f>IF(OR($A38="",$B38="",$C38=""),"",'MPTO_working_3-way'!G37)</f>
        <v>6.5889724752841987</v>
      </c>
      <c r="K38" s="17">
        <f>IF(OR($A38="",$B38="",$C38=""),"",'OddsRatio_working_3-way'!H37)</f>
        <v>1.6329930304757898</v>
      </c>
      <c r="L38" s="21">
        <f>IF(OR($A38="",$B38="",$C38=""),"",'OddsRatio_working_3-way'!I37)</f>
        <v>4.3245894818032777</v>
      </c>
      <c r="M38" s="22">
        <f>IF(OR($A38="",$B38="",$C38=""),"",'OddsRatio_working_3-way'!J37)</f>
        <v>6.3942014770980347</v>
      </c>
      <c r="N38" s="17">
        <f>IF('Log_working_3-way'!$D37="","",A38^('Log_working_3-way'!$D37))</f>
        <v>1.6177168941868547</v>
      </c>
      <c r="O38" s="21">
        <f>IF('Log_working_3-way'!$D37="","",B38^('Log_working_3-way'!$D37))</f>
        <v>4.3633647186384543</v>
      </c>
      <c r="P38" s="22">
        <f>IF('Log_working_3-way'!$D37="","",C38^('Log_working_3-way'!$D37))</f>
        <v>6.5503355658512543</v>
      </c>
      <c r="Q38" s="24">
        <f t="shared" ref="Q38" si="61">(1/H38)*100</f>
        <v>61.719784183735612</v>
      </c>
      <c r="R38" s="24">
        <f t="shared" ref="R38" si="62">(1/F38)*100</f>
        <v>23.619795638249204</v>
      </c>
      <c r="S38" s="24">
        <f t="shared" ref="S38" si="63">(1/G38)*100</f>
        <v>16.093487875552842</v>
      </c>
      <c r="T38" s="26" t="s">
        <v>53</v>
      </c>
      <c r="U38" s="4" t="s">
        <v>82</v>
      </c>
      <c r="V38" s="4" t="s">
        <v>92</v>
      </c>
      <c r="W38" s="4" t="s">
        <v>93</v>
      </c>
    </row>
    <row r="39" spans="1:23" x14ac:dyDescent="0.2">
      <c r="A39" s="14">
        <v>5</v>
      </c>
      <c r="B39" s="14">
        <v>3.3</v>
      </c>
      <c r="C39" s="15">
        <v>1.8160000000000001</v>
      </c>
      <c r="D39" s="20">
        <f t="shared" si="3"/>
        <v>5.369109598184485E-2</v>
      </c>
      <c r="E39" s="17">
        <f>IF(OR($A39="",$B39="",$C39=""),"",A39*'MPTO_working_3-way'!$I38)</f>
        <v>5.2684554799092247</v>
      </c>
      <c r="F39" s="21">
        <f>IF(OR($A39="",$B39="",$C39=""),"",B39*'MPTO_working_3-way'!$I38)</f>
        <v>3.4771806167400876</v>
      </c>
      <c r="G39" s="22">
        <f>IF(OR($A39="",$B39="",$C39=""),"",C39*'MPTO_working_3-way'!$I38)</f>
        <v>1.9135030303030303</v>
      </c>
      <c r="H39" s="17">
        <f>IF(OR($A39="",$B39="",$C39=""),"",'MPTO_working_3-way'!E38)</f>
        <v>5.4913986902551066</v>
      </c>
      <c r="I39" s="21">
        <f>IF(OR($A39="",$B39="",$C39=""),"",'MPTO_working_3-way'!F38)</f>
        <v>3.5071319329567086</v>
      </c>
      <c r="J39" s="22">
        <f>IF(OR($A39="",$B39="",$C39=""),"",'MPTO_working_3-way'!G38)</f>
        <v>1.8770045436322333</v>
      </c>
      <c r="K39" s="17">
        <f>IF(OR($A39="",$B39="",$C39=""),"",'OddsRatio_working_3-way'!H38)</f>
        <v>5.3669898059530077</v>
      </c>
      <c r="L39" s="21">
        <f>IF(OR($A39="",$B39="",$C39=""),"",'OddsRatio_working_3-way'!I38)</f>
        <v>3.5110191384229799</v>
      </c>
      <c r="M39" s="22">
        <f>IF(OR($A39="",$B39="",$C39=""),"",'OddsRatio_working_3-way'!J38)</f>
        <v>1.8908659204144143</v>
      </c>
      <c r="N39" s="17">
        <f>IF('Log_working_3-way'!$D38="","",A39^('Log_working_3-way'!$D38))</f>
        <v>5.4601161112568803</v>
      </c>
      <c r="O39" s="21">
        <f>IF('Log_working_3-way'!$D38="","",B39^('Log_working_3-way'!$D38))</f>
        <v>3.5226973117559299</v>
      </c>
      <c r="P39" s="22">
        <f>IF('Log_working_3-way'!$D38="","",C39^('Log_working_3-way'!$D38))</f>
        <v>1.876241851047203</v>
      </c>
      <c r="Q39" s="24">
        <f t="shared" ref="Q39" si="64">(1/H39)*100</f>
        <v>18.210296800605171</v>
      </c>
      <c r="R39" s="24">
        <f t="shared" ref="R39" si="65">(1/F39)*100</f>
        <v>28.758931738711809</v>
      </c>
      <c r="S39" s="24">
        <f t="shared" ref="S39" si="66">(1/G39)*100</f>
        <v>52.260173313738413</v>
      </c>
      <c r="T39" s="26" t="s">
        <v>56</v>
      </c>
      <c r="U39" s="4" t="s">
        <v>82</v>
      </c>
      <c r="V39" s="4" t="s">
        <v>94</v>
      </c>
      <c r="W39" s="4" t="s">
        <v>95</v>
      </c>
    </row>
    <row r="40" spans="1:23" x14ac:dyDescent="0.2">
      <c r="A40" s="14">
        <v>2.89</v>
      </c>
      <c r="B40" s="14">
        <v>3.1850000000000001</v>
      </c>
      <c r="C40" s="15">
        <v>2.544</v>
      </c>
      <c r="D40" s="20">
        <f t="shared" si="3"/>
        <v>5.3074264795135218E-2</v>
      </c>
      <c r="E40" s="17">
        <f>IF(OR($A40="",$B40="",$C40=""),"",A40*'MPTO_working_3-way'!$I39)</f>
        <v>3.0433846252579411</v>
      </c>
      <c r="F40" s="21">
        <f>IF(OR($A40="",$B40="",$C40=""),"",B40*'MPTO_working_3-way'!$I39)</f>
        <v>3.3540415333725058</v>
      </c>
      <c r="G40" s="22">
        <f>IF(OR($A40="",$B40="",$C40=""),"",C40*'MPTO_working_3-way'!$I39)</f>
        <v>2.6790209296388241</v>
      </c>
      <c r="H40" s="17">
        <f>IF(OR($A40="",$B40="",$C40=""),"",'MPTO_working_3-way'!E39)</f>
        <v>3.0457223258641384</v>
      </c>
      <c r="I40" s="21">
        <f>IF(OR($A40="",$B40="",$C40=""),"",'MPTO_working_3-way'!F39)</f>
        <v>3.3751819790499504</v>
      </c>
      <c r="J40" s="22">
        <f>IF(OR($A40="",$B40="",$C40=""),"",'MPTO_working_3-way'!G39)</f>
        <v>2.6638938060506896</v>
      </c>
      <c r="K40" s="17">
        <f>IF(OR($A40="",$B40="",$C40=""),"",'OddsRatio_working_3-way'!H39)</f>
        <v>3.045306921147783</v>
      </c>
      <c r="L40" s="21">
        <f>IF(OR($A40="",$B40="",$C40=""),"",'OddsRatio_working_3-way'!I39)</f>
        <v>3.3645479485227017</v>
      </c>
      <c r="M40" s="22">
        <f>IF(OR($A40="",$B40="",$C40=""),"",'OddsRatio_working_3-way'!J39)</f>
        <v>2.670875072091099</v>
      </c>
      <c r="N40" s="17">
        <f>IF('Log_working_3-way'!$D39="","",A40^('Log_working_3-way'!$D39))</f>
        <v>3.0462292287766668</v>
      </c>
      <c r="O40" s="21">
        <f>IF('Log_working_3-way'!$D39="","",B40^('Log_working_3-way'!$D39))</f>
        <v>3.3734032188853358</v>
      </c>
      <c r="P40" s="22">
        <f>IF('Log_working_3-way'!$D39="","",C40^('Log_working_3-way'!$D39))</f>
        <v>2.6646149201435687</v>
      </c>
      <c r="Q40" s="24">
        <f t="shared" ref="Q40" si="67">(1/H40)*100</f>
        <v>32.832933964729634</v>
      </c>
      <c r="R40" s="24">
        <f t="shared" ref="R40" si="68">(1/F40)*100</f>
        <v>29.814776890806566</v>
      </c>
      <c r="S40" s="24">
        <f t="shared" ref="S40" si="69">(1/G40)*100</f>
        <v>37.327069338529448</v>
      </c>
      <c r="T40" s="26" t="s">
        <v>53</v>
      </c>
      <c r="U40" s="4" t="s">
        <v>82</v>
      </c>
      <c r="V40" s="4" t="s">
        <v>96</v>
      </c>
      <c r="W40" s="4" t="s">
        <v>97</v>
      </c>
    </row>
    <row r="41" spans="1:23" x14ac:dyDescent="0.2">
      <c r="A41" s="14">
        <v>3.88</v>
      </c>
      <c r="B41" s="14">
        <v>3.76</v>
      </c>
      <c r="C41" s="15">
        <v>1.8879999999999999</v>
      </c>
      <c r="D41" s="20">
        <f t="shared" si="3"/>
        <v>5.3350422520549667E-2</v>
      </c>
      <c r="E41" s="17">
        <f>IF(OR($A41="",$B41="",$C41=""),"",A41*'MPTO_working_3-way'!$I40)</f>
        <v>4.0869996393797328</v>
      </c>
      <c r="F41" s="21">
        <f>IF(OR($A41="",$B41="",$C41=""),"",B41*'MPTO_working_3-way'!$I40)</f>
        <v>3.9605975886772664</v>
      </c>
      <c r="G41" s="22">
        <f>IF(OR($A41="",$B41="",$C41=""),"",C41*'MPTO_working_3-way'!$I40)</f>
        <v>1.9887255977187976</v>
      </c>
      <c r="H41" s="17">
        <f>IF(OR($A41="",$B41="",$C41=""),"",'MPTO_working_3-way'!E40)</f>
        <v>4.1675612234489652</v>
      </c>
      <c r="I41" s="21">
        <f>IF(OR($A41="",$B41="",$C41=""),"",'MPTO_working_3-way'!F40)</f>
        <v>4.0294314080661726</v>
      </c>
      <c r="J41" s="22">
        <f>IF(OR($A41="",$B41="",$C41=""),"",'MPTO_working_3-way'!G40)</f>
        <v>1.9535922489928723</v>
      </c>
      <c r="K41" s="17">
        <f>IF(OR($A41="",$B41="",$C41=""),"",'OddsRatio_working_3-way'!H40)</f>
        <v>4.1352534781778845</v>
      </c>
      <c r="L41" s="21">
        <f>IF(OR($A41="",$B41="",$C41=""),"",'OddsRatio_working_3-way'!I40)</f>
        <v>4.0046179165871392</v>
      </c>
      <c r="M41" s="22">
        <f>IF(OR($A41="",$B41="",$C41=""),"",'OddsRatio_working_3-way'!J40)</f>
        <v>1.9667031557715136</v>
      </c>
      <c r="N41" s="17">
        <f>IF('Log_working_3-way'!$D40="","",A41^('Log_working_3-way'!$D40))</f>
        <v>4.1685452482236389</v>
      </c>
      <c r="O41" s="21">
        <f>IF('Log_working_3-way'!$D40="","",B41^('Log_working_3-way'!$D40))</f>
        <v>4.0329124559622089</v>
      </c>
      <c r="P41" s="22">
        <f>IF('Log_working_3-way'!$D40="","",C41^('Log_working_3-way'!$D40))</f>
        <v>1.9525590679324432</v>
      </c>
      <c r="Q41" s="24">
        <f t="shared" ref="Q41" si="70">(1/H41)*100</f>
        <v>23.994848458937</v>
      </c>
      <c r="R41" s="24">
        <f t="shared" ref="R41" si="71">(1/F41)*100</f>
        <v>25.248715064081356</v>
      </c>
      <c r="S41" s="24">
        <f t="shared" ref="S41" si="72">(1/G41)*100</f>
        <v>50.283457966602704</v>
      </c>
      <c r="T41" s="26" t="s">
        <v>160</v>
      </c>
      <c r="U41" s="4" t="s">
        <v>82</v>
      </c>
      <c r="V41" s="4" t="s">
        <v>98</v>
      </c>
      <c r="W41" s="4" t="s">
        <v>99</v>
      </c>
    </row>
    <row r="42" spans="1:23" x14ac:dyDescent="0.2">
      <c r="A42" s="14">
        <v>1.44</v>
      </c>
      <c r="B42" s="14">
        <v>4.46</v>
      </c>
      <c r="C42" s="15">
        <v>7.4</v>
      </c>
      <c r="D42" s="20">
        <f t="shared" si="3"/>
        <v>5.3794826216350788E-2</v>
      </c>
      <c r="E42" s="17">
        <f>IF(OR($A42="",$B42="",$C42=""),"",A42*'MPTO_working_3-way'!$I41)</f>
        <v>1.5174645497515451</v>
      </c>
      <c r="F42" s="21">
        <f>IF(OR($A42="",$B42="",$C42=""),"",B42*'MPTO_working_3-way'!$I41)</f>
        <v>4.6999249249249244</v>
      </c>
      <c r="G42" s="22">
        <f>IF(OR($A42="",$B42="",$C42=""),"",C42*'MPTO_working_3-way'!$I41)</f>
        <v>7.7980817140009959</v>
      </c>
      <c r="H42" s="17">
        <f>IF(OR($A42="",$B42="",$C42=""),"",'MPTO_working_3-way'!E41)</f>
        <v>1.4781685538263505</v>
      </c>
      <c r="I42" s="21">
        <f>IF(OR($A42="",$B42="",$C42=""),"",'MPTO_working_3-way'!F41)</f>
        <v>4.8476942242725247</v>
      </c>
      <c r="J42" s="22">
        <f>IF(OR($A42="",$B42="",$C42=""),"",'MPTO_working_3-way'!G41)</f>
        <v>8.5321664863415698</v>
      </c>
      <c r="K42" s="17">
        <f>IF(OR($A42="",$B42="",$C42=""),"",'OddsRatio_working_3-way'!H41)</f>
        <v>1.4902328519451451</v>
      </c>
      <c r="L42" s="21">
        <f>IF(OR($A42="",$B42="",$C42=""),"",'OddsRatio_working_3-way'!I41)</f>
        <v>4.8550128812050035</v>
      </c>
      <c r="M42" s="22">
        <f>IF(OR($A42="",$B42="",$C42=""),"",'OddsRatio_working_3-way'!J41)</f>
        <v>8.1306596646566547</v>
      </c>
      <c r="N42" s="17">
        <f>IF('Log_working_3-way'!$D41="","",A42^('Log_working_3-way'!$D41))</f>
        <v>1.4747283738881576</v>
      </c>
      <c r="O42" s="21">
        <f>IF('Log_working_3-way'!$D41="","",B42^('Log_working_3-way'!$D41))</f>
        <v>4.9178034621764297</v>
      </c>
      <c r="P42" s="22">
        <f>IF('Log_working_3-way'!$D41="","",C42^('Log_working_3-way'!$D41))</f>
        <v>8.4341061028771733</v>
      </c>
      <c r="Q42" s="24">
        <f t="shared" ref="Q42" si="73">(1/H42)*100</f>
        <v>67.651283570566079</v>
      </c>
      <c r="R42" s="24">
        <f t="shared" ref="R42" si="74">(1/F42)*100</f>
        <v>21.276935610114535</v>
      </c>
      <c r="S42" s="24">
        <f t="shared" ref="S42" si="75">(1/G42)*100</f>
        <v>12.823666597447408</v>
      </c>
      <c r="T42" s="26" t="s">
        <v>161</v>
      </c>
      <c r="U42" s="4" t="s">
        <v>82</v>
      </c>
      <c r="V42" s="4" t="s">
        <v>100</v>
      </c>
      <c r="W42" s="4" t="s">
        <v>101</v>
      </c>
    </row>
    <row r="43" spans="1:23" x14ac:dyDescent="0.2">
      <c r="A43" s="14">
        <v>3.68</v>
      </c>
      <c r="B43" s="14">
        <v>3.1</v>
      </c>
      <c r="C43" s="15">
        <v>2.1749999999999998</v>
      </c>
      <c r="D43" s="20">
        <f t="shared" si="3"/>
        <v>5.4089890538601804E-2</v>
      </c>
      <c r="E43" s="17">
        <f>IF(OR($A43="",$B43="",$C43=""),"",A43*'MPTO_working_3-way'!$I42)</f>
        <v>3.8790507971820549</v>
      </c>
      <c r="F43" s="21">
        <f>IF(OR($A43="",$B43="",$C43=""),"",B43*'MPTO_working_3-way'!$I42)</f>
        <v>3.2676786606696657</v>
      </c>
      <c r="G43" s="22">
        <f>IF(OR($A43="",$B43="",$C43=""),"",C43*'MPTO_working_3-way'!$I42)</f>
        <v>2.2926455119214588</v>
      </c>
      <c r="H43" s="17">
        <f>IF(OR($A43="",$B43="",$C43=""),"",'MPTO_working_3-way'!E42)</f>
        <v>3.941520963283808</v>
      </c>
      <c r="I43" s="21">
        <f>IF(OR($A43="",$B43="",$C43=""),"",'MPTO_working_3-way'!F42)</f>
        <v>3.2835257323587674</v>
      </c>
      <c r="J43" s="22">
        <f>IF(OR($A43="",$B43="",$C43=""),"",'MPTO_working_3-way'!G42)</f>
        <v>2.2637742952809905</v>
      </c>
      <c r="K43" s="17">
        <f>IF(OR($A43="",$B43="",$C43=""),"",'OddsRatio_working_3-way'!H42)</f>
        <v>3.9100448792346083</v>
      </c>
      <c r="L43" s="21">
        <f>IF(OR($A43="",$B43="",$C43=""),"",'OddsRatio_working_3-way'!I42)</f>
        <v>3.2802590471614468</v>
      </c>
      <c r="M43" s="22">
        <f>IF(OR($A43="",$B43="",$C43=""),"",'OddsRatio_working_3-way'!J42)</f>
        <v>2.2758592287689043</v>
      </c>
      <c r="N43" s="17">
        <f>IF('Log_working_3-way'!$D42="","",A43^('Log_working_3-way'!$D42))</f>
        <v>3.9362083148306537</v>
      </c>
      <c r="O43" s="21">
        <f>IF('Log_working_3-way'!$D42="","",B43^('Log_working_3-way'!$D42))</f>
        <v>3.2865798348080579</v>
      </c>
      <c r="P43" s="22">
        <f>IF('Log_working_3-way'!$D42="","",C43^('Log_working_3-way'!$D42))</f>
        <v>2.2640788430189351</v>
      </c>
      <c r="Q43" s="24">
        <f t="shared" ref="Q43" si="76">(1/H43)*100</f>
        <v>25.370916692191532</v>
      </c>
      <c r="R43" s="24">
        <f t="shared" ref="R43" si="77">(1/F43)*100</f>
        <v>30.602764342656137</v>
      </c>
      <c r="S43" s="24">
        <f t="shared" ref="S43" si="78">(1/G43)*100</f>
        <v>43.617733086084613</v>
      </c>
      <c r="T43" s="26" t="s">
        <v>158</v>
      </c>
      <c r="U43" s="4" t="s">
        <v>82</v>
      </c>
      <c r="V43" s="4" t="s">
        <v>102</v>
      </c>
      <c r="W43" s="4" t="s">
        <v>103</v>
      </c>
    </row>
    <row r="44" spans="1:23" x14ac:dyDescent="0.2">
      <c r="A44" s="14">
        <v>1.78</v>
      </c>
      <c r="B44" s="14">
        <v>3.74</v>
      </c>
      <c r="C44" s="15">
        <v>4.4400000000000004</v>
      </c>
      <c r="D44" s="20">
        <f t="shared" si="3"/>
        <v>5.4402657178598934E-2</v>
      </c>
      <c r="E44" s="17">
        <f>IF(OR($A44="",$B44="",$C44=""),"",A44*'MPTO_working_3-way'!$I43)</f>
        <v>1.8768367297779061</v>
      </c>
      <c r="F44" s="21">
        <f>IF(OR($A44="",$B44="",$C44=""),"",B44*'MPTO_working_3-way'!$I43)</f>
        <v>3.9434659378479604</v>
      </c>
      <c r="G44" s="22">
        <f>IF(OR($A44="",$B44="",$C44=""),"",C44*'MPTO_working_3-way'!$I43)</f>
        <v>4.6815477978729794</v>
      </c>
      <c r="H44" s="17">
        <f>IF(OR($A44="",$B44="",$C44=""),"",'MPTO_working_3-way'!E43)</f>
        <v>1.8393729538991745</v>
      </c>
      <c r="I44" s="21">
        <f>IF(OR($A44="",$B44="",$C44=""),"",'MPTO_working_3-way'!F43)</f>
        <v>4.0121091860993756</v>
      </c>
      <c r="J44" s="22">
        <f>IF(OR($A44="",$B44="",$C44=""),"",'MPTO_working_3-way'!G43)</f>
        <v>4.8287949269989356</v>
      </c>
      <c r="K44" s="17">
        <f>IF(OR($A44="",$B44="",$C44=""),"",'OddsRatio_working_3-way'!H43)</f>
        <v>1.8528390719474321</v>
      </c>
      <c r="L44" s="21">
        <f>IF(OR($A44="",$B44="",$C44=""),"",'OddsRatio_working_3-way'!I43)</f>
        <v>3.9958705860717507</v>
      </c>
      <c r="M44" s="22">
        <f>IF(OR($A44="",$B44="",$C44=""),"",'OddsRatio_working_3-way'!J43)</f>
        <v>4.7612389839732918</v>
      </c>
      <c r="N44" s="17">
        <f>IF('Log_working_3-way'!$D43="","",A44^('Log_working_3-way'!$D43))</f>
        <v>1.8378292551732889</v>
      </c>
      <c r="O44" s="21">
        <f>IF('Log_working_3-way'!$D43="","",B44^('Log_working_3-way'!$D43))</f>
        <v>4.0237953939166671</v>
      </c>
      <c r="P44" s="22">
        <f>IF('Log_working_3-way'!$D43="","",C44^('Log_working_3-way'!$D43))</f>
        <v>4.8225720488069932</v>
      </c>
      <c r="Q44" s="24">
        <f t="shared" ref="Q44" si="79">(1/H44)*100</f>
        <v>54.366353374945575</v>
      </c>
      <c r="R44" s="24">
        <f t="shared" ref="R44" si="80">(1/F44)*100</f>
        <v>25.358403388307771</v>
      </c>
      <c r="S44" s="24">
        <f t="shared" ref="S44" si="81">(1/G44)*100</f>
        <v>21.360456908169159</v>
      </c>
      <c r="T44" s="26" t="s">
        <v>157</v>
      </c>
      <c r="U44" s="4" t="s">
        <v>82</v>
      </c>
      <c r="V44" s="4" t="s">
        <v>104</v>
      </c>
      <c r="W44" s="4" t="s">
        <v>105</v>
      </c>
    </row>
    <row r="45" spans="1:23" x14ac:dyDescent="0.2">
      <c r="A45" s="14">
        <v>2.2320000000000002</v>
      </c>
      <c r="B45" s="14">
        <v>3.15</v>
      </c>
      <c r="C45" s="15">
        <v>3.46</v>
      </c>
      <c r="D45" s="20">
        <f t="shared" si="3"/>
        <v>5.4506332335905183E-2</v>
      </c>
      <c r="E45" s="17">
        <f>IF(OR($A45="",$B45="",$C45=""),"",A45*'MPTO_working_3-way'!$I44)</f>
        <v>2.3536581337737408</v>
      </c>
      <c r="F45" s="21">
        <f>IF(OR($A45="",$B45="",$C45=""),"",B45*'MPTO_working_3-way'!$I44)</f>
        <v>3.3216949468581012</v>
      </c>
      <c r="G45" s="22">
        <f>IF(OR($A45="",$B45="",$C45=""),"",C45*'MPTO_working_3-way'!$I44)</f>
        <v>3.6485919098822319</v>
      </c>
      <c r="H45" s="17">
        <f>IF(OR($A45="",$B45="",$C45=""),"",'MPTO_working_3-way'!E44)</f>
        <v>2.3263393687070959</v>
      </c>
      <c r="I45" s="21">
        <f>IF(OR($A45="",$B45="",$C45=""),"",'MPTO_working_3-way'!F44)</f>
        <v>3.3412237444126518</v>
      </c>
      <c r="J45" s="22">
        <f>IF(OR($A45="",$B45="",$C45=""),"",'MPTO_working_3-way'!G44)</f>
        <v>3.6921000677511699</v>
      </c>
      <c r="K45" s="17">
        <f>IF(OR($A45="",$B45="",$C45=""),"",'OddsRatio_working_3-way'!H44)</f>
        <v>2.3378446973134839</v>
      </c>
      <c r="L45" s="21">
        <f>IF(OR($A45="",$B45="",$C45=""),"",'OddsRatio_working_3-way'!I44)</f>
        <v>3.3347127428766155</v>
      </c>
      <c r="M45" s="22">
        <f>IF(OR($A45="",$B45="",$C45=""),"",'OddsRatio_working_3-way'!J44)</f>
        <v>3.6713457430123122</v>
      </c>
      <c r="N45" s="17">
        <f>IF('Log_working_3-way'!$D44="","",A45^('Log_working_3-way'!$D44))</f>
        <v>2.3266735333752004</v>
      </c>
      <c r="O45" s="21">
        <f>IF('Log_working_3-way'!$D44="","",B45^('Log_working_3-way'!$D44))</f>
        <v>3.3426652570428823</v>
      </c>
      <c r="P45" s="22">
        <f>IF('Log_working_3-way'!$D44="","",C45^('Log_working_3-way'!$D44))</f>
        <v>3.6895009024554688</v>
      </c>
      <c r="Q45" s="24">
        <f t="shared" ref="Q45" si="82">(1/H45)*100</f>
        <v>42.98598963898236</v>
      </c>
      <c r="R45" s="24">
        <f t="shared" ref="R45" si="83">(1/F45)*100</f>
        <v>30.105112480177393</v>
      </c>
      <c r="S45" s="24">
        <f t="shared" ref="S45" si="84">(1/G45)*100</f>
        <v>27.407833616346466</v>
      </c>
      <c r="T45" s="26" t="s">
        <v>155</v>
      </c>
      <c r="U45" s="4" t="s">
        <v>85</v>
      </c>
      <c r="V45" s="4" t="s">
        <v>106</v>
      </c>
      <c r="W45" s="4" t="s">
        <v>107</v>
      </c>
    </row>
    <row r="46" spans="1:23" x14ac:dyDescent="0.2">
      <c r="A46" s="14">
        <v>1.89</v>
      </c>
      <c r="B46" s="14">
        <v>3.66</v>
      </c>
      <c r="C46" s="15">
        <v>3.96</v>
      </c>
      <c r="D46" s="20">
        <f t="shared" si="3"/>
        <v>5.4849825341628744E-2</v>
      </c>
      <c r="E46" s="17">
        <f>IF(OR($A46="",$B46="",$C46=""),"",A46*'MPTO_working_3-way'!$I45)</f>
        <v>1.9936661698956781</v>
      </c>
      <c r="F46" s="21">
        <f>IF(OR($A46="",$B46="",$C46=""),"",B46*'MPTO_working_3-way'!$I45)</f>
        <v>3.8607503607503615</v>
      </c>
      <c r="G46" s="22">
        <f>IF(OR($A46="",$B46="",$C46=""),"",C46*'MPTO_working_3-way'!$I45)</f>
        <v>4.1772053083528498</v>
      </c>
      <c r="H46" s="17">
        <f>IF(OR($A46="",$B46="",$C46=""),"",'MPTO_working_3-way'!E45)</f>
        <v>1.9576472646441363</v>
      </c>
      <c r="I46" s="21">
        <f>IF(OR($A46="",$B46="",$C46=""),"",'MPTO_working_3-way'!F45)</f>
        <v>3.922479741014909</v>
      </c>
      <c r="J46" s="22">
        <f>IF(OR($A46="",$B46="",$C46=""),"",'MPTO_working_3-way'!G45)</f>
        <v>4.2690896441836204</v>
      </c>
      <c r="K46" s="17">
        <f>IF(OR($A46="",$B46="",$C46=""),"",'OddsRatio_working_3-way'!H45)</f>
        <v>1.9711096551007488</v>
      </c>
      <c r="L46" s="21">
        <f>IF(OR($A46="",$B46="",$C46=""),"",'OddsRatio_working_3-way'!I45)</f>
        <v>3.9024176208629116</v>
      </c>
      <c r="M46" s="22">
        <f>IF(OR($A46="",$B46="",$C46=""),"",'OddsRatio_working_3-way'!J45)</f>
        <v>4.2297579540429391</v>
      </c>
      <c r="N46" s="17">
        <f>IF('Log_working_3-way'!$D45="","",A46^('Log_working_3-way'!$D45))</f>
        <v>1.9566035780927133</v>
      </c>
      <c r="O46" s="21">
        <f>IF('Log_working_3-way'!$D45="","",B46^('Log_working_3-way'!$D45))</f>
        <v>3.9276931249308196</v>
      </c>
      <c r="P46" s="22">
        <f>IF('Log_working_3-way'!$D45="","",C46^('Log_working_3-way'!$D45))</f>
        <v>4.2678886873134205</v>
      </c>
      <c r="Q46" s="24">
        <f t="shared" ref="Q46" si="85">(1/H46)*100</f>
        <v>51.081725398665291</v>
      </c>
      <c r="R46" s="24">
        <f t="shared" ref="R46" si="86">(1/F46)*100</f>
        <v>25.901700616707153</v>
      </c>
      <c r="S46" s="24">
        <f t="shared" ref="S46" si="87">(1/G46)*100</f>
        <v>23.939450569986917</v>
      </c>
      <c r="T46" s="26" t="s">
        <v>53</v>
      </c>
      <c r="U46" s="4" t="s">
        <v>85</v>
      </c>
      <c r="V46" s="4" t="s">
        <v>108</v>
      </c>
      <c r="W46" s="4" t="s">
        <v>109</v>
      </c>
    </row>
    <row r="47" spans="1:23" x14ac:dyDescent="0.2">
      <c r="A47" s="14">
        <v>2.1150000000000002</v>
      </c>
      <c r="B47" s="14">
        <v>3.42</v>
      </c>
      <c r="C47" s="15">
        <v>3.44</v>
      </c>
      <c r="D47" s="20">
        <f t="shared" si="3"/>
        <v>5.5908574008003642E-2</v>
      </c>
      <c r="E47" s="17">
        <f>IF(OR($A47="",$B47="",$C47=""),"",A47*'MPTO_working_3-way'!$I46)</f>
        <v>2.2332466340269281</v>
      </c>
      <c r="F47" s="21">
        <f>IF(OR($A47="",$B47="",$C47=""),"",B47*'MPTO_working_3-way'!$I46)</f>
        <v>3.6112073231073722</v>
      </c>
      <c r="G47" s="22">
        <f>IF(OR($A47="",$B47="",$C47=""),"",C47*'MPTO_working_3-way'!$I46)</f>
        <v>3.6323254945875325</v>
      </c>
      <c r="H47" s="17">
        <f>IF(OR($A47="",$B47="",$C47=""),"",'MPTO_working_3-way'!E46)</f>
        <v>2.2017845367754107</v>
      </c>
      <c r="I47" s="21">
        <f>IF(OR($A47="",$B47="",$C47=""),"",'MPTO_working_3-way'!F46)</f>
        <v>3.6528149921519506</v>
      </c>
      <c r="J47" s="22">
        <f>IF(OR($A47="",$B47="",$C47=""),"",'MPTO_working_3-way'!G46)</f>
        <v>3.6756397438897279</v>
      </c>
      <c r="K47" s="17">
        <f>IF(OR($A47="",$B47="",$C47=""),"",'OddsRatio_working_3-way'!H46)</f>
        <v>2.2144867668053432</v>
      </c>
      <c r="L47" s="21">
        <f>IF(OR($A47="",$B47="",$C47=""),"",'OddsRatio_working_3-way'!I46)</f>
        <v>3.6359264355775163</v>
      </c>
      <c r="M47" s="22">
        <f>IF(OR($A47="",$B47="",$C47=""),"",'OddsRatio_working_3-way'!J46)</f>
        <v>3.6577109515740238</v>
      </c>
      <c r="N47" s="17">
        <f>IF('Log_working_3-way'!$D46="","",A47^('Log_working_3-way'!$D46))</f>
        <v>2.2016833518435632</v>
      </c>
      <c r="O47" s="21">
        <f>IF('Log_working_3-way'!$D46="","",B47^('Log_working_3-way'!$D46))</f>
        <v>3.6531103669764415</v>
      </c>
      <c r="P47" s="22">
        <f>IF('Log_working_3-way'!$D46="","",C47^('Log_working_3-way'!$D46))</f>
        <v>3.6756226923685396</v>
      </c>
      <c r="Q47" s="24">
        <f t="shared" ref="Q47" si="88">(1/H47)*100</f>
        <v>45.41770474346842</v>
      </c>
      <c r="R47" s="24">
        <f t="shared" ref="R47" si="89">(1/F47)*100</f>
        <v>27.691569896893093</v>
      </c>
      <c r="S47" s="24">
        <f t="shared" ref="S47" si="90">(1/G47)*100</f>
        <v>27.530572397492552</v>
      </c>
      <c r="T47" s="26" t="s">
        <v>35</v>
      </c>
      <c r="U47" s="4" t="s">
        <v>85</v>
      </c>
      <c r="V47" s="4" t="s">
        <v>110</v>
      </c>
      <c r="W47" s="4" t="s">
        <v>111</v>
      </c>
    </row>
    <row r="48" spans="1:23" x14ac:dyDescent="0.2">
      <c r="A48" s="14">
        <v>1.42</v>
      </c>
      <c r="B48" s="14">
        <v>4.68</v>
      </c>
      <c r="C48" s="15">
        <v>7.3</v>
      </c>
      <c r="D48" s="20">
        <f t="shared" si="3"/>
        <v>5.4886867157752928E-2</v>
      </c>
      <c r="E48" s="17">
        <f>IF(OR($A48="",$B48="",$C48=""),"",A48*'MPTO_working_3-way'!$I47)</f>
        <v>1.4979393513640091</v>
      </c>
      <c r="F48" s="21">
        <f>IF(OR($A48="",$B48="",$C48=""),"",B48*'MPTO_working_3-way'!$I47)</f>
        <v>4.9368705382982832</v>
      </c>
      <c r="G48" s="22">
        <f>IF(OR($A48="",$B48="",$C48=""),"",C48*'MPTO_working_3-way'!$I47)</f>
        <v>7.7006741302515964</v>
      </c>
      <c r="H48" s="17">
        <f>IF(OR($A48="",$B48="",$C48=""),"",'MPTO_working_3-way'!E47)</f>
        <v>1.4578752846860161</v>
      </c>
      <c r="I48" s="21">
        <f>IF(OR($A48="",$B48="",$C48=""),"",'MPTO_working_3-way'!F47)</f>
        <v>5.1182418460447741</v>
      </c>
      <c r="J48" s="22">
        <f>IF(OR($A48="",$B48="",$C48=""),"",'MPTO_working_3-way'!G47)</f>
        <v>8.4252614321573169</v>
      </c>
      <c r="K48" s="17">
        <f>IF(OR($A48="",$B48="",$C48=""),"",'OddsRatio_working_3-way'!H47)</f>
        <v>1.4698842428398036</v>
      </c>
      <c r="L48" s="21">
        <f>IF(OR($A48="",$B48="",$C48=""),"",'OddsRatio_working_3-way'!I47)</f>
        <v>5.1170809848820866</v>
      </c>
      <c r="M48" s="22">
        <f>IF(OR($A48="",$B48="",$C48=""),"",'OddsRatio_working_3-way'!J47)</f>
        <v>8.0482636425970515</v>
      </c>
      <c r="N48" s="17">
        <f>IF('Log_working_3-way'!$D47="","",A48^('Log_working_3-way'!$D47))</f>
        <v>1.4540599224246578</v>
      </c>
      <c r="O48" s="21">
        <f>IF('Log_working_3-way'!$D47="","",B48^('Log_working_3-way'!$D47))</f>
        <v>5.1945897065114695</v>
      </c>
      <c r="P48" s="22">
        <f>IF('Log_working_3-way'!$D47="","",C48^('Log_working_3-way'!$D47))</f>
        <v>8.349862716307868</v>
      </c>
      <c r="Q48" s="24">
        <f t="shared" ref="Q48" si="91">(1/H48)*100</f>
        <v>68.592972972675838</v>
      </c>
      <c r="R48" s="24">
        <f t="shared" ref="R48" si="92">(1/F48)*100</f>
        <v>20.2557468793722</v>
      </c>
      <c r="S48" s="24">
        <f t="shared" ref="S48" si="93">(1/G48)*100</f>
        <v>12.985876081570122</v>
      </c>
      <c r="T48" s="26" t="s">
        <v>35</v>
      </c>
      <c r="U48" s="4" t="s">
        <v>85</v>
      </c>
      <c r="V48" s="4" t="s">
        <v>112</v>
      </c>
      <c r="W48" s="4" t="s">
        <v>113</v>
      </c>
    </row>
    <row r="49" spans="1:23" x14ac:dyDescent="0.2">
      <c r="A49" s="14">
        <v>2.3199999999999998</v>
      </c>
      <c r="B49" s="14">
        <v>3.165</v>
      </c>
      <c r="C49" s="15">
        <v>3.26</v>
      </c>
      <c r="D49" s="20">
        <f t="shared" si="3"/>
        <v>5.3738715209022514E-2</v>
      </c>
      <c r="E49" s="17">
        <f>IF(OR($A49="",$B49="",$C49=""),"",A49*'MPTO_working_3-way'!$I48)</f>
        <v>2.4446738192849322</v>
      </c>
      <c r="F49" s="21">
        <f>IF(OR($A49="",$B49="",$C49=""),"",B49*'MPTO_working_3-way'!$I48)</f>
        <v>3.3350830336365562</v>
      </c>
      <c r="G49" s="22">
        <f>IF(OR($A49="",$B49="",$C49=""),"",C49*'MPTO_working_3-way'!$I48)</f>
        <v>3.435188211581413</v>
      </c>
      <c r="H49" s="17">
        <f>IF(OR($A49="",$B49="",$C49=""),"",'MPTO_working_3-way'!E48)</f>
        <v>2.42059493864766</v>
      </c>
      <c r="I49" s="21">
        <f>IF(OR($A49="",$B49="",$C49=""),"",'MPTO_working_3-way'!F48)</f>
        <v>3.3552221188317954</v>
      </c>
      <c r="J49" s="22">
        <f>IF(OR($A49="",$B49="",$C49=""),"",'MPTO_working_3-way'!G48)</f>
        <v>3.4621775652795375</v>
      </c>
      <c r="K49" s="17">
        <f>IF(OR($A49="",$B49="",$C49=""),"",'OddsRatio_working_3-way'!H48)</f>
        <v>2.4309446246971547</v>
      </c>
      <c r="L49" s="21">
        <f>IF(OR($A49="",$B49="",$C49=""),"",'OddsRatio_working_3-way'!I48)</f>
        <v>3.3469659942949548</v>
      </c>
      <c r="M49" s="22">
        <f>IF(OR($A49="",$B49="",$C49=""),"",'OddsRatio_working_3-way'!J48)</f>
        <v>3.4499506453148254</v>
      </c>
      <c r="N49" s="17">
        <f>IF('Log_working_3-way'!$D48="","",A49^('Log_working_3-way'!$D48))</f>
        <v>2.421067790995509</v>
      </c>
      <c r="O49" s="21">
        <f>IF('Log_working_3-way'!$D48="","",B49^('Log_working_3-way'!$D48))</f>
        <v>3.3552680752598736</v>
      </c>
      <c r="P49" s="22">
        <f>IF('Log_working_3-way'!$D48="","",C49^('Log_working_3-way'!$D48))</f>
        <v>3.4611617780611614</v>
      </c>
      <c r="Q49" s="24">
        <f t="shared" ref="Q49" si="94">(1/H49)*100</f>
        <v>41.31215776889465</v>
      </c>
      <c r="R49" s="24">
        <f t="shared" ref="R49" si="95">(1/F49)*100</f>
        <v>29.984260958852516</v>
      </c>
      <c r="S49" s="24">
        <f t="shared" ref="S49" si="96">(1/G49)*100</f>
        <v>29.110486483057734</v>
      </c>
      <c r="T49" s="26" t="s">
        <v>155</v>
      </c>
      <c r="U49" s="4" t="s">
        <v>85</v>
      </c>
      <c r="V49" s="4" t="s">
        <v>114</v>
      </c>
      <c r="W49" s="4" t="s">
        <v>115</v>
      </c>
    </row>
    <row r="50" spans="1:23" x14ac:dyDescent="0.2">
      <c r="A50" s="14">
        <v>2.0640000000000001</v>
      </c>
      <c r="B50" s="14">
        <v>3.14</v>
      </c>
      <c r="C50" s="15">
        <v>3.98</v>
      </c>
      <c r="D50" s="20">
        <f t="shared" si="3"/>
        <v>5.4223743017660642E-2</v>
      </c>
      <c r="E50" s="17">
        <f>IF(OR($A50="",$B50="",$C50=""),"",A50*'MPTO_working_3-way'!$I49)</f>
        <v>2.1759178055884516</v>
      </c>
      <c r="F50" s="21">
        <f>IF(OR($A50="",$B50="",$C50=""),"",B50*'MPTO_working_3-way'!$I49)</f>
        <v>3.3102625530754546</v>
      </c>
      <c r="G50" s="22">
        <f>IF(OR($A50="",$B50="",$C50=""),"",C50*'MPTO_working_3-way'!$I49)</f>
        <v>4.1958104972102896</v>
      </c>
      <c r="H50" s="17">
        <f>IF(OR($A50="",$B50="",$C50=""),"",'MPTO_working_3-way'!E49)</f>
        <v>2.1439833021309251</v>
      </c>
      <c r="I50" s="21">
        <f>IF(OR($A50="",$B50="",$C50=""),"",'MPTO_working_3-way'!F49)</f>
        <v>3.3289307494721725</v>
      </c>
      <c r="J50" s="22">
        <f>IF(OR($A50="",$B50="",$C50=""),"",'MPTO_working_3-way'!G49)</f>
        <v>4.2885011914728945</v>
      </c>
      <c r="K50" s="17">
        <f>IF(OR($A50="",$B50="",$C50=""),"",'OddsRatio_working_3-way'!H49)</f>
        <v>2.1569935757057332</v>
      </c>
      <c r="L50" s="21">
        <f>IF(OR($A50="",$B50="",$C50=""),"",'OddsRatio_working_3-way'!I49)</f>
        <v>3.3270359511374701</v>
      </c>
      <c r="M50" s="22">
        <f>IF(OR($A50="",$B50="",$C50=""),"",'OddsRatio_working_3-way'!J49)</f>
        <v>4.2404519319577858</v>
      </c>
      <c r="N50" s="17">
        <f>IF('Log_working_3-way'!$D49="","",A50^('Log_working_3-way'!$D49))</f>
        <v>2.1440269452241605</v>
      </c>
      <c r="O50" s="21">
        <f>IF('Log_working_3-way'!$D49="","",B50^('Log_working_3-way'!$D49))</f>
        <v>3.3343850504260732</v>
      </c>
      <c r="P50" s="22">
        <f>IF('Log_working_3-way'!$D49="","",C50^('Log_working_3-way'!$D49))</f>
        <v>4.279309211699001</v>
      </c>
      <c r="Q50" s="24">
        <f t="shared" ref="Q50" si="97">(1/H50)*100</f>
        <v>46.642154302512083</v>
      </c>
      <c r="R50" s="24">
        <f t="shared" ref="R50" si="98">(1/F50)*100</f>
        <v>30.209084142613801</v>
      </c>
      <c r="S50" s="24">
        <f t="shared" ref="S50" si="99">(1/G50)*100</f>
        <v>23.833297539650086</v>
      </c>
      <c r="T50" s="26" t="s">
        <v>159</v>
      </c>
      <c r="U50" s="4" t="s">
        <v>85</v>
      </c>
      <c r="V50" s="4" t="s">
        <v>116</v>
      </c>
      <c r="W50" s="4" t="s">
        <v>117</v>
      </c>
    </row>
    <row r="51" spans="1:23" x14ac:dyDescent="0.2">
      <c r="A51" s="14">
        <v>2.62</v>
      </c>
      <c r="B51" s="14">
        <v>3.19</v>
      </c>
      <c r="C51" s="15">
        <v>2.8</v>
      </c>
      <c r="D51" s="20">
        <f t="shared" si="3"/>
        <v>5.2301870280285767E-2</v>
      </c>
      <c r="E51" s="17">
        <f>IF(OR($A51="",$B51="",$C51=""),"",A51*'MPTO_working_3-way'!$I50)</f>
        <v>2.7570309001343487</v>
      </c>
      <c r="F51" s="21">
        <f>IF(OR($A51="",$B51="",$C51=""),"",B51*'MPTO_working_3-way'!$I50)</f>
        <v>3.3568429661941117</v>
      </c>
      <c r="G51" s="22">
        <f>IF(OR($A51="",$B51="",$C51=""),"",C51*'MPTO_working_3-way'!$I50)</f>
        <v>2.9464452367848</v>
      </c>
      <c r="H51" s="17">
        <f>IF(OR($A51="",$B51="",$C51=""),"",'MPTO_working_3-way'!E50)</f>
        <v>2.7454016183300203</v>
      </c>
      <c r="I51" s="21">
        <f>IF(OR($A51="",$B51="",$C51=""),"",'MPTO_working_3-way'!F50)</f>
        <v>3.3778572404595071</v>
      </c>
      <c r="J51" s="22">
        <f>IF(OR($A51="",$B51="",$C51=""),"",'MPTO_working_3-way'!G50)</f>
        <v>2.9436967912034828</v>
      </c>
      <c r="K51" s="17">
        <f>IF(OR($A51="",$B51="",$C51=""),"",'OddsRatio_working_3-way'!H50)</f>
        <v>2.750975860191569</v>
      </c>
      <c r="L51" s="21">
        <f>IF(OR($A51="",$B51="",$C51=""),"",'OddsRatio_working_3-way'!I50)</f>
        <v>3.3670599591478614</v>
      </c>
      <c r="M51" s="22">
        <f>IF(OR($A51="",$B51="",$C51=""),"",'OddsRatio_working_3-way'!J50)</f>
        <v>2.9455287335461877</v>
      </c>
      <c r="N51" s="17">
        <f>IF('Log_working_3-way'!$D50="","",A51^('Log_working_3-way'!$D50))</f>
        <v>2.7461450342456315</v>
      </c>
      <c r="O51" s="21">
        <f>IF('Log_working_3-way'!$D50="","",B51^('Log_working_3-way'!$D50))</f>
        <v>3.3758768788817517</v>
      </c>
      <c r="P51" s="22">
        <f>IF('Log_working_3-way'!$D50="","",C51^('Log_working_3-way'!$D50))</f>
        <v>2.9443473640760698</v>
      </c>
      <c r="Q51" s="24">
        <f t="shared" ref="Q51" si="100">(1/H51)*100</f>
        <v>36.424543255288185</v>
      </c>
      <c r="R51" s="24">
        <f t="shared" ref="R51" si="101">(1/F51)*100</f>
        <v>29.789895150614392</v>
      </c>
      <c r="S51" s="24">
        <f t="shared" ref="S51" si="102">(1/G51)*100</f>
        <v>33.939201975164259</v>
      </c>
      <c r="T51" s="26" t="s">
        <v>35</v>
      </c>
      <c r="U51" s="4" t="s">
        <v>85</v>
      </c>
      <c r="V51" s="4" t="s">
        <v>118</v>
      </c>
      <c r="W51" s="4" t="s">
        <v>119</v>
      </c>
    </row>
    <row r="52" spans="1:23" x14ac:dyDescent="0.2">
      <c r="A52" s="14">
        <v>1.885</v>
      </c>
      <c r="B52" s="14">
        <v>3.52</v>
      </c>
      <c r="C52" s="15">
        <v>4.16</v>
      </c>
      <c r="D52" s="20">
        <f t="shared" si="3"/>
        <v>5.4979503255365492E-2</v>
      </c>
      <c r="E52" s="17">
        <f>IF(OR($A52="",$B52="",$C52=""),"",A52*'MPTO_working_3-way'!$I51)</f>
        <v>1.988636363636364</v>
      </c>
      <c r="F52" s="21">
        <f>IF(OR($A52="",$B52="",$C52=""),"",B52*'MPTO_working_3-way'!$I51)</f>
        <v>3.7135278514588865</v>
      </c>
      <c r="G52" s="22">
        <f>IF(OR($A52="",$B52="",$C52=""),"",C52*'MPTO_working_3-way'!$I51)</f>
        <v>4.3887147335423204</v>
      </c>
      <c r="H52" s="17">
        <f>IF(OR($A52="",$B52="",$C52=""),"",'MPTO_working_3-way'!E51)</f>
        <v>1.9524482109227874</v>
      </c>
      <c r="I52" s="21">
        <f>IF(OR($A52="",$B52="",$C52=""),"",'MPTO_working_3-way'!F51)</f>
        <v>3.7627310876715447</v>
      </c>
      <c r="J52" s="22">
        <f>IF(OR($A52="",$B52="",$C52=""),"",'MPTO_working_3-way'!G51)</f>
        <v>4.5033256413736948</v>
      </c>
      <c r="K52" s="17">
        <f>IF(OR($A52="",$B52="",$C52=""),"",'OddsRatio_working_3-way'!H51)</f>
        <v>1.9660410805951081</v>
      </c>
      <c r="L52" s="21">
        <f>IF(OR($A52="",$B52="",$C52=""),"",'OddsRatio_working_3-way'!I51)</f>
        <v>3.7507610430504768</v>
      </c>
      <c r="M52" s="22">
        <f>IF(OR($A52="",$B52="",$C52=""),"",'OddsRatio_working_3-way'!J51)</f>
        <v>4.4493670222379009</v>
      </c>
      <c r="N52" s="17">
        <f>IF('Log_working_3-way'!$D51="","",A52^('Log_working_3-way'!$D51))</f>
        <v>1.9514709657615088</v>
      </c>
      <c r="O52" s="21">
        <f>IF('Log_working_3-way'!$D51="","",B52^('Log_working_3-way'!$D51))</f>
        <v>3.7706923038380138</v>
      </c>
      <c r="P52" s="22">
        <f>IF('Log_working_3-way'!$D51="","",C52^('Log_working_3-way'!$D51))</f>
        <v>4.4971561402328106</v>
      </c>
      <c r="Q52" s="24">
        <f t="shared" ref="Q52" si="103">(1/H52)*100</f>
        <v>51.217747769471899</v>
      </c>
      <c r="R52" s="24">
        <f t="shared" ref="R52" si="104">(1/F52)*100</f>
        <v>26.928571428571423</v>
      </c>
      <c r="S52" s="24">
        <f t="shared" ref="S52" si="105">(1/G52)*100</f>
        <v>22.785714285714281</v>
      </c>
      <c r="T52" s="26" t="s">
        <v>158</v>
      </c>
      <c r="U52" s="4" t="s">
        <v>85</v>
      </c>
      <c r="V52" s="4" t="s">
        <v>120</v>
      </c>
      <c r="W52" s="4" t="s">
        <v>121</v>
      </c>
    </row>
    <row r="53" spans="1:23" x14ac:dyDescent="0.2">
      <c r="A53" s="14">
        <v>2.54</v>
      </c>
      <c r="B53" s="14">
        <v>3.1667999999999998</v>
      </c>
      <c r="C53" s="15">
        <v>2.9049999999999998</v>
      </c>
      <c r="D53" s="20">
        <f t="shared" si="3"/>
        <v>5.3711044420556409E-2</v>
      </c>
      <c r="E53" s="17">
        <f>IF(OR($A53="",$B53="",$C53=""),"",A53*'MPTO_working_3-way'!$I52)</f>
        <v>2.6764260528282131</v>
      </c>
      <c r="F53" s="21">
        <f>IF(OR($A53="",$B53="",$C53=""),"",B53*'MPTO_working_3-way'!$I52)</f>
        <v>3.3368921354710177</v>
      </c>
      <c r="G53" s="22">
        <f>IF(OR($A53="",$B53="",$C53=""),"",C53*'MPTO_working_3-way'!$I52)</f>
        <v>3.061030584041716</v>
      </c>
      <c r="H53" s="17">
        <f>IF(OR($A53="",$B53="",$C53=""),"",'MPTO_working_3-way'!E52)</f>
        <v>2.6610103809353012</v>
      </c>
      <c r="I53" s="21">
        <f>IF(OR($A53="",$B53="",$C53=""),"",'MPTO_working_3-way'!F52)</f>
        <v>3.3571410995676612</v>
      </c>
      <c r="J53" s="22">
        <f>IF(OR($A53="",$B53="",$C53=""),"",'MPTO_working_3-way'!G52)</f>
        <v>3.0643789455321744</v>
      </c>
      <c r="K53" s="17">
        <f>IF(OR($A53="",$B53="",$C53=""),"",'OddsRatio_working_3-way'!H52)</f>
        <v>2.6680956904420361</v>
      </c>
      <c r="L53" s="21">
        <f>IF(OR($A53="",$B53="",$C53=""),"",'OddsRatio_working_3-way'!I52)</f>
        <v>3.347032300032339</v>
      </c>
      <c r="M53" s="22">
        <f>IF(OR($A53="",$B53="",$C53=""),"",'OddsRatio_working_3-way'!J52)</f>
        <v>3.0634560326571938</v>
      </c>
      <c r="N53" s="17">
        <f>IF('Log_working_3-way'!$D52="","",A53^('Log_working_3-way'!$D52))</f>
        <v>2.661716936365834</v>
      </c>
      <c r="O53" s="21">
        <f>IF('Log_working_3-way'!$D52="","",B53^('Log_working_3-way'!$D52))</f>
        <v>3.3555104222517933</v>
      </c>
      <c r="P53" s="22">
        <f>IF('Log_working_3-way'!$D52="","",C53^('Log_working_3-way'!$D52))</f>
        <v>3.0648015855085036</v>
      </c>
      <c r="Q53" s="24">
        <f t="shared" ref="Q53" si="106">(1/H53)*100</f>
        <v>37.579710592805597</v>
      </c>
      <c r="R53" s="24">
        <f t="shared" ref="R53" si="107">(1/F53)*100</f>
        <v>29.968004939987232</v>
      </c>
      <c r="S53" s="24">
        <f t="shared" ref="S53" si="108">(1/G53)*100</f>
        <v>32.6687359875909</v>
      </c>
      <c r="T53" s="26" t="s">
        <v>56</v>
      </c>
      <c r="U53" s="4" t="s">
        <v>85</v>
      </c>
      <c r="V53" s="4" t="s">
        <v>122</v>
      </c>
      <c r="W53" s="4" t="s">
        <v>123</v>
      </c>
    </row>
    <row r="54" spans="1:23" x14ac:dyDescent="0.2">
      <c r="A54" s="14">
        <v>2.78</v>
      </c>
      <c r="B54" s="14">
        <v>3.1680000000000001</v>
      </c>
      <c r="C54" s="15">
        <v>2.65</v>
      </c>
      <c r="D54" s="20">
        <f t="shared" si="3"/>
        <v>5.272728643843072E-2</v>
      </c>
      <c r="E54" s="17">
        <f>IF(OR($A54="",$B54="",$C54=""),"",A54*'MPTO_working_3-way'!$I53)</f>
        <v>2.9265818562988373</v>
      </c>
      <c r="F54" s="21">
        <f>IF(OR($A54="",$B54="",$C54=""),"",B54*'MPTO_working_3-way'!$I53)</f>
        <v>3.3350400434369485</v>
      </c>
      <c r="G54" s="22">
        <f>IF(OR($A54="",$B54="",$C54=""),"",C54*'MPTO_working_3-way'!$I53)</f>
        <v>2.7897273090618415</v>
      </c>
      <c r="H54" s="17">
        <f>IF(OR($A54="",$B54="",$C54=""),"",'MPTO_working_3-way'!E53)</f>
        <v>2.9228103208113074</v>
      </c>
      <c r="I54" s="21">
        <f>IF(OR($A54="",$B54="",$C54=""),"",'MPTO_working_3-way'!F53)</f>
        <v>3.3547950361890249</v>
      </c>
      <c r="J54" s="22">
        <f>IF(OR($A54="",$B54="",$C54=""),"",'MPTO_working_3-way'!G53)</f>
        <v>2.7794552684389089</v>
      </c>
      <c r="K54" s="17">
        <f>IF(OR($A54="",$B54="",$C54=""),"",'OddsRatio_working_3-way'!H53)</f>
        <v>2.9250337420042092</v>
      </c>
      <c r="L54" s="21">
        <f>IF(OR($A54="",$B54="",$C54=""),"",'OddsRatio_working_3-way'!I53)</f>
        <v>3.3446478385759146</v>
      </c>
      <c r="M54" s="22">
        <f>IF(OR($A54="",$B54="",$C54=""),"",'OddsRatio_working_3-way'!J53)</f>
        <v>2.7844413900600817</v>
      </c>
      <c r="N54" s="17">
        <f>IF('Log_working_3-way'!$D53="","",A54^('Log_working_3-way'!$D53))</f>
        <v>2.9234337974016609</v>
      </c>
      <c r="O54" s="21">
        <f>IF('Log_working_3-way'!$D53="","",B54^('Log_working_3-way'!$D53))</f>
        <v>3.3529374686962869</v>
      </c>
      <c r="P54" s="22">
        <f>IF('Log_working_3-way'!$D53="","",C54^('Log_working_3-way'!$D53))</f>
        <v>2.7801675244646775</v>
      </c>
      <c r="Q54" s="24">
        <f t="shared" ref="Q54" si="109">(1/H54)*100</f>
        <v>34.21364680696837</v>
      </c>
      <c r="R54" s="24">
        <f t="shared" ref="R54" si="110">(1/F54)*100</f>
        <v>29.984647469763004</v>
      </c>
      <c r="S54" s="24">
        <f t="shared" ref="S54" si="111">(1/G54)*100</f>
        <v>35.845797428003465</v>
      </c>
      <c r="T54" s="26" t="s">
        <v>53</v>
      </c>
      <c r="U54" s="4" t="s">
        <v>85</v>
      </c>
      <c r="V54" s="4" t="s">
        <v>124</v>
      </c>
      <c r="W54" s="4" t="s">
        <v>125</v>
      </c>
    </row>
    <row r="55" spans="1:23" x14ac:dyDescent="0.2">
      <c r="A55" s="14">
        <v>1.62</v>
      </c>
      <c r="B55" s="14">
        <v>3.88</v>
      </c>
      <c r="C55" s="15">
        <v>5.65</v>
      </c>
      <c r="D55" s="20">
        <f t="shared" si="3"/>
        <v>5.2007059822648527E-2</v>
      </c>
      <c r="E55" s="17">
        <f>IF(OR($A55="",$B55="",$C55=""),"",A55*'MPTO_working_3-way'!$I54)</f>
        <v>1.7042514369126907</v>
      </c>
      <c r="F55" s="21">
        <f>IF(OR($A55="",$B55="",$C55=""),"",B55*'MPTO_working_3-way'!$I54)</f>
        <v>4.0817873921118766</v>
      </c>
      <c r="G55" s="22">
        <f>IF(OR($A55="",$B55="",$C55=""),"",C55*'MPTO_working_3-way'!$I54)</f>
        <v>5.9438398879979646</v>
      </c>
      <c r="H55" s="17">
        <f>IF(OR($A55="",$B55="",$C55=""),"",'MPTO_working_3-way'!E54)</f>
        <v>1.6668103901435318</v>
      </c>
      <c r="I55" s="21">
        <f>IF(OR($A55="",$B55="",$C55=""),"",'MPTO_working_3-way'!F54)</f>
        <v>4.159798282370323</v>
      </c>
      <c r="J55" s="22">
        <f>IF(OR($A55="",$B55="",$C55=""),"",'MPTO_working_3-way'!G54)</f>
        <v>6.2634874872426805</v>
      </c>
      <c r="K55" s="17">
        <f>IF(OR($A55="",$B55="",$C55=""),"",'OddsRatio_working_3-way'!H54)</f>
        <v>1.6795534886978336</v>
      </c>
      <c r="L55" s="21">
        <f>IF(OR($A55="",$B55="",$C55=""),"",'OddsRatio_working_3-way'!I54)</f>
        <v>4.1566355604028375</v>
      </c>
      <c r="M55" s="22">
        <f>IF(OR($A55="",$B55="",$C55=""),"",'OddsRatio_working_3-way'!J54)</f>
        <v>6.0966511652337489</v>
      </c>
      <c r="N55" s="17">
        <f>IF('Log_working_3-way'!$D54="","",A55^('Log_working_3-way'!$D54))</f>
        <v>1.6646793726707012</v>
      </c>
      <c r="O55" s="21">
        <f>IF('Log_working_3-way'!$D54="","",B55^('Log_working_3-way'!$D54))</f>
        <v>4.1883102707409217</v>
      </c>
      <c r="P55" s="22">
        <f>IF('Log_working_3-way'!$D54="","",C55^('Log_working_3-way'!$D54))</f>
        <v>6.2296000317344333</v>
      </c>
      <c r="Q55" s="24">
        <f t="shared" ref="Q55" si="112">(1/H55)*100</f>
        <v>59.99482640097343</v>
      </c>
      <c r="R55" s="24">
        <f t="shared" ref="R55" si="113">(1/F55)*100</f>
        <v>24.499071214059729</v>
      </c>
      <c r="S55" s="24">
        <f t="shared" ref="S55" si="114">(1/G55)*100</f>
        <v>16.82414093992066</v>
      </c>
      <c r="T55" s="26" t="s">
        <v>157</v>
      </c>
      <c r="U55" s="4" t="s">
        <v>85</v>
      </c>
      <c r="V55" s="4" t="s">
        <v>126</v>
      </c>
      <c r="W55" s="4" t="s">
        <v>127</v>
      </c>
    </row>
    <row r="56" spans="1:23" x14ac:dyDescent="0.2">
      <c r="A56" s="14">
        <v>2.5099999999999998</v>
      </c>
      <c r="B56" s="14">
        <v>3.06</v>
      </c>
      <c r="C56" s="15">
        <v>3.05</v>
      </c>
      <c r="D56" s="20">
        <f t="shared" si="3"/>
        <v>5.3072612581923639E-2</v>
      </c>
      <c r="E56" s="17">
        <f>IF(OR($A56="",$B56="",$C56=""),"",A56*'MPTO_working_3-way'!$I55)</f>
        <v>2.6432122575806281</v>
      </c>
      <c r="F56" s="21">
        <f>IF(OR($A56="",$B56="",$C56=""),"",B56*'MPTO_working_3-way'!$I55)</f>
        <v>3.2224021945006864</v>
      </c>
      <c r="G56" s="22">
        <f>IF(OR($A56="",$B56="",$C56=""),"",C56*'MPTO_working_3-way'!$I55)</f>
        <v>3.2118714683748668</v>
      </c>
      <c r="H56" s="17">
        <f>IF(OR($A56="",$B56="",$C56=""),"",'MPTO_working_3-way'!E55)</f>
        <v>2.6266332482799011</v>
      </c>
      <c r="I56" s="21">
        <f>IF(OR($A56="",$B56="",$C56=""),"",'MPTO_working_3-way'!F55)</f>
        <v>3.2351307793546362</v>
      </c>
      <c r="J56" s="22">
        <f>IF(OR($A56="",$B56="",$C56=""),"",'MPTO_working_3-way'!G55)</f>
        <v>3.2239554685568246</v>
      </c>
      <c r="K56" s="17">
        <f>IF(OR($A56="",$B56="",$C56=""),"",'OddsRatio_working_3-way'!H55)</f>
        <v>2.634115795592046</v>
      </c>
      <c r="L56" s="21">
        <f>IF(OR($A56="",$B56="",$C56=""),"",'OddsRatio_working_3-way'!I55)</f>
        <v>3.2293235357083536</v>
      </c>
      <c r="M56" s="22">
        <f>IF(OR($A56="",$B56="",$C56=""),"",'OddsRatio_working_3-way'!J55)</f>
        <v>3.2185015767971472</v>
      </c>
      <c r="N56" s="17">
        <f>IF('Log_working_3-way'!$D55="","",A56^('Log_working_3-way'!$D55))</f>
        <v>2.6272695554030188</v>
      </c>
      <c r="O56" s="21">
        <f>IF('Log_working_3-way'!$D55="","",B56^('Log_working_3-way'!$D55))</f>
        <v>3.2346093084496612</v>
      </c>
      <c r="P56" s="22">
        <f>IF('Log_working_3-way'!$D55="","",C56^('Log_working_3-way'!$D55))</f>
        <v>3.223515099920276</v>
      </c>
      <c r="Q56" s="24">
        <f t="shared" ref="Q56" si="115">(1/H56)*100</f>
        <v>38.071550364135085</v>
      </c>
      <c r="R56" s="24">
        <f t="shared" ref="R56" si="116">(1/F56)*100</f>
        <v>31.032749472011538</v>
      </c>
      <c r="S56" s="24">
        <f t="shared" ref="S56" si="117">(1/G56)*100</f>
        <v>31.134496191591911</v>
      </c>
      <c r="T56" s="26" t="s">
        <v>155</v>
      </c>
      <c r="U56" s="4" t="s">
        <v>85</v>
      </c>
      <c r="V56" s="4" t="s">
        <v>128</v>
      </c>
      <c r="W56" s="4" t="s">
        <v>129</v>
      </c>
    </row>
    <row r="57" spans="1:23" x14ac:dyDescent="0.2">
      <c r="A57" s="14">
        <v>2.2799999999999998</v>
      </c>
      <c r="B57" s="14">
        <v>3.32</v>
      </c>
      <c r="C57" s="15">
        <v>3.17</v>
      </c>
      <c r="D57" s="20">
        <f t="shared" si="3"/>
        <v>5.5258723754390005E-2</v>
      </c>
      <c r="E57" s="17">
        <f>IF(OR($A57="",$B57="",$C57=""),"",A57*'MPTO_working_3-way'!$I56)</f>
        <v>2.4059898901600092</v>
      </c>
      <c r="F57" s="21">
        <f>IF(OR($A57="",$B57="",$C57=""),"",B57*'MPTO_working_3-way'!$I56)</f>
        <v>3.5034589628645745</v>
      </c>
      <c r="G57" s="22">
        <f>IF(OR($A57="",$B57="",$C57=""),"",C57*'MPTO_working_3-way'!$I56)</f>
        <v>3.3451701543014161</v>
      </c>
      <c r="H57" s="17">
        <f>IF(OR($A57="",$B57="",$C57=""),"",'MPTO_working_3-way'!E56)</f>
        <v>2.379949874421567</v>
      </c>
      <c r="I57" s="21">
        <f>IF(OR($A57="",$B57="",$C57=""),"",'MPTO_working_3-way'!F56)</f>
        <v>3.5362523991945305</v>
      </c>
      <c r="J57" s="22">
        <f>IF(OR($A57="",$B57="",$C57=""),"",'MPTO_working_3-way'!G56)</f>
        <v>3.3665744556193489</v>
      </c>
      <c r="K57" s="17">
        <f>IF(OR($A57="",$B57="",$C57=""),"",'OddsRatio_working_3-way'!H56)</f>
        <v>2.3910223198311824</v>
      </c>
      <c r="L57" s="21">
        <f>IF(OR($A57="",$B57="",$C57=""),"",'OddsRatio_working_3-way'!I56)</f>
        <v>3.5212279546940173</v>
      </c>
      <c r="M57" s="22">
        <f>IF(OR($A57="",$B57="",$C57=""),"",'OddsRatio_working_3-way'!J56)</f>
        <v>3.3582175265888017</v>
      </c>
      <c r="N57" s="17">
        <f>IF('Log_working_3-way'!$D56="","",A57^('Log_working_3-way'!$D56))</f>
        <v>2.3803524269193796</v>
      </c>
      <c r="O57" s="21">
        <f>IF('Log_working_3-way'!$D56="","",B57^('Log_working_3-way'!$D56))</f>
        <v>3.5348731790868024</v>
      </c>
      <c r="P57" s="22">
        <f>IF('Log_working_3-way'!$D56="","",C57^('Log_working_3-way'!$D56))</f>
        <v>3.367019681375544</v>
      </c>
      <c r="Q57" s="24">
        <f t="shared" ref="Q57" si="118">(1/H57)*100</f>
        <v>42.017691664327351</v>
      </c>
      <c r="R57" s="24">
        <f t="shared" ref="R57" si="119">(1/F57)*100</f>
        <v>28.543220017692406</v>
      </c>
      <c r="S57" s="24">
        <f t="shared" ref="S57" si="120">(1/G57)*100</f>
        <v>29.893845570580059</v>
      </c>
      <c r="T57" s="26" t="s">
        <v>53</v>
      </c>
      <c r="U57" s="4" t="s">
        <v>130</v>
      </c>
      <c r="V57" s="4" t="s">
        <v>131</v>
      </c>
      <c r="W57" s="4" t="s">
        <v>132</v>
      </c>
    </row>
    <row r="58" spans="1:23" x14ac:dyDescent="0.2">
      <c r="A58" s="14">
        <v>1.83</v>
      </c>
      <c r="B58" s="14">
        <v>3.6</v>
      </c>
      <c r="C58" s="15">
        <v>4.24</v>
      </c>
      <c r="D58" s="20">
        <f t="shared" si="3"/>
        <v>6.0074921813245252E-2</v>
      </c>
      <c r="E58" s="17">
        <f>IF(OR($A58="",$B58="",$C58=""),"",A58*'MPTO_working_3-way'!$I57)</f>
        <v>1.939937106918239</v>
      </c>
      <c r="F58" s="21">
        <f>IF(OR($A58="",$B58="",$C58=""),"",B58*'MPTO_working_3-way'!$I57)</f>
        <v>3.8162697185276828</v>
      </c>
      <c r="G58" s="22">
        <f>IF(OR($A58="",$B58="",$C58=""),"",C58*'MPTO_working_3-way'!$I57)</f>
        <v>4.4947176684881605</v>
      </c>
      <c r="H58" s="17">
        <f>IF(OR($A58="",$B58="",$C58=""),"",'MPTO_working_3-way'!E57)</f>
        <v>1.899612639275766</v>
      </c>
      <c r="I58" s="21">
        <f>IF(OR($A58="",$B58="",$C58=""),"",'MPTO_working_3-way'!F57)</f>
        <v>3.8796862152492273</v>
      </c>
      <c r="J58" s="22">
        <f>IF(OR($A58="",$B58="",$C58=""),"",'MPTO_working_3-way'!G57)</f>
        <v>4.6334032219538726</v>
      </c>
      <c r="K58" s="17">
        <f>IF(OR($A58="",$B58="",$C58=""),"",'OddsRatio_working_3-way'!H57)</f>
        <v>1.9143615045373759</v>
      </c>
      <c r="L58" s="21">
        <f>IF(OR($A58="",$B58="",$C58=""),"",'OddsRatio_working_3-way'!I57)</f>
        <v>3.8642649539725022</v>
      </c>
      <c r="M58" s="22">
        <f>IF(OR($A58="",$B58="",$C58=""),"",'OddsRatio_working_3-way'!J57)</f>
        <v>4.5693147887965031</v>
      </c>
      <c r="N58" s="17">
        <f>IF('Log_working_3-way'!$D57="","",A58^('Log_working_3-way'!$D57))</f>
        <v>1.8981520600535136</v>
      </c>
      <c r="O58" s="21">
        <f>IF('Log_working_3-way'!$D57="","",B58^('Log_working_3-way'!$D57))</f>
        <v>3.8901131691295405</v>
      </c>
      <c r="P58" s="22">
        <f>IF('Log_working_3-way'!$D57="","",C58^('Log_working_3-way'!$D57))</f>
        <v>4.6272755622859307</v>
      </c>
      <c r="Q58" s="24">
        <f t="shared" ref="Q58" si="121">(1/H58)*100</f>
        <v>52.642311349394554</v>
      </c>
      <c r="R58" s="24">
        <f t="shared" ref="R58" si="122">(1/F58)*100</f>
        <v>26.203598638353061</v>
      </c>
      <c r="S58" s="24">
        <f t="shared" ref="S58" si="123">(1/G58)*100</f>
        <v>22.248338466526178</v>
      </c>
      <c r="T58" s="26" t="s">
        <v>162</v>
      </c>
      <c r="U58" s="4" t="s">
        <v>130</v>
      </c>
      <c r="V58" s="4" t="s">
        <v>133</v>
      </c>
      <c r="W58" s="4" t="s">
        <v>134</v>
      </c>
    </row>
    <row r="59" spans="1:23" ht="15" x14ac:dyDescent="0.25">
      <c r="A59">
        <v>1.8</v>
      </c>
      <c r="B59">
        <v>4</v>
      </c>
      <c r="C59">
        <v>4</v>
      </c>
      <c r="D59" s="20">
        <f t="shared" si="3"/>
        <v>5.555555555555558E-2</v>
      </c>
      <c r="E59" s="17">
        <f>IF(OR($A59="",$B59="",$C59=""),"",A59*'MPTO_working_3-way'!$I58)</f>
        <v>1.9000000000000001</v>
      </c>
      <c r="F59" s="21">
        <f>IF(OR($A59="",$B59="",$C59=""),"",B59*'MPTO_working_3-way'!$I58)</f>
        <v>4.2222222222222223</v>
      </c>
      <c r="G59" s="22">
        <f>IF(OR($A59="",$B59="",$C59=""),"",C59*'MPTO_working_3-way'!$I58)</f>
        <v>4.2222222222222223</v>
      </c>
      <c r="H59" s="17">
        <f>IF(OR($A59="",$B59="",$C59=""),"",'MPTO_working_3-way'!E58)</f>
        <v>1.8620689655172415</v>
      </c>
      <c r="I59" s="21">
        <f>IF(OR($A59="",$B59="",$C59=""),"",'MPTO_working_3-way'!F58)</f>
        <v>4.32</v>
      </c>
      <c r="J59" s="22">
        <f>IF(OR($A59="",$B59="",$C59=""),"",'MPTO_working_3-way'!G58)</f>
        <v>4.32</v>
      </c>
      <c r="K59" s="17">
        <f>IF(OR($A59="",$B59="",$C59=""),"",'OddsRatio_working_3-way'!H58)</f>
        <v>1.8757019150440029</v>
      </c>
      <c r="L59" s="21">
        <f>IF(OR($A59="",$B59="",$C59=""),"",'OddsRatio_working_3-way'!I58)</f>
        <v>4.2838821814150112</v>
      </c>
      <c r="M59" s="22">
        <f>IF(OR($A59="",$B59="",$C59=""),"",'OddsRatio_working_3-way'!J58)</f>
        <v>4.2838821814150112</v>
      </c>
      <c r="N59" s="17">
        <f>IF('Log_working_3-way'!$D58="","",A59^('Log_working_3-way'!$D58))</f>
        <v>1.8604847074138999</v>
      </c>
      <c r="O59" s="21">
        <f>IF('Log_working_3-way'!$D58="","",B59^('Log_working_3-way'!$D58))</f>
        <v>4.3242714051225288</v>
      </c>
      <c r="P59" s="22">
        <f>IF('Log_working_3-way'!$D58="","",C59^('Log_working_3-way'!$D58))</f>
        <v>4.3242714051225288</v>
      </c>
      <c r="Q59" s="24">
        <f t="shared" ref="Q59:Q66" si="124">(1/H59)*100</f>
        <v>53.703703703703695</v>
      </c>
      <c r="R59" s="24">
        <f t="shared" ref="R59:R66" si="125">(1/F59)*100</f>
        <v>23.684210526315788</v>
      </c>
      <c r="S59" s="24">
        <f t="shared" ref="S59:S66" si="126">(1/G59)*100</f>
        <v>23.684210526315788</v>
      </c>
      <c r="T59" s="26" t="s">
        <v>163</v>
      </c>
      <c r="U59" s="4" t="s">
        <v>130</v>
      </c>
      <c r="V59" t="s">
        <v>135</v>
      </c>
      <c r="W59" t="s">
        <v>143</v>
      </c>
    </row>
    <row r="60" spans="1:23" ht="15" x14ac:dyDescent="0.25">
      <c r="A60">
        <v>3.8</v>
      </c>
      <c r="B60">
        <v>3.5</v>
      </c>
      <c r="C60">
        <v>1.95</v>
      </c>
      <c r="D60" s="20">
        <f t="shared" si="3"/>
        <v>6.1692693271640842E-2</v>
      </c>
      <c r="E60" s="17">
        <f>IF(OR($A60="",$B60="",$C60=""),"",A60*'MPTO_working_3-way'!$I59)</f>
        <v>4.0344322344322352</v>
      </c>
      <c r="F60" s="21">
        <f>IF(OR($A60="",$B60="",$C60=""),"",B60*'MPTO_working_3-way'!$I59)</f>
        <v>3.7159244264507429</v>
      </c>
      <c r="G60" s="22">
        <f>IF(OR($A60="",$B60="",$C60=""),"",C60*'MPTO_working_3-way'!$I59)</f>
        <v>2.0703007518796994</v>
      </c>
      <c r="H60" s="17">
        <f>IF(OR($A60="",$B60="",$C60=""),"",'MPTO_working_3-way'!E59)</f>
        <v>4.1221192052980138</v>
      </c>
      <c r="I60" s="21">
        <f>IF(OR($A60="",$B60="",$C60=""),"",'MPTO_working_3-way'!F59)</f>
        <v>3.7714493456131857</v>
      </c>
      <c r="J60" s="22">
        <f>IF(OR($A60="",$B60="",$C60=""),"",'MPTO_working_3-way'!G59)</f>
        <v>2.0314621409921672</v>
      </c>
      <c r="K60" s="17">
        <f>IF(OR($A60="",$B60="",$C60=""),"",'OddsRatio_working_3-way'!H59)</f>
        <v>4.0837268285357231</v>
      </c>
      <c r="L60" s="21">
        <f>IF(OR($A60="",$B60="",$C60=""),"",'OddsRatio_working_3-way'!I59)</f>
        <v>3.753327525478324</v>
      </c>
      <c r="M60" s="22">
        <f>IF(OR($A60="",$B60="",$C60=""),"",'OddsRatio_working_3-way'!J59)</f>
        <v>2.0462644596817623</v>
      </c>
      <c r="N60" s="17">
        <f>IF('Log_working_3-way'!$D59="","",A60^('Log_working_3-way'!$D59))</f>
        <v>4.1202790775346569</v>
      </c>
      <c r="O60" s="21">
        <f>IF('Log_working_3-way'!$D59="","",B60^('Log_working_3-way'!$D59))</f>
        <v>3.7761237301684054</v>
      </c>
      <c r="P60" s="22">
        <f>IF('Log_working_3-way'!$D59="","",C60^('Log_working_3-way'!$D59))</f>
        <v>2.0305551339212782</v>
      </c>
      <c r="Q60" s="24">
        <f t="shared" si="124"/>
        <v>24.259366364629521</v>
      </c>
      <c r="R60" s="24">
        <f t="shared" si="125"/>
        <v>26.91120392228073</v>
      </c>
      <c r="S60" s="24">
        <f t="shared" si="126"/>
        <v>48.302160886144904</v>
      </c>
      <c r="T60" s="26" t="s">
        <v>34</v>
      </c>
      <c r="U60" s="4" t="s">
        <v>130</v>
      </c>
      <c r="V60" t="s">
        <v>136</v>
      </c>
      <c r="W60" t="s">
        <v>144</v>
      </c>
    </row>
    <row r="61" spans="1:23" ht="15" x14ac:dyDescent="0.25">
      <c r="A61">
        <v>2.7</v>
      </c>
      <c r="B61">
        <v>3.2</v>
      </c>
      <c r="C61">
        <v>2.7</v>
      </c>
      <c r="D61" s="20">
        <f t="shared" si="3"/>
        <v>5.32407407407407E-2</v>
      </c>
      <c r="E61" s="17">
        <f>IF(OR($A61="",$B61="",$C61=""),"",A61*'MPTO_working_3-way'!$I60)</f>
        <v>2.84375</v>
      </c>
      <c r="F61" s="21">
        <f>IF(OR($A61="",$B61="",$C61=""),"",B61*'MPTO_working_3-way'!$I60)</f>
        <v>3.3703703703703702</v>
      </c>
      <c r="G61" s="22">
        <f>IF(OR($A61="",$B61="",$C61=""),"",C61*'MPTO_working_3-way'!$I60)</f>
        <v>2.84375</v>
      </c>
      <c r="H61" s="17">
        <f>IF(OR($A61="",$B61="",$C61=""),"",'MPTO_working_3-way'!E60)</f>
        <v>2.8358862144420134</v>
      </c>
      <c r="I61" s="21">
        <f>IF(OR($A61="",$B61="",$C61=""),"",'MPTO_working_3-way'!F60)</f>
        <v>3.3926701570680629</v>
      </c>
      <c r="J61" s="22">
        <f>IF(OR($A61="",$B61="",$C61=""),"",'MPTO_working_3-way'!G60)</f>
        <v>2.8358862144420134</v>
      </c>
      <c r="K61" s="17">
        <f>IF(OR($A61="",$B61="",$C61=""),"",'OddsRatio_working_3-way'!H60)</f>
        <v>2.8399457248166975</v>
      </c>
      <c r="L61" s="21">
        <f>IF(OR($A61="",$B61="",$C61=""),"",'OddsRatio_working_3-way'!I60)</f>
        <v>3.3811062321157257</v>
      </c>
      <c r="M61" s="22">
        <f>IF(OR($A61="",$B61="",$C61=""),"",'OddsRatio_working_3-way'!J60)</f>
        <v>2.8399457248166975</v>
      </c>
      <c r="N61" s="17">
        <f>IF('Log_working_3-way'!$D60="","",A61^('Log_working_3-way'!$D60))</f>
        <v>2.8366541198437427</v>
      </c>
      <c r="O61" s="21">
        <f>IF('Log_working_3-way'!$D60="","",B61^('Log_working_3-way'!$D60))</f>
        <v>3.3904740950414651</v>
      </c>
      <c r="P61" s="22">
        <f>IF('Log_working_3-way'!$D60="","",C61^('Log_working_3-way'!$D60))</f>
        <v>2.8366541198437427</v>
      </c>
      <c r="Q61" s="24">
        <f t="shared" si="124"/>
        <v>35.262345679012341</v>
      </c>
      <c r="R61" s="24">
        <f t="shared" si="125"/>
        <v>29.670329670329672</v>
      </c>
      <c r="S61" s="24">
        <f t="shared" si="126"/>
        <v>35.164835164835168</v>
      </c>
      <c r="T61" s="26" t="s">
        <v>35</v>
      </c>
      <c r="U61" s="4" t="s">
        <v>130</v>
      </c>
      <c r="V61" t="s">
        <v>137</v>
      </c>
      <c r="W61" t="s">
        <v>145</v>
      </c>
    </row>
    <row r="62" spans="1:23" ht="15" x14ac:dyDescent="0.25">
      <c r="A62">
        <v>2.4</v>
      </c>
      <c r="B62">
        <v>3.5</v>
      </c>
      <c r="C62">
        <v>2.75</v>
      </c>
      <c r="D62" s="20">
        <f t="shared" si="3"/>
        <v>6.6017316017315864E-2</v>
      </c>
      <c r="E62" s="17">
        <f>IF(OR($A62="",$B62="",$C62=""),"",A62*'MPTO_working_3-way'!$I61)</f>
        <v>2.5584415584415581</v>
      </c>
      <c r="F62" s="21">
        <f>IF(OR($A62="",$B62="",$C62=""),"",B62*'MPTO_working_3-way'!$I61)</f>
        <v>3.7310606060606055</v>
      </c>
      <c r="G62" s="22">
        <f>IF(OR($A62="",$B62="",$C62=""),"",C62*'MPTO_working_3-way'!$I61)</f>
        <v>2.9315476190476186</v>
      </c>
      <c r="H62" s="17">
        <f>IF(OR($A62="",$B62="",$C62=""),"",'MPTO_working_3-way'!E61)</f>
        <v>2.5338208409506393</v>
      </c>
      <c r="I62" s="21">
        <f>IF(OR($A62="",$B62="",$C62=""),"",'MPTO_working_3-way'!F61)</f>
        <v>3.7920656634746917</v>
      </c>
      <c r="J62" s="22">
        <f>IF(OR($A62="",$B62="",$C62=""),"",'MPTO_working_3-way'!G61)</f>
        <v>2.9271383315733894</v>
      </c>
      <c r="K62" s="17">
        <f>IF(OR($A62="",$B62="",$C62=""),"",'OddsRatio_working_3-way'!H61)</f>
        <v>2.5452626630869979</v>
      </c>
      <c r="L62" s="21">
        <f>IF(OR($A62="",$B62="",$C62=""),"",'OddsRatio_working_3-way'!I61)</f>
        <v>3.7593976126553534</v>
      </c>
      <c r="M62" s="22">
        <f>IF(OR($A62="",$B62="",$C62=""),"",'OddsRatio_working_3-way'!J61)</f>
        <v>2.9315783288587469</v>
      </c>
      <c r="N62" s="17">
        <f>IF('Log_working_3-way'!$D61="","",A62^('Log_working_3-way'!$D61))</f>
        <v>2.5350545386354093</v>
      </c>
      <c r="O62" s="21">
        <f>IF('Log_working_3-way'!$D61="","",B62^('Log_working_3-way'!$D61))</f>
        <v>3.7852163145889834</v>
      </c>
      <c r="P62" s="22">
        <f>IF('Log_working_3-way'!$D61="","",C62^('Log_working_3-way'!$D61))</f>
        <v>2.929583291895665</v>
      </c>
      <c r="Q62" s="24">
        <f t="shared" si="124"/>
        <v>39.466089466089478</v>
      </c>
      <c r="R62" s="24">
        <f t="shared" si="125"/>
        <v>26.802030456852794</v>
      </c>
      <c r="S62" s="24">
        <f t="shared" si="126"/>
        <v>34.111675126903556</v>
      </c>
      <c r="T62" s="26" t="s">
        <v>164</v>
      </c>
      <c r="U62" s="4" t="s">
        <v>130</v>
      </c>
      <c r="V62" t="s">
        <v>138</v>
      </c>
      <c r="W62" t="s">
        <v>146</v>
      </c>
    </row>
    <row r="63" spans="1:23" ht="15" x14ac:dyDescent="0.25">
      <c r="A63">
        <v>1.65</v>
      </c>
      <c r="B63">
        <v>3.8</v>
      </c>
      <c r="C63">
        <v>5</v>
      </c>
      <c r="D63" s="20">
        <f t="shared" si="3"/>
        <v>6.9218500797448179E-2</v>
      </c>
      <c r="E63" s="17">
        <f>IF(OR($A63="",$B63="",$C63=""),"",A63*'MPTO_working_3-way'!$I62)</f>
        <v>1.7642105263157895</v>
      </c>
      <c r="F63" s="21">
        <f>IF(OR($A63="",$B63="",$C63=""),"",B63*'MPTO_working_3-way'!$I62)</f>
        <v>4.0630303030303025</v>
      </c>
      <c r="G63" s="22">
        <f>IF(OR($A63="",$B63="",$C63=""),"",C63*'MPTO_working_3-way'!$I62)</f>
        <v>5.3460925039872409</v>
      </c>
      <c r="H63" s="17">
        <f>IF(OR($A63="",$B63="",$C63=""),"",'MPTO_working_3-way'!E62)</f>
        <v>1.7153018420572677</v>
      </c>
      <c r="I63" s="21">
        <f>IF(OR($A63="",$B63="",$C63=""),"",'MPTO_working_3-way'!F62)</f>
        <v>4.1651904340124002</v>
      </c>
      <c r="J63" s="22">
        <f>IF(OR($A63="",$B63="",$C63=""),"",'MPTO_working_3-way'!G62)</f>
        <v>5.6520432692307692</v>
      </c>
      <c r="K63" s="17">
        <f>IF(OR($A63="",$B63="",$C63=""),"",'OddsRatio_working_3-way'!H62)</f>
        <v>1.7317575501861084</v>
      </c>
      <c r="L63" s="21">
        <f>IF(OR($A63="",$B63="",$C63=""),"",'OddsRatio_working_3-way'!I62)</f>
        <v>4.1521863700324682</v>
      </c>
      <c r="M63" s="22">
        <f>IF(OR($A63="",$B63="",$C63=""),"",'OddsRatio_working_3-way'!J62)</f>
        <v>5.5031233857606701</v>
      </c>
      <c r="N63" s="17">
        <f>IF('Log_working_3-way'!$D62="","",A63^('Log_working_3-way'!$D62))</f>
        <v>1.7122535637424552</v>
      </c>
      <c r="O63" s="21">
        <f>IF('Log_working_3-way'!$D62="","",B63^('Log_working_3-way'!$D62))</f>
        <v>4.1943221542177742</v>
      </c>
      <c r="P63" s="22">
        <f>IF('Log_working_3-way'!$D62="","",C63^('Log_working_3-way'!$D62))</f>
        <v>5.6320004762783409</v>
      </c>
      <c r="Q63" s="24">
        <f t="shared" si="124"/>
        <v>58.298777246145676</v>
      </c>
      <c r="R63" s="24">
        <f t="shared" si="125"/>
        <v>24.612171837708832</v>
      </c>
      <c r="S63" s="24">
        <f t="shared" si="126"/>
        <v>18.705250596658711</v>
      </c>
      <c r="T63" s="26" t="s">
        <v>161</v>
      </c>
      <c r="U63" s="4" t="s">
        <v>130</v>
      </c>
      <c r="V63" t="s">
        <v>139</v>
      </c>
      <c r="W63" t="s">
        <v>147</v>
      </c>
    </row>
    <row r="64" spans="1:23" ht="15" x14ac:dyDescent="0.25">
      <c r="A64">
        <v>2.25</v>
      </c>
      <c r="B64">
        <v>3.4</v>
      </c>
      <c r="C64">
        <v>3.1</v>
      </c>
      <c r="D64" s="20">
        <f t="shared" si="3"/>
        <v>6.1142736664558273E-2</v>
      </c>
      <c r="E64" s="17">
        <f>IF(OR($A64="",$B64="",$C64=""),"",A64*'MPTO_working_3-way'!$I63)</f>
        <v>2.3875711574952563</v>
      </c>
      <c r="F64" s="21">
        <f>IF(OR($A64="",$B64="",$C64=""),"",B64*'MPTO_working_3-way'!$I63)</f>
        <v>3.6078853046594981</v>
      </c>
      <c r="G64" s="22">
        <f>IF(OR($A64="",$B64="",$C64=""),"",C64*'MPTO_working_3-way'!$I63)</f>
        <v>3.2895424836601306</v>
      </c>
      <c r="H64" s="17">
        <f>IF(OR($A64="",$B64="",$C64=""),"",'MPTO_working_3-way'!E63)</f>
        <v>2.3581372224063641</v>
      </c>
      <c r="I64" s="21">
        <f>IF(OR($A64="",$B64="",$C64=""),"",'MPTO_working_3-way'!F63)</f>
        <v>3.6531450577663667</v>
      </c>
      <c r="J64" s="22">
        <f>IF(OR($A64="",$B64="",$C64=""),"",'MPTO_working_3-way'!G63)</f>
        <v>3.3090697674418603</v>
      </c>
      <c r="K64" s="17">
        <f>IF(OR($A64="",$B64="",$C64=""),"",'OddsRatio_working_3-way'!H63)</f>
        <v>2.3705780202163345</v>
      </c>
      <c r="L64" s="21">
        <f>IF(OR($A64="",$B64="",$C64=""),"",'OddsRatio_working_3-way'!I63)</f>
        <v>3.6315097988153626</v>
      </c>
      <c r="M64" s="22">
        <f>IF(OR($A64="",$B64="",$C64=""),"",'OddsRatio_working_3-way'!J63)</f>
        <v>3.302571073963442</v>
      </c>
      <c r="N64" s="17">
        <f>IF('Log_working_3-way'!$D63="","",A64^('Log_working_3-way'!$D63))</f>
        <v>2.3585075721302329</v>
      </c>
      <c r="O64" s="21">
        <f>IF('Log_working_3-way'!$D63="","",B64^('Log_working_3-way'!$D63))</f>
        <v>3.6504567447366054</v>
      </c>
      <c r="P64" s="22">
        <f>IF('Log_working_3-way'!$D63="","",C64^('Log_working_3-way'!$D63))</f>
        <v>3.3105486593211082</v>
      </c>
      <c r="Q64" s="24">
        <f t="shared" si="124"/>
        <v>42.406353222292495</v>
      </c>
      <c r="R64" s="24">
        <f t="shared" si="125"/>
        <v>27.717067355454006</v>
      </c>
      <c r="S64" s="24">
        <f t="shared" si="126"/>
        <v>30.39936419630439</v>
      </c>
      <c r="T64" s="26" t="s">
        <v>35</v>
      </c>
      <c r="U64" s="4" t="s">
        <v>130</v>
      </c>
      <c r="V64" t="s">
        <v>140</v>
      </c>
      <c r="W64" t="s">
        <v>148</v>
      </c>
    </row>
    <row r="65" spans="1:23" ht="15" x14ac:dyDescent="0.25">
      <c r="A65">
        <v>2.5</v>
      </c>
      <c r="B65">
        <v>3.4</v>
      </c>
      <c r="C65">
        <v>2.7</v>
      </c>
      <c r="D65" s="20">
        <f t="shared" si="3"/>
        <v>6.4488017429193967E-2</v>
      </c>
      <c r="E65" s="17">
        <f>IF(OR($A65="",$B65="",$C65=""),"",A65*'MPTO_working_3-way'!$I64)</f>
        <v>2.6612200435729849</v>
      </c>
      <c r="F65" s="21">
        <f>IF(OR($A65="",$B65="",$C65=""),"",B65*'MPTO_working_3-way'!$I64)</f>
        <v>3.6192592592592594</v>
      </c>
      <c r="G65" s="22">
        <f>IF(OR($A65="",$B65="",$C65=""),"",C65*'MPTO_working_3-way'!$I64)</f>
        <v>2.8741176470588239</v>
      </c>
      <c r="H65" s="17">
        <f>IF(OR($A65="",$B65="",$C65=""),"",'MPTO_working_3-way'!E64)</f>
        <v>2.6419800460475829</v>
      </c>
      <c r="I65" s="21">
        <f>IF(OR($A65="",$B65="",$C65=""),"",'MPTO_working_3-way'!F64)</f>
        <v>3.6680873734683006</v>
      </c>
      <c r="J65" s="22">
        <f>IF(OR($A65="",$B65="",$C65=""),"",'MPTO_working_3-way'!G64)</f>
        <v>2.8663613655287268</v>
      </c>
      <c r="K65" s="17">
        <f>IF(OR($A65="",$B65="",$C65=""),"",'OddsRatio_working_3-way'!H64)</f>
        <v>2.6512878057311262</v>
      </c>
      <c r="L65" s="21">
        <f>IF(OR($A65="",$B65="",$C65=""),"",'OddsRatio_working_3-way'!I64)</f>
        <v>3.6420604891698027</v>
      </c>
      <c r="M65" s="22">
        <f>IF(OR($A65="",$B65="",$C65=""),"",'OddsRatio_working_3-way'!J64)</f>
        <v>2.8714595131619434</v>
      </c>
      <c r="N65" s="17">
        <f>IF('Log_working_3-way'!$D64="","",A65^('Log_working_3-way'!$D64))</f>
        <v>2.6432734678110421</v>
      </c>
      <c r="O65" s="21">
        <f>IF('Log_working_3-way'!$D64="","",B65^('Log_working_3-way'!$D64))</f>
        <v>3.6627108276548936</v>
      </c>
      <c r="P65" s="22">
        <f>IF('Log_working_3-way'!$D64="","",C65^('Log_working_3-way'!$D64))</f>
        <v>2.8681286824717294</v>
      </c>
      <c r="Q65" s="24">
        <f t="shared" si="124"/>
        <v>37.850399419026864</v>
      </c>
      <c r="R65" s="24">
        <f t="shared" si="125"/>
        <v>27.629963160049119</v>
      </c>
      <c r="S65" s="24">
        <f t="shared" si="126"/>
        <v>34.793286942284077</v>
      </c>
      <c r="T65" s="26" t="s">
        <v>56</v>
      </c>
      <c r="U65" s="4" t="s">
        <v>130</v>
      </c>
      <c r="V65" t="s">
        <v>141</v>
      </c>
      <c r="W65" t="s">
        <v>149</v>
      </c>
    </row>
    <row r="66" spans="1:23" ht="15" x14ac:dyDescent="0.25">
      <c r="A66">
        <v>1.8</v>
      </c>
      <c r="B66">
        <v>4</v>
      </c>
      <c r="C66">
        <v>3.75</v>
      </c>
      <c r="D66" s="20">
        <f t="shared" si="3"/>
        <v>7.2222222222222188E-2</v>
      </c>
      <c r="E66" s="17">
        <f>IF(OR($A66="",$B66="",$C66=""),"",A66*'MPTO_working_3-way'!$I65)</f>
        <v>1.93</v>
      </c>
      <c r="F66" s="21">
        <f>IF(OR($A66="",$B66="",$C66=""),"",B66*'MPTO_working_3-way'!$I65)</f>
        <v>4.2888888888888888</v>
      </c>
      <c r="G66" s="22">
        <f>IF(OR($A66="",$B66="",$C66=""),"",C66*'MPTO_working_3-way'!$I65)</f>
        <v>4.020833333333333</v>
      </c>
      <c r="H66" s="17">
        <f>IF(OR($A66="",$B66="",$C66=""),"",'MPTO_working_3-way'!E65)</f>
        <v>1.8815331010452963</v>
      </c>
      <c r="I66" s="21">
        <f>IF(OR($A66="",$B66="",$C66=""),"",'MPTO_working_3-way'!F65)</f>
        <v>4.4262295081967213</v>
      </c>
      <c r="J66" s="22">
        <f>IF(OR($A66="",$B66="",$C66=""),"",'MPTO_working_3-way'!G65)</f>
        <v>4.122137404580152</v>
      </c>
      <c r="K66" s="17">
        <f>IF(OR($A66="",$B66="",$C66=""),"",'OddsRatio_working_3-way'!H65)</f>
        <v>1.8987652239381798</v>
      </c>
      <c r="L66" s="21">
        <f>IF(OR($A66="",$B66="",$C66=""),"",'OddsRatio_working_3-way'!I65)</f>
        <v>4.3703695897681749</v>
      </c>
      <c r="M66" s="22">
        <f>IF(OR($A66="",$B66="",$C66=""),"",'OddsRatio_working_3-way'!J65)</f>
        <v>4.089505457287494</v>
      </c>
      <c r="N66" s="17">
        <f>IF('Log_working_3-way'!$D65="","",A66^('Log_working_3-way'!$D65))</f>
        <v>1.8792649711127269</v>
      </c>
      <c r="O66" s="21">
        <f>IF('Log_working_3-way'!$D65="","",B66^('Log_working_3-way'!$D65))</f>
        <v>4.42792763518929</v>
      </c>
      <c r="P66" s="22">
        <f>IF('Log_working_3-way'!$D65="","",C66^('Log_working_3-way'!$D65))</f>
        <v>4.1315864282430894</v>
      </c>
      <c r="Q66" s="24">
        <f t="shared" si="124"/>
        <v>53.148148148148145</v>
      </c>
      <c r="R66" s="24">
        <f t="shared" si="125"/>
        <v>23.316062176165804</v>
      </c>
      <c r="S66" s="24">
        <f t="shared" si="126"/>
        <v>24.870466321243526</v>
      </c>
      <c r="T66" s="26" t="s">
        <v>53</v>
      </c>
      <c r="U66" s="4" t="s">
        <v>130</v>
      </c>
      <c r="V66" t="s">
        <v>142</v>
      </c>
      <c r="W66" t="s">
        <v>150</v>
      </c>
    </row>
    <row r="67" spans="1:23" x14ac:dyDescent="0.2">
      <c r="A67" s="14">
        <v>2.11</v>
      </c>
      <c r="B67" s="14">
        <v>3.56</v>
      </c>
      <c r="C67" s="15">
        <v>3.32</v>
      </c>
      <c r="D67" s="20">
        <f t="shared" si="3"/>
        <v>5.6037344970702341E-2</v>
      </c>
      <c r="E67" s="17">
        <f>IF(OR($A67="",$B67="",$C67=""),"",A67*'MPTO_working_3-way'!$I66)</f>
        <v>2.2282387978881819</v>
      </c>
      <c r="F67" s="21">
        <f>IF(OR($A67="",$B67="",$C67=""),"",B67*'MPTO_working_3-way'!$I66)</f>
        <v>3.7594929480957004</v>
      </c>
      <c r="G67" s="22">
        <f>IF(OR($A67="",$B67="",$C67=""),"",C67*'MPTO_working_3-way'!$I66)</f>
        <v>3.5060439853027314</v>
      </c>
      <c r="H67" s="17">
        <f>IF(OR($A67="",$B67="",$C67=""),"",'MPTO_working_3-way'!E66)</f>
        <v>2.1965733994063203</v>
      </c>
      <c r="I67" s="21">
        <f>IF(OR($A67="",$B67="",$C67=""),"",'MPTO_working_3-way'!F66)</f>
        <v>3.8135951104775017</v>
      </c>
      <c r="J67" s="22">
        <f>IF(OR($A67="",$B67="",$C67=""),"",'MPTO_working_3-way'!G66)</f>
        <v>3.5395009545206122</v>
      </c>
      <c r="K67" s="17">
        <f>IF(OR($A67="",$B67="",$C67=""),"",'OddsRatio_working_3-way'!H66)</f>
        <v>2.2093674857981034</v>
      </c>
      <c r="L67" s="21">
        <f>IF(OR($A67="",$B67="",$C67=""),"",'OddsRatio_working_3-way'!I66)</f>
        <v>3.7891718591379684</v>
      </c>
      <c r="M67" s="22">
        <f>IF(OR($A67="",$B67="",$C67=""),"",'OddsRatio_working_3-way'!J66)</f>
        <v>3.5276869973437832</v>
      </c>
      <c r="N67" s="17">
        <f>IF('Log_working_3-way'!$D66="","",A67^('Log_working_3-way'!$D66))</f>
        <v>2.196482837083285</v>
      </c>
      <c r="O67" s="21">
        <f>IF('Log_working_3-way'!$D66="","",B67^('Log_working_3-way'!$D66))</f>
        <v>3.8116783372923635</v>
      </c>
      <c r="P67" s="22">
        <f>IF('Log_working_3-way'!$D66="","",C67^('Log_working_3-way'!$D66))</f>
        <v>3.5413890951807843</v>
      </c>
      <c r="Q67" s="24">
        <f t="shared" ref="Q67" si="127">(1/H67)*100</f>
        <v>45.525453429886539</v>
      </c>
      <c r="R67" s="24">
        <f t="shared" ref="R67" si="128">(1/F67)*100</f>
        <v>26.599331713244229</v>
      </c>
      <c r="S67" s="24">
        <f t="shared" ref="S67" si="129">(1/G67)*100</f>
        <v>28.522174969623332</v>
      </c>
      <c r="T67" s="26" t="s">
        <v>54</v>
      </c>
      <c r="U67" s="4" t="s">
        <v>130</v>
      </c>
      <c r="V67" s="4" t="s">
        <v>151</v>
      </c>
      <c r="W67" s="4" t="s">
        <v>152</v>
      </c>
    </row>
    <row r="68" spans="1:23" x14ac:dyDescent="0.2">
      <c r="A68" s="14">
        <v>3.16</v>
      </c>
      <c r="B68" s="14">
        <v>3.4</v>
      </c>
      <c r="C68" s="15">
        <v>2.2400000000000002</v>
      </c>
      <c r="D68" s="20">
        <f t="shared" si="3"/>
        <v>5.7001914689926547E-2</v>
      </c>
      <c r="E68" s="17">
        <f>IF(OR($A68="",$B68="",$C68=""),"",A68*'MPTO_working_3-way'!$I67)</f>
        <v>3.3401260504201682</v>
      </c>
      <c r="F68" s="21">
        <f>IF(OR($A68="",$B68="",$C68=""),"",B68*'MPTO_working_3-way'!$I67)</f>
        <v>3.5938065099457503</v>
      </c>
      <c r="G68" s="22">
        <f>IF(OR($A68="",$B68="",$C68=""),"",C68*'MPTO_working_3-way'!$I67)</f>
        <v>2.3676842889054357</v>
      </c>
      <c r="H68" s="17">
        <f>IF(OR($A68="",$B68="",$C68=""),"",'MPTO_working_3-way'!E67)</f>
        <v>3.3618523981940909</v>
      </c>
      <c r="I68" s="21">
        <f>IF(OR($A68="",$B68="",$C68=""),"",'MPTO_working_3-way'!F67)</f>
        <v>3.6348170702237685</v>
      </c>
      <c r="J68" s="22">
        <f>IF(OR($A68="",$B68="",$C68=""),"",'MPTO_working_3-way'!G67)</f>
        <v>2.3395756859329313</v>
      </c>
      <c r="K68" s="17">
        <f>IF(OR($A68="",$B68="",$C68=""),"",'OddsRatio_working_3-way'!H67)</f>
        <v>3.35406497540948</v>
      </c>
      <c r="L68" s="21">
        <f>IF(OR($A68="",$B68="",$C68=""),"",'OddsRatio_working_3-way'!I67)</f>
        <v>3.6156277504549781</v>
      </c>
      <c r="M68" s="22">
        <f>IF(OR($A68="",$B68="",$C68=""),"",'OddsRatio_working_3-way'!J67)</f>
        <v>2.3514076710684053</v>
      </c>
      <c r="N68" s="17">
        <f>IF('Log_working_3-way'!$D67="","",A68^('Log_working_3-way'!$D67))</f>
        <v>3.3629612959364161</v>
      </c>
      <c r="O68" s="21">
        <f>IF('Log_working_3-way'!$D67="","",B68^('Log_working_3-way'!$D67))</f>
        <v>3.6327352734108445</v>
      </c>
      <c r="P68" s="22">
        <f>IF('Log_working_3-way'!$D67="","",C68^('Log_working_3-way'!$D67))</f>
        <v>2.3399018373247693</v>
      </c>
      <c r="Q68" s="24">
        <f t="shared" ref="Q68" si="130">(1/H68)*100</f>
        <v>29.745505797255607</v>
      </c>
      <c r="R68" s="24">
        <f t="shared" ref="R68" si="131">(1/F68)*100</f>
        <v>27.8256494119127</v>
      </c>
      <c r="S68" s="24">
        <f t="shared" ref="S68" si="132">(1/G68)*100</f>
        <v>42.235360714510342</v>
      </c>
      <c r="T68" s="26" t="s">
        <v>155</v>
      </c>
      <c r="U68" s="4" t="s">
        <v>130</v>
      </c>
      <c r="V68" s="4" t="s">
        <v>153</v>
      </c>
      <c r="W68" s="4" t="s">
        <v>154</v>
      </c>
    </row>
    <row r="69" spans="1:23" x14ac:dyDescent="0.2">
      <c r="A69" s="14">
        <v>1.9550000000000001</v>
      </c>
      <c r="B69" s="14">
        <v>3.28</v>
      </c>
      <c r="C69" s="15">
        <v>4.2</v>
      </c>
      <c r="D69" s="20">
        <f t="shared" ref="D69:D132" si="133">IF(OR($A69="",$B69="",$C69=""),"",(1/A69)+(1/B69)+(1/C69)-1)</f>
        <v>5.4482238282375528E-2</v>
      </c>
      <c r="E69" s="17">
        <f>IF(OR($A69="",$B69="",$C69=""),"",A69*'MPTO_working_3-way'!$I68)</f>
        <v>2.0615127758420444</v>
      </c>
      <c r="F69" s="21">
        <f>IF(OR($A69="",$B69="",$C69=""),"",B69*'MPTO_working_3-way'!$I68)</f>
        <v>3.4587017415661916</v>
      </c>
      <c r="G69" s="22">
        <f>IF(OR($A69="",$B69="",$C69=""),"",C69*'MPTO_working_3-way'!$I68)</f>
        <v>4.4288254007859775</v>
      </c>
      <c r="H69" s="17">
        <f>IF(OR($A69="",$B69="",$C69=""),"",'MPTO_working_3-way'!E68)</f>
        <v>2.0269659223073968</v>
      </c>
      <c r="I69" s="21">
        <f>IF(OR($A69="",$B69="",$C69=""),"",'MPTO_working_3-way'!F68)</f>
        <v>3.4877560252925881</v>
      </c>
      <c r="J69" s="22">
        <f>IF(OR($A69="",$B69="",$C69=""),"",'MPTO_working_3-way'!G68)</f>
        <v>4.5468084196404259</v>
      </c>
      <c r="K69" s="17">
        <f>IF(OR($A69="",$B69="",$C69=""),"",'OddsRatio_working_3-way'!H68)</f>
        <v>2.0404723229483177</v>
      </c>
      <c r="L69" s="21">
        <f>IF(OR($A69="",$B69="",$C69=""),"",'OddsRatio_working_3-way'!I68)</f>
        <v>3.4840595773006964</v>
      </c>
      <c r="M69" s="22">
        <f>IF(OR($A69="",$B69="",$C69=""),"",'OddsRatio_working_3-way'!J68)</f>
        <v>4.4863994067378199</v>
      </c>
      <c r="N69" s="17">
        <f>IF('Log_working_3-way'!$D68="","",A69^('Log_working_3-way'!$D68))</f>
        <v>2.0265189433531736</v>
      </c>
      <c r="O69" s="21">
        <f>IF('Log_working_3-way'!$D68="","",B69^('Log_working_3-way'!$D68))</f>
        <v>3.4956014990473485</v>
      </c>
      <c r="P69" s="22">
        <f>IF('Log_working_3-way'!$D68="","",C69^('Log_working_3-way'!$D68))</f>
        <v>4.5357813614866638</v>
      </c>
      <c r="Q69" s="24">
        <f t="shared" ref="Q69" si="134">(1/H69)*100</f>
        <v>49.334820531252447</v>
      </c>
      <c r="R69" s="24">
        <f t="shared" ref="R69" si="135">(1/F69)*100</f>
        <v>28.912582660197046</v>
      </c>
      <c r="S69" s="24">
        <f t="shared" ref="S69" si="136">(1/G69)*100</f>
        <v>22.579350267963406</v>
      </c>
      <c r="T69" s="26" t="s">
        <v>156</v>
      </c>
      <c r="U69" s="4" t="s">
        <v>45</v>
      </c>
      <c r="V69" s="4" t="s">
        <v>165</v>
      </c>
      <c r="W69" s="4" t="s">
        <v>166</v>
      </c>
    </row>
    <row r="70" spans="1:23" x14ac:dyDescent="0.2">
      <c r="A70" s="14">
        <v>2.97</v>
      </c>
      <c r="B70" s="14">
        <v>2.9039999999999999</v>
      </c>
      <c r="C70" s="15">
        <v>2.69</v>
      </c>
      <c r="D70" s="20">
        <f t="shared" si="133"/>
        <v>5.2800165676137434E-2</v>
      </c>
      <c r="E70" s="17">
        <f>IF(OR($A70="",$B70="",$C70=""),"",A70*'MPTO_working_3-way'!$I69)</f>
        <v>3.1268164920581283</v>
      </c>
      <c r="F70" s="21">
        <f>IF(OR($A70="",$B70="",$C70=""),"",B70*'MPTO_working_3-way'!$I69)</f>
        <v>3.057331681123503</v>
      </c>
      <c r="G70" s="22">
        <f>IF(OR($A70="",$B70="",$C70=""),"",C70*'MPTO_working_3-way'!$I69)</f>
        <v>2.8320324456688097</v>
      </c>
      <c r="H70" s="17">
        <f>IF(OR($A70="",$B70="",$C70=""),"",'MPTO_working_3-way'!E69)</f>
        <v>3.1338110871534228</v>
      </c>
      <c r="I70" s="21">
        <f>IF(OR($A70="",$B70="",$C70=""),"",'MPTO_working_3-way'!F69)</f>
        <v>3.0604197693949784</v>
      </c>
      <c r="J70" s="22">
        <f>IF(OR($A70="",$B70="",$C70=""),"",'MPTO_working_3-way'!G69)</f>
        <v>2.8236849602333951</v>
      </c>
      <c r="K70" s="17">
        <f>IF(OR($A70="",$B70="",$C70=""),"",'OddsRatio_working_3-way'!H69)</f>
        <v>3.1304190940578813</v>
      </c>
      <c r="L70" s="21">
        <f>IF(OR($A70="",$B70="",$C70=""),"",'OddsRatio_working_3-way'!I69)</f>
        <v>3.0590446472518806</v>
      </c>
      <c r="M70" s="22">
        <f>IF(OR($A70="",$B70="",$C70=""),"",'OddsRatio_working_3-way'!J69)</f>
        <v>2.827618410638487</v>
      </c>
      <c r="N70" s="17">
        <f>IF('Log_working_3-way'!$D69="","",A70^('Log_working_3-way'!$D69))</f>
        <v>3.1333374597833936</v>
      </c>
      <c r="O70" s="21">
        <f>IF('Log_working_3-way'!$D69="","",B70^('Log_working_3-way'!$D69))</f>
        <v>3.060323471653386</v>
      </c>
      <c r="P70" s="22">
        <f>IF('Log_working_3-way'!$D69="","",C70^('Log_working_3-way'!$D69))</f>
        <v>2.8241515981844523</v>
      </c>
      <c r="Q70" s="24">
        <f t="shared" ref="Q70" si="137">(1/H70)*100</f>
        <v>31.910028147495755</v>
      </c>
      <c r="R70" s="24">
        <f t="shared" ref="R70" si="138">(1/F70)*100</f>
        <v>32.708260152935772</v>
      </c>
      <c r="S70" s="24">
        <f t="shared" ref="S70" si="139">(1/G70)*100</f>
        <v>35.310329919749243</v>
      </c>
      <c r="T70" s="26" t="s">
        <v>159</v>
      </c>
      <c r="U70" s="4" t="s">
        <v>45</v>
      </c>
      <c r="V70" s="4" t="s">
        <v>167</v>
      </c>
      <c r="W70" s="4" t="s">
        <v>168</v>
      </c>
    </row>
    <row r="71" spans="1:23" x14ac:dyDescent="0.2">
      <c r="A71" s="14">
        <v>2.57</v>
      </c>
      <c r="B71" s="14">
        <v>2.9350000000000001</v>
      </c>
      <c r="C71" s="15">
        <v>3.1</v>
      </c>
      <c r="D71" s="20">
        <f t="shared" si="133"/>
        <v>5.2401206082415275E-2</v>
      </c>
      <c r="E71" s="17">
        <f>IF(OR($A71="",$B71="",$C71=""),"",A71*'MPTO_working_3-way'!$I70)</f>
        <v>2.7046710996318071</v>
      </c>
      <c r="F71" s="21">
        <f>IF(OR($A71="",$B71="",$C71=""),"",B71*'MPTO_working_3-way'!$I70)</f>
        <v>3.088797539851889</v>
      </c>
      <c r="G71" s="22">
        <f>IF(OR($A71="",$B71="",$C71=""),"",C71*'MPTO_working_3-way'!$I70)</f>
        <v>3.2624437388554877</v>
      </c>
      <c r="H71" s="17">
        <f>IF(OR($A71="",$B71="",$C71=""),"",'MPTO_working_3-way'!E70)</f>
        <v>2.6907905752143391</v>
      </c>
      <c r="I71" s="21">
        <f>IF(OR($A71="",$B71="",$C71=""),"",'MPTO_working_3-way'!F70)</f>
        <v>3.0935958081990429</v>
      </c>
      <c r="J71" s="22">
        <f>IF(OR($A71="",$B71="",$C71=""),"",'MPTO_working_3-way'!G70)</f>
        <v>3.2774680549413664</v>
      </c>
      <c r="K71" s="17">
        <f>IF(OR($A71="",$B71="",$C71=""),"",'OddsRatio_working_3-way'!H70)</f>
        <v>2.6971776950050801</v>
      </c>
      <c r="L71" s="21">
        <f>IF(OR($A71="",$B71="",$C71=""),"",'OddsRatio_working_3-way'!I70)</f>
        <v>3.0917444839712291</v>
      </c>
      <c r="M71" s="22">
        <f>IF(OR($A71="",$B71="",$C71=""),"",'OddsRatio_working_3-way'!J70)</f>
        <v>3.2701102926819541</v>
      </c>
      <c r="N71" s="17">
        <f>IF('Log_working_3-way'!$D70="","",A71^('Log_working_3-way'!$D70))</f>
        <v>2.6914336578981293</v>
      </c>
      <c r="O71" s="21">
        <f>IF('Log_working_3-way'!$D70="","",B71^('Log_working_3-way'!$D70))</f>
        <v>3.0937103275141751</v>
      </c>
      <c r="P71" s="22">
        <f>IF('Log_working_3-way'!$D70="","",C71^('Log_working_3-way'!$D70))</f>
        <v>3.2763860297267922</v>
      </c>
      <c r="Q71" s="24">
        <f t="shared" ref="Q71" si="140">(1/H71)*100</f>
        <v>37.163798967162037</v>
      </c>
      <c r="R71" s="24">
        <f t="shared" ref="R71" si="141">(1/F71)*100</f>
        <v>32.375058160916268</v>
      </c>
      <c r="S71" s="24">
        <f t="shared" ref="S71" si="142">(1/G71)*100</f>
        <v>30.651869581383629</v>
      </c>
      <c r="T71" s="26" t="s">
        <v>159</v>
      </c>
      <c r="U71" s="4" t="s">
        <v>45</v>
      </c>
      <c r="V71" s="4" t="s">
        <v>188</v>
      </c>
      <c r="W71" s="4" t="s">
        <v>169</v>
      </c>
    </row>
    <row r="72" spans="1:23" x14ac:dyDescent="0.2">
      <c r="A72" s="14">
        <v>2.31</v>
      </c>
      <c r="B72" s="14">
        <v>3.03</v>
      </c>
      <c r="C72" s="15">
        <v>3.44</v>
      </c>
      <c r="D72" s="20">
        <f t="shared" si="133"/>
        <v>5.363111061936765E-2</v>
      </c>
      <c r="E72" s="17">
        <f>IF(OR($A72="",$B72="",$C72=""),"",A72*'MPTO_working_3-way'!$I71)</f>
        <v>2.4338878655307394</v>
      </c>
      <c r="F72" s="21">
        <f>IF(OR($A72="",$B72="",$C72=""),"",B72*'MPTO_working_3-way'!$I71)</f>
        <v>3.1925022651766839</v>
      </c>
      <c r="G72" s="22">
        <f>IF(OR($A72="",$B72="",$C72=""),"",C72*'MPTO_working_3-way'!$I71)</f>
        <v>3.6244910205306247</v>
      </c>
      <c r="H72" s="17">
        <f>IF(OR($A72="",$B72="",$C72=""),"",'MPTO_working_3-way'!E71)</f>
        <v>2.4095027161654174</v>
      </c>
      <c r="I72" s="21">
        <f>IF(OR($A72="",$B72="",$C72=""),"",'MPTO_working_3-way'!F71)</f>
        <v>3.2035267864508135</v>
      </c>
      <c r="J72" s="22">
        <f>IF(OR($A72="",$B72="",$C72=""),"",'MPTO_working_3-way'!G71)</f>
        <v>3.6654118581234143</v>
      </c>
      <c r="K72" s="17">
        <f>IF(OR($A72="",$B72="",$C72=""),"",'OddsRatio_working_3-way'!H71)</f>
        <v>2.4200767159456142</v>
      </c>
      <c r="L72" s="21">
        <f>IF(OR($A72="",$B72="",$C72=""),"",'OddsRatio_working_3-way'!I71)</f>
        <v>3.2005768957019827</v>
      </c>
      <c r="M72" s="22">
        <f>IF(OR($A72="",$B72="",$C72=""),"",'OddsRatio_working_3-way'!J71)</f>
        <v>3.645028386952136</v>
      </c>
      <c r="N72" s="17">
        <f>IF('Log_working_3-way'!$D71="","",A72^('Log_working_3-way'!$D71))</f>
        <v>2.410072593530654</v>
      </c>
      <c r="O72" s="21">
        <f>IF('Log_working_3-way'!$D71="","",B72^('Log_working_3-way'!$D71))</f>
        <v>3.2050092192194546</v>
      </c>
      <c r="P72" s="22">
        <f>IF('Log_working_3-way'!$D71="","",C72^('Log_working_3-way'!$D71))</f>
        <v>3.6621564577897163</v>
      </c>
      <c r="Q72" s="24">
        <f t="shared" ref="Q72" si="143">(1/H72)*100</f>
        <v>41.502339602731034</v>
      </c>
      <c r="R72" s="24">
        <f t="shared" ref="R72" si="144">(1/F72)*100</f>
        <v>31.323392027245955</v>
      </c>
      <c r="S72" s="24">
        <f t="shared" ref="S72" si="145">(1/G72)*100</f>
        <v>27.590080768184666</v>
      </c>
      <c r="T72" s="26" t="s">
        <v>156</v>
      </c>
      <c r="U72" s="4" t="s">
        <v>45</v>
      </c>
      <c r="V72" s="4" t="s">
        <v>170</v>
      </c>
      <c r="W72" s="4" t="s">
        <v>171</v>
      </c>
    </row>
    <row r="73" spans="1:23" x14ac:dyDescent="0.2">
      <c r="A73" s="14">
        <v>3.42</v>
      </c>
      <c r="B73" s="14">
        <v>2.89</v>
      </c>
      <c r="C73" s="15">
        <v>2.41</v>
      </c>
      <c r="D73" s="20">
        <f t="shared" si="133"/>
        <v>5.3356181400487701E-2</v>
      </c>
      <c r="E73" s="17">
        <f>IF(OR($A73="",$B73="",$C73=""),"",A73*'MPTO_working_3-way'!$I72)</f>
        <v>3.602478140389668</v>
      </c>
      <c r="F73" s="21">
        <f>IF(OR($A73="",$B73="",$C73=""),"",B73*'MPTO_working_3-way'!$I72)</f>
        <v>3.0441993642474094</v>
      </c>
      <c r="G73" s="22">
        <f>IF(OR($A73="",$B73="",$C73=""),"",C73*'MPTO_working_3-way'!$I72)</f>
        <v>2.5385883971751757</v>
      </c>
      <c r="H73" s="17">
        <f>IF(OR($A73="",$B73="",$C73=""),"",'MPTO_working_3-way'!E72)</f>
        <v>3.6414979230787496</v>
      </c>
      <c r="I73" s="21">
        <f>IF(OR($A73="",$B73="",$C73=""),"",'MPTO_working_3-way'!F72)</f>
        <v>3.0465943014687538</v>
      </c>
      <c r="J73" s="22">
        <f>IF(OR($A73="",$B73="",$C73=""),"",'MPTO_working_3-way'!G72)</f>
        <v>2.5179253273502495</v>
      </c>
      <c r="K73" s="17">
        <f>IF(OR($A73="",$B73="",$C73=""),"",'OddsRatio_working_3-way'!H72)</f>
        <v>3.6212757511082523</v>
      </c>
      <c r="L73" s="21">
        <f>IF(OR($A73="",$B73="",$C73=""),"",'OddsRatio_working_3-way'!I72)</f>
        <v>3.0471946981795859</v>
      </c>
      <c r="M73" s="22">
        <f>IF(OR($A73="",$B73="",$C73=""),"",'OddsRatio_working_3-way'!J72)</f>
        <v>2.5272722351498498</v>
      </c>
      <c r="N73" s="17">
        <f>IF('Log_working_3-way'!$D72="","",A73^('Log_working_3-way'!$D72))</f>
        <v>3.637662690219122</v>
      </c>
      <c r="O73" s="21">
        <f>IF('Log_working_3-way'!$D72="","",B73^('Log_working_3-way'!$D72))</f>
        <v>3.0480686084304005</v>
      </c>
      <c r="P73" s="22">
        <f>IF('Log_working_3-way'!$D72="","",C73^('Log_working_3-way'!$D72))</f>
        <v>2.5187546398213887</v>
      </c>
      <c r="Q73" s="24">
        <f t="shared" ref="Q73" si="146">(1/H73)*100</f>
        <v>27.461226701855086</v>
      </c>
      <c r="R73" s="24">
        <f t="shared" ref="R73" si="147">(1/F73)*100</f>
        <v>32.849359728028887</v>
      </c>
      <c r="S73" s="24">
        <f t="shared" ref="S73" si="148">(1/G73)*100</f>
        <v>39.391970794192318</v>
      </c>
      <c r="T73" s="26" t="s">
        <v>53</v>
      </c>
      <c r="U73" s="4" t="s">
        <v>48</v>
      </c>
      <c r="V73" s="4" t="s">
        <v>172</v>
      </c>
      <c r="W73" s="4" t="s">
        <v>173</v>
      </c>
    </row>
    <row r="74" spans="1:23" x14ac:dyDescent="0.2">
      <c r="A74" s="14">
        <v>1.77</v>
      </c>
      <c r="B74" s="14">
        <v>3.3</v>
      </c>
      <c r="C74" s="15">
        <v>5.38</v>
      </c>
      <c r="D74" s="20">
        <f t="shared" si="133"/>
        <v>5.3875660390687807E-2</v>
      </c>
      <c r="E74" s="17">
        <f>IF(OR($A74="",$B74="",$C74=""),"",A74*'MPTO_working_3-way'!$I73)</f>
        <v>1.8653599188915175</v>
      </c>
      <c r="F74" s="21">
        <f>IF(OR($A74="",$B74="",$C74=""),"",B74*'MPTO_working_3-way'!$I73)</f>
        <v>3.4777896792892697</v>
      </c>
      <c r="G74" s="22">
        <f>IF(OR($A74="",$B74="",$C74=""),"",C74*'MPTO_working_3-way'!$I73)</f>
        <v>5.6698510529019002</v>
      </c>
      <c r="H74" s="17">
        <f>IF(OR($A74="",$B74="",$C74=""),"",'MPTO_working_3-way'!E73)</f>
        <v>1.8281094564988489</v>
      </c>
      <c r="I74" s="21">
        <f>IF(OR($A74="",$B74="",$C74=""),"",'MPTO_working_3-way'!F73)</f>
        <v>3.5078888087642017</v>
      </c>
      <c r="J74" s="22">
        <f>IF(OR($A74="",$B74="",$C74=""),"",'MPTO_working_3-way'!G73)</f>
        <v>5.9553922367558263</v>
      </c>
      <c r="K74" s="17">
        <f>IF(OR($A74="",$B74="",$C74=""),"",'OddsRatio_working_3-way'!H73)</f>
        <v>1.842145409855533</v>
      </c>
      <c r="L74" s="21">
        <f>IF(OR($A74="",$B74="",$C74=""),"",'OddsRatio_working_3-way'!I73)</f>
        <v>3.5154992761918509</v>
      </c>
      <c r="M74" s="22">
        <f>IF(OR($A74="",$B74="",$C74=""),"",'OddsRatio_working_3-way'!J73)</f>
        <v>5.7903855781392641</v>
      </c>
      <c r="N74" s="17">
        <f>IF('Log_working_3-way'!$D73="","",A74^('Log_working_3-way'!$D73))</f>
        <v>1.8272684884608885</v>
      </c>
      <c r="O74" s="21">
        <f>IF('Log_working_3-way'!$D73="","",B74^('Log_working_3-way'!$D73))</f>
        <v>3.5272048853451983</v>
      </c>
      <c r="P74" s="22">
        <f>IF('Log_working_3-way'!$D73="","",C74^('Log_working_3-way'!$D73))</f>
        <v>5.9093118704879686</v>
      </c>
      <c r="Q74" s="24">
        <f t="shared" ref="Q74" si="149">(1/H74)*100</f>
        <v>54.701319794886672</v>
      </c>
      <c r="R74" s="24">
        <f t="shared" ref="R74" si="150">(1/F74)*100</f>
        <v>28.753895209797815</v>
      </c>
      <c r="S74" s="24">
        <f t="shared" ref="S74" si="151">(1/G74)*100</f>
        <v>17.63714761939271</v>
      </c>
      <c r="T74" s="26" t="s">
        <v>157</v>
      </c>
      <c r="U74" s="4" t="s">
        <v>48</v>
      </c>
      <c r="V74" s="4" t="s">
        <v>174</v>
      </c>
      <c r="W74" s="4" t="s">
        <v>175</v>
      </c>
    </row>
    <row r="75" spans="1:23" x14ac:dyDescent="0.2">
      <c r="A75" s="14">
        <v>4.9400000000000004</v>
      </c>
      <c r="B75" s="14">
        <v>3.82</v>
      </c>
      <c r="C75" s="15">
        <v>1.696</v>
      </c>
      <c r="D75" s="20">
        <f t="shared" si="133"/>
        <v>5.3831896019046699E-2</v>
      </c>
      <c r="E75" s="17">
        <f>IF(OR($A75="",$B75="",$C75=""),"",A75*'MPTO_working_3-way'!$I74)</f>
        <v>5.205929566334091</v>
      </c>
      <c r="F75" s="21">
        <f>IF(OR($A75="",$B75="",$C75=""),"",B75*'MPTO_working_3-way'!$I74)</f>
        <v>4.0256378427927579</v>
      </c>
      <c r="G75" s="22">
        <f>IF(OR($A75="",$B75="",$C75=""),"",C75*'MPTO_working_3-way'!$I74)</f>
        <v>1.7872988956483031</v>
      </c>
      <c r="H75" s="17">
        <f>IF(OR($A75="",$B75="",$C75=""),"",'MPTO_working_3-way'!E74)</f>
        <v>5.4204894714906731</v>
      </c>
      <c r="I75" s="21">
        <f>IF(OR($A75="",$B75="",$C75=""),"",'MPTO_working_3-way'!F74)</f>
        <v>4.1011148001851776</v>
      </c>
      <c r="J75" s="22">
        <f>IF(OR($A75="",$B75="",$C75=""),"",'MPTO_working_3-way'!G74)</f>
        <v>1.7492343893251399</v>
      </c>
      <c r="K75" s="17">
        <f>IF(OR($A75="",$B75="",$C75=""),"",'OddsRatio_working_3-way'!H74)</f>
        <v>5.316477546779911</v>
      </c>
      <c r="L75" s="21">
        <f>IF(OR($A75="",$B75="",$C75=""),"",'OddsRatio_working_3-way'!I74)</f>
        <v>4.0894585487104944</v>
      </c>
      <c r="M75" s="22">
        <f>IF(OR($A75="",$B75="",$C75=""),"",'OddsRatio_working_3-way'!J74)</f>
        <v>1.762504663085994</v>
      </c>
      <c r="N75" s="17">
        <f>IF('Log_working_3-way'!$D74="","",A75^('Log_working_3-way'!$D74))</f>
        <v>5.4059501062394641</v>
      </c>
      <c r="O75" s="21">
        <f>IF('Log_working_3-way'!$D74="","",B75^('Log_working_3-way'!$D74))</f>
        <v>4.1200983317862576</v>
      </c>
      <c r="P75" s="22">
        <f>IF('Log_working_3-way'!$D74="","",C75^('Log_working_3-way'!$D74))</f>
        <v>1.7473170353133913</v>
      </c>
      <c r="Q75" s="24">
        <f t="shared" ref="Q75" si="152">(1/H75)*100</f>
        <v>18.44851844578886</v>
      </c>
      <c r="R75" s="24">
        <f t="shared" ref="R75" si="153">(1/F75)*100</f>
        <v>24.840783971422951</v>
      </c>
      <c r="S75" s="24">
        <f t="shared" ref="S75" si="154">(1/G75)*100</f>
        <v>55.950350690351215</v>
      </c>
      <c r="T75" s="26" t="s">
        <v>160</v>
      </c>
      <c r="U75" s="4" t="s">
        <v>49</v>
      </c>
      <c r="V75" s="4" t="s">
        <v>176</v>
      </c>
      <c r="W75" s="4" t="s">
        <v>177</v>
      </c>
    </row>
    <row r="76" spans="1:23" x14ac:dyDescent="0.2">
      <c r="A76" s="14">
        <v>1.448</v>
      </c>
      <c r="B76" s="14">
        <v>4.5599999999999996</v>
      </c>
      <c r="C76" s="15">
        <v>6.95</v>
      </c>
      <c r="D76" s="20">
        <f t="shared" si="133"/>
        <v>5.3790872506995768E-2</v>
      </c>
      <c r="E76" s="17">
        <f>IF(OR($A76="",$B76="",$C76=""),"",A76*'MPTO_working_3-way'!$I75)</f>
        <v>1.5258891833901298</v>
      </c>
      <c r="F76" s="21">
        <f>IF(OR($A76="",$B76="",$C76=""),"",B76*'MPTO_working_3-way'!$I75)</f>
        <v>4.8052863786319007</v>
      </c>
      <c r="G76" s="22">
        <f>IF(OR($A76="",$B76="",$C76=""),"",C76*'MPTO_working_3-way'!$I75)</f>
        <v>7.3238465639236212</v>
      </c>
      <c r="H76" s="17">
        <f>IF(OR($A76="",$B76="",$C76=""),"",'MPTO_working_3-way'!E75)</f>
        <v>1.4865965983589067</v>
      </c>
      <c r="I76" s="21">
        <f>IF(OR($A76="",$B76="",$C76=""),"",'MPTO_working_3-way'!F75)</f>
        <v>4.966033454035041</v>
      </c>
      <c r="J76" s="22">
        <f>IF(OR($A76="",$B76="",$C76=""),"",'MPTO_working_3-way'!G75)</f>
        <v>7.9393685508151695</v>
      </c>
      <c r="K76" s="17">
        <f>IF(OR($A76="",$B76="",$C76=""),"",'OddsRatio_working_3-way'!H75)</f>
        <v>1.4986161617388827</v>
      </c>
      <c r="L76" s="21">
        <f>IF(OR($A76="",$B76="",$C76=""),"",'OddsRatio_working_3-way'!I75)</f>
        <v>4.9622177138179069</v>
      </c>
      <c r="M76" s="22">
        <f>IF(OR($A76="",$B76="",$C76=""),"",'OddsRatio_working_3-way'!J75)</f>
        <v>7.6222458980945378</v>
      </c>
      <c r="N76" s="17">
        <f>IF('Log_working_3-way'!$D75="","",A76^('Log_working_3-way'!$D75))</f>
        <v>1.4830848344955043</v>
      </c>
      <c r="O76" s="21">
        <f>IF('Log_working_3-way'!$D75="","",B76^('Log_working_3-way'!$D75))</f>
        <v>5.0301654306968429</v>
      </c>
      <c r="P76" s="22">
        <f>IF('Log_working_3-way'!$D75="","",C76^('Log_working_3-way'!$D75))</f>
        <v>7.8784128194784424</v>
      </c>
      <c r="Q76" s="24">
        <f t="shared" ref="Q76" si="155">(1/H76)*100</f>
        <v>67.267744397096465</v>
      </c>
      <c r="R76" s="24">
        <f t="shared" ref="R76" si="156">(1/F76)*100</f>
        <v>20.810414223110403</v>
      </c>
      <c r="S76" s="24">
        <f t="shared" ref="S76" si="157">(1/G76)*100</f>
        <v>13.654027173724238</v>
      </c>
      <c r="T76" s="26" t="s">
        <v>35</v>
      </c>
      <c r="U76" s="4" t="s">
        <v>178</v>
      </c>
      <c r="V76" s="4" t="s">
        <v>179</v>
      </c>
      <c r="W76" s="4" t="s">
        <v>180</v>
      </c>
    </row>
    <row r="77" spans="1:23" x14ac:dyDescent="0.2">
      <c r="A77" s="14">
        <v>1.845</v>
      </c>
      <c r="B77" s="14">
        <v>3.72</v>
      </c>
      <c r="C77" s="15">
        <v>4.0999999999999996</v>
      </c>
      <c r="D77" s="20">
        <f t="shared" si="133"/>
        <v>5.4725063379666095E-2</v>
      </c>
      <c r="E77" s="17">
        <f>IF(OR($A77="",$B77="",$C77=""),"",A77*'MPTO_working_3-way'!$I76)</f>
        <v>1.9459677419354839</v>
      </c>
      <c r="F77" s="21">
        <f>IF(OR($A77="",$B77="",$C77=""),"",B77*'MPTO_working_3-way'!$I76)</f>
        <v>3.923577235772358</v>
      </c>
      <c r="G77" s="22">
        <f>IF(OR($A77="",$B77="",$C77=""),"",C77*'MPTO_working_3-way'!$I76)</f>
        <v>4.3243727598566304</v>
      </c>
      <c r="H77" s="17">
        <f>IF(OR($A77="",$B77="",$C77=""),"",'MPTO_working_3-way'!E76)</f>
        <v>1.9092578168465562</v>
      </c>
      <c r="I77" s="21">
        <f>IF(OR($A77="",$B77="",$C77=""),"",'MPTO_working_3-way'!F76)</f>
        <v>3.9908128852192117</v>
      </c>
      <c r="J77" s="22">
        <f>IF(OR($A77="",$B77="",$C77=""),"",'MPTO_working_3-way'!G76)</f>
        <v>4.4314307851239665</v>
      </c>
      <c r="K77" s="17">
        <f>IF(OR($A77="",$B77="",$C77=""),"",'OddsRatio_working_3-way'!H76)</f>
        <v>1.9227472612776584</v>
      </c>
      <c r="L77" s="21">
        <f>IF(OR($A77="",$B77="",$C77=""),"",'OddsRatio_working_3-way'!I76)</f>
        <v>3.9702633735801554</v>
      </c>
      <c r="M77" s="22">
        <f>IF(OR($A77="",$B77="",$C77=""),"",'OddsRatio_working_3-way'!J76)</f>
        <v>4.3852266390067935</v>
      </c>
      <c r="N77" s="17">
        <f>IF('Log_working_3-way'!$D76="","",A77^('Log_working_3-way'!$D76))</f>
        <v>1.9079935426124548</v>
      </c>
      <c r="O77" s="21">
        <f>IF('Log_working_3-way'!$D76="","",B77^('Log_working_3-way'!$D76))</f>
        <v>3.9977637005719733</v>
      </c>
      <c r="P77" s="22">
        <f>IF('Log_working_3-way'!$D76="","",C77^('Log_working_3-way'!$D76))</f>
        <v>4.4296913153956687</v>
      </c>
      <c r="Q77" s="24">
        <f t="shared" ref="Q77" si="158">(1/H77)*100</f>
        <v>52.376373226097847</v>
      </c>
      <c r="R77" s="24">
        <f t="shared" ref="R77" si="159">(1/F77)*100</f>
        <v>25.486945710733526</v>
      </c>
      <c r="S77" s="24">
        <f t="shared" ref="S77" si="160">(1/G77)*100</f>
        <v>23.124740986324081</v>
      </c>
      <c r="T77" s="26" t="s">
        <v>163</v>
      </c>
      <c r="U77" s="4" t="s">
        <v>178</v>
      </c>
      <c r="V77" s="4" t="s">
        <v>181</v>
      </c>
      <c r="W77" s="4" t="s">
        <v>182</v>
      </c>
    </row>
    <row r="78" spans="1:23" x14ac:dyDescent="0.2">
      <c r="A78" s="14">
        <v>1.2749999999999999</v>
      </c>
      <c r="B78" s="14">
        <v>6.25</v>
      </c>
      <c r="C78" s="15">
        <v>9.3000000000000007</v>
      </c>
      <c r="D78" s="20">
        <f t="shared" si="133"/>
        <v>5.1840607210626333E-2</v>
      </c>
      <c r="E78" s="17">
        <f>IF(OR($A78="",$B78="",$C78=""),"",A78*'MPTO_working_3-way'!$I77)</f>
        <v>1.3410967741935484</v>
      </c>
      <c r="F78" s="21">
        <f>IF(OR($A78="",$B78="",$C78=""),"",B78*'MPTO_working_3-way'!$I77)</f>
        <v>6.5740037950664147</v>
      </c>
      <c r="G78" s="22">
        <f>IF(OR($A78="",$B78="",$C78=""),"",C78*'MPTO_working_3-way'!$I77)</f>
        <v>9.7821176470588256</v>
      </c>
      <c r="H78" s="17">
        <f>IF(OR($A78="",$B78="",$C78=""),"",'MPTO_working_3-way'!E77)</f>
        <v>1.3037239832437246</v>
      </c>
      <c r="I78" s="21">
        <f>IF(OR($A78="",$B78="",$C78=""),"",'MPTO_working_3-way'!F77)</f>
        <v>7.0067363942563405</v>
      </c>
      <c r="J78" s="22">
        <f>IF(OR($A78="",$B78="",$C78=""),"",'MPTO_working_3-way'!G77)</f>
        <v>11.080740117746013</v>
      </c>
      <c r="K78" s="17">
        <f>IF(OR($A78="",$B78="",$C78=""),"",'OddsRatio_working_3-way'!H77)</f>
        <v>1.3135582792258411</v>
      </c>
      <c r="L78" s="21">
        <f>IF(OR($A78="",$B78="",$C78=""),"",'OddsRatio_working_3-way'!I77)</f>
        <v>6.986112603402427</v>
      </c>
      <c r="M78" s="22">
        <f>IF(OR($A78="",$B78="",$C78=""),"",'OddsRatio_working_3-way'!J77)</f>
        <v>10.463758972998127</v>
      </c>
      <c r="N78" s="17">
        <f>IF('Log_working_3-way'!$D77="","",A78^('Log_working_3-way'!$D77))</f>
        <v>1.2987243656420027</v>
      </c>
      <c r="O78" s="21">
        <f>IF('Log_working_3-way'!$D77="","",B78^('Log_working_3-way'!$D77))</f>
        <v>7.1825160427650969</v>
      </c>
      <c r="P78" s="22">
        <f>IF('Log_working_3-way'!$D77="","",C78^('Log_working_3-way'!$D77))</f>
        <v>11.01482943767982</v>
      </c>
      <c r="Q78" s="24">
        <f t="shared" ref="Q78" si="161">(1/H78)*100</f>
        <v>76.703352308665401</v>
      </c>
      <c r="R78" s="24">
        <f t="shared" ref="R78" si="162">(1/F78)*100</f>
        <v>15.211430220811081</v>
      </c>
      <c r="S78" s="24">
        <f t="shared" ref="S78" si="163">(1/G78)*100</f>
        <v>10.222735363448306</v>
      </c>
      <c r="T78" s="26" t="s">
        <v>163</v>
      </c>
      <c r="U78" s="4" t="s">
        <v>49</v>
      </c>
      <c r="V78" s="4" t="s">
        <v>183</v>
      </c>
      <c r="W78" s="4" t="s">
        <v>184</v>
      </c>
    </row>
    <row r="79" spans="1:23" x14ac:dyDescent="0.2">
      <c r="A79" s="14">
        <v>1.605</v>
      </c>
      <c r="B79" s="14">
        <v>3.66</v>
      </c>
      <c r="C79" s="15">
        <v>6.35</v>
      </c>
      <c r="D79" s="20">
        <f t="shared" si="133"/>
        <v>5.3757318178034419E-2</v>
      </c>
      <c r="E79" s="17">
        <f>IF(OR($A79="",$B79="",$C79=""),"",A79*'MPTO_working_3-way'!$I78)</f>
        <v>1.6912804956757452</v>
      </c>
      <c r="F79" s="21">
        <f>IF(OR($A79="",$B79="",$C79=""),"",B79*'MPTO_working_3-way'!$I78)</f>
        <v>3.8567517845316059</v>
      </c>
      <c r="G79" s="22">
        <f>IF(OR($A79="",$B79="",$C79=""),"",C79*'MPTO_working_3-way'!$I78)</f>
        <v>6.6913589704305183</v>
      </c>
      <c r="H79" s="17">
        <f>IF(OR($A79="",$B79="",$C79=""),"",'MPTO_working_3-way'!E78)</f>
        <v>1.6525269480655402</v>
      </c>
      <c r="I79" s="21">
        <f>IF(OR($A79="",$B79="",$C79=""),"",'MPTO_working_3-way'!F78)</f>
        <v>3.9168846837793687</v>
      </c>
      <c r="J79" s="22">
        <f>IF(OR($A79="",$B79="",$C79=""),"",'MPTO_working_3-way'!G78)</f>
        <v>7.1653148311958459</v>
      </c>
      <c r="K79" s="17">
        <f>IF(OR($A79="",$B79="",$C79=""),"",'OddsRatio_working_3-way'!H78)</f>
        <v>1.6659516507673955</v>
      </c>
      <c r="L79" s="21">
        <f>IF(OR($A79="",$B79="",$C79=""),"",'OddsRatio_working_3-way'!I78)</f>
        <v>3.9279857703161509</v>
      </c>
      <c r="M79" s="22">
        <f>IF(OR($A79="",$B79="",$C79=""),"",'OddsRatio_working_3-way'!J78)</f>
        <v>6.8889939365381219</v>
      </c>
      <c r="N79" s="17">
        <f>IF('Log_working_3-way'!$D78="","",A79^('Log_working_3-way'!$D78))</f>
        <v>1.6506115757610706</v>
      </c>
      <c r="O79" s="21">
        <f>IF('Log_working_3-way'!$D78="","",B79^('Log_working_3-way'!$D78))</f>
        <v>3.9523452318226115</v>
      </c>
      <c r="P79" s="22">
        <f>IF('Log_working_3-way'!$D78="","",C79^('Log_working_3-way'!$D78))</f>
        <v>7.0846811116365247</v>
      </c>
      <c r="Q79" s="24">
        <f t="shared" ref="Q79" si="164">(1/H79)*100</f>
        <v>60.513385344221291</v>
      </c>
      <c r="R79" s="24">
        <f t="shared" ref="R79" si="165">(1/F79)*100</f>
        <v>25.928554801237951</v>
      </c>
      <c r="S79" s="24">
        <f t="shared" ref="S79" si="166">(1/G79)*100</f>
        <v>14.944647334256834</v>
      </c>
      <c r="T79" s="26" t="s">
        <v>159</v>
      </c>
      <c r="U79" s="4" t="s">
        <v>185</v>
      </c>
      <c r="V79" s="4" t="s">
        <v>186</v>
      </c>
      <c r="W79" s="4" t="s">
        <v>187</v>
      </c>
    </row>
    <row r="80" spans="1:23" x14ac:dyDescent="0.2">
      <c r="A80" s="14">
        <v>2.38</v>
      </c>
      <c r="B80" s="14">
        <v>2.968</v>
      </c>
      <c r="C80" s="15">
        <v>3.38</v>
      </c>
      <c r="D80" s="20">
        <f t="shared" si="133"/>
        <v>5.2953279112247786E-2</v>
      </c>
      <c r="E80" s="17">
        <f>IF(OR($A80="",$B80="",$C80=""),"",A80*'MPTO_working_3-way'!$I79)</f>
        <v>2.5060288042871495</v>
      </c>
      <c r="F80" s="21">
        <f>IF(OR($A80="",$B80="",$C80=""),"",B80*'MPTO_working_3-way'!$I79)</f>
        <v>3.1251653324051514</v>
      </c>
      <c r="G80" s="22">
        <f>IF(OR($A80="",$B80="",$C80=""),"",C80*'MPTO_working_3-way'!$I79)</f>
        <v>3.5589820833993975</v>
      </c>
      <c r="H80" s="17">
        <f>IF(OR($A80="",$B80="",$C80=""),"",'MPTO_working_3-way'!E79)</f>
        <v>2.4843672792026772</v>
      </c>
      <c r="I80" s="21">
        <f>IF(OR($A80="",$B80="",$C80=""),"",'MPTO_working_3-way'!F79)</f>
        <v>3.1320850633685069</v>
      </c>
      <c r="J80" s="22">
        <f>IF(OR($A80="",$B80="",$C80=""),"",'MPTO_working_3-way'!G79)</f>
        <v>3.5944472172012847</v>
      </c>
      <c r="K80" s="17">
        <f>IF(OR($A80="",$B80="",$C80=""),"",'OddsRatio_working_3-way'!H79)</f>
        <v>2.4939705821773854</v>
      </c>
      <c r="L80" s="21">
        <f>IF(OR($A80="",$B80="",$C80=""),"",'OddsRatio_working_3-way'!I79)</f>
        <v>3.1305319606703583</v>
      </c>
      <c r="M80" s="22">
        <f>IF(OR($A80="",$B80="",$C80=""),"",'OddsRatio_working_3-way'!J79)</f>
        <v>3.5765579605667952</v>
      </c>
      <c r="N80" s="17">
        <f>IF('Log_working_3-way'!$D79="","",A80^('Log_working_3-way'!$D79))</f>
        <v>2.4850595893501364</v>
      </c>
      <c r="O80" s="21">
        <f>IF('Log_working_3-way'!$D79="","",B80^('Log_working_3-way'!$D79))</f>
        <v>3.1332895116319839</v>
      </c>
      <c r="P80" s="22">
        <f>IF('Log_working_3-way'!$D79="","",C80^('Log_working_3-way'!$D79))</f>
        <v>3.591415273863213</v>
      </c>
      <c r="Q80" s="24">
        <f t="shared" ref="Q80" si="167">(1/H80)*100</f>
        <v>40.251697418947494</v>
      </c>
      <c r="R80" s="24">
        <f t="shared" ref="R80" si="168">(1/F80)*100</f>
        <v>31.998307085737199</v>
      </c>
      <c r="S80" s="24">
        <f t="shared" ref="S80" si="169">(1/G80)*100</f>
        <v>28.097921724990531</v>
      </c>
      <c r="T80" s="26" t="s">
        <v>35</v>
      </c>
      <c r="U80" s="4" t="s">
        <v>48</v>
      </c>
      <c r="V80" s="4" t="s">
        <v>189</v>
      </c>
      <c r="W80" s="4" t="s">
        <v>190</v>
      </c>
    </row>
    <row r="81" spans="1:23" x14ac:dyDescent="0.2">
      <c r="A81" s="14">
        <v>2.57</v>
      </c>
      <c r="B81" s="14">
        <v>2.95</v>
      </c>
      <c r="C81" s="15">
        <v>3.08</v>
      </c>
      <c r="D81" s="20">
        <f t="shared" si="133"/>
        <v>5.2763433888540989E-2</v>
      </c>
      <c r="E81" s="17">
        <f>IF(OR($A81="",$B81="",$C81=""),"",A81*'MPTO_working_3-way'!$I80)</f>
        <v>2.7056020250935502</v>
      </c>
      <c r="F81" s="21">
        <f>IF(OR($A81="",$B81="",$C81=""),"",B81*'MPTO_working_3-way'!$I80)</f>
        <v>3.1056521299711961</v>
      </c>
      <c r="G81" s="22">
        <f>IF(OR($A81="",$B81="",$C81=""),"",C81*'MPTO_working_3-way'!$I80)</f>
        <v>3.2425113763767062</v>
      </c>
      <c r="H81" s="17">
        <f>IF(OR($A81="",$B81="",$C81=""),"",'MPTO_working_3-way'!E80)</f>
        <v>2.6916650785063503</v>
      </c>
      <c r="I81" s="21">
        <f>IF(OR($A81="",$B81="",$C81=""),"",'MPTO_working_3-way'!F80)</f>
        <v>3.1114337642218071</v>
      </c>
      <c r="J81" s="22">
        <f>IF(OR($A81="",$B81="",$C81=""),"",'MPTO_working_3-way'!G80)</f>
        <v>3.2564007210718269</v>
      </c>
      <c r="K81" s="17">
        <f>IF(OR($A81="",$B81="",$C81=""),"",'OddsRatio_working_3-way'!H80)</f>
        <v>2.6980660397630691</v>
      </c>
      <c r="L81" s="21">
        <f>IF(OR($A81="",$B81="",$C81=""),"",'OddsRatio_working_3-way'!I80)</f>
        <v>3.1090629156292895</v>
      </c>
      <c r="M81" s="22">
        <f>IF(OR($A81="",$B81="",$C81=""),"",'OddsRatio_working_3-way'!J80)</f>
        <v>3.2496671100045753</v>
      </c>
      <c r="N81" s="17">
        <f>IF('Log_working_3-way'!$D80="","",A81^('Log_working_3-way'!$D80))</f>
        <v>2.6922986787524725</v>
      </c>
      <c r="O81" s="21">
        <f>IF('Log_working_3-way'!$D80="","",B81^('Log_working_3-way'!$D80))</f>
        <v>3.1114425848049208</v>
      </c>
      <c r="P81" s="22">
        <f>IF('Log_working_3-way'!$D80="","",C81^('Log_working_3-way'!$D80))</f>
        <v>3.2554641857709994</v>
      </c>
      <c r="Q81" s="24">
        <f t="shared" ref="Q81" si="170">(1/H81)*100</f>
        <v>37.151724706957843</v>
      </c>
      <c r="R81" s="24">
        <f t="shared" ref="R81" si="171">(1/F81)*100</f>
        <v>32.199356468468174</v>
      </c>
      <c r="S81" s="24">
        <f t="shared" ref="S81" si="172">(1/G81)*100</f>
        <v>30.84029272142244</v>
      </c>
      <c r="T81" s="26" t="s">
        <v>34</v>
      </c>
      <c r="U81" s="4" t="s">
        <v>191</v>
      </c>
      <c r="V81" s="4" t="s">
        <v>192</v>
      </c>
      <c r="W81" s="4" t="s">
        <v>193</v>
      </c>
    </row>
    <row r="82" spans="1:23" x14ac:dyDescent="0.2">
      <c r="A82" s="14">
        <v>1.855</v>
      </c>
      <c r="B82" s="14">
        <v>3.58</v>
      </c>
      <c r="C82" s="15">
        <v>4.26</v>
      </c>
      <c r="D82" s="20">
        <f t="shared" si="133"/>
        <v>5.3154950927588596E-2</v>
      </c>
      <c r="E82" s="17">
        <f>IF(OR($A82="",$B82="",$C82=""),"",A82*'MPTO_working_3-way'!$I81)</f>
        <v>1.9536024339706768</v>
      </c>
      <c r="F82" s="21">
        <f>IF(OR($A82="",$B82="",$C82=""),"",B82*'MPTO_working_3-way'!$I81)</f>
        <v>3.7702947243207672</v>
      </c>
      <c r="G82" s="22">
        <f>IF(OR($A82="",$B82="",$C82=""),"",C82*'MPTO_working_3-way'!$I81)</f>
        <v>4.4864400909515272</v>
      </c>
      <c r="H82" s="17">
        <f>IF(OR($A82="",$B82="",$C82=""),"",'MPTO_working_3-way'!E81)</f>
        <v>1.918041176141166</v>
      </c>
      <c r="I82" s="21">
        <f>IF(OR($A82="",$B82="",$C82=""),"",'MPTO_working_3-way'!F81)</f>
        <v>3.8224649727376323</v>
      </c>
      <c r="J82" s="22">
        <f>IF(OR($A82="",$B82="",$C82=""),"",'MPTO_working_3-way'!G81)</f>
        <v>4.6077966292728982</v>
      </c>
      <c r="K82" s="17">
        <f>IF(OR($A82="",$B82="",$C82=""),"",'OddsRatio_working_3-way'!H81)</f>
        <v>1.9312582072968256</v>
      </c>
      <c r="L82" s="21">
        <f>IF(OR($A82="",$B82="",$C82=""),"",'OddsRatio_working_3-way'!I81)</f>
        <v>3.8101124851763863</v>
      </c>
      <c r="M82" s="22">
        <f>IF(OR($A82="",$B82="",$C82=""),"",'OddsRatio_working_3-way'!J81)</f>
        <v>4.5507622874709366</v>
      </c>
      <c r="N82" s="17">
        <f>IF('Log_working_3-way'!$D81="","",A82^('Log_working_3-way'!$D81))</f>
        <v>1.9169656344216928</v>
      </c>
      <c r="O82" s="21">
        <f>IF('Log_working_3-way'!$D81="","",B82^('Log_working_3-way'!$D81))</f>
        <v>3.8312305458808176</v>
      </c>
      <c r="P82" s="22">
        <f>IF('Log_working_3-way'!$D81="","",C82^('Log_working_3-way'!$D81))</f>
        <v>4.601308262120642</v>
      </c>
      <c r="Q82" s="24">
        <f t="shared" ref="Q82" si="173">(1/H82)*100</f>
        <v>52.136524097561967</v>
      </c>
      <c r="R82" s="24">
        <f t="shared" ref="R82" si="174">(1/F82)*100</f>
        <v>26.523125461502318</v>
      </c>
      <c r="S82" s="24">
        <f t="shared" ref="S82" si="175">(1/G82)*100</f>
        <v>22.289387124924485</v>
      </c>
      <c r="T82" s="26" t="s">
        <v>56</v>
      </c>
      <c r="U82" s="4" t="s">
        <v>178</v>
      </c>
      <c r="V82" s="4" t="s">
        <v>194</v>
      </c>
      <c r="W82" s="4" t="s">
        <v>195</v>
      </c>
    </row>
    <row r="83" spans="1:23" x14ac:dyDescent="0.2">
      <c r="A83" s="14">
        <v>3.74</v>
      </c>
      <c r="B83" s="14">
        <v>3.88</v>
      </c>
      <c r="C83" s="15">
        <v>1.895</v>
      </c>
      <c r="D83" s="20">
        <f t="shared" si="133"/>
        <v>5.2816123395398318E-2</v>
      </c>
      <c r="E83" s="17">
        <f>IF(OR($A83="",$B83="",$C83=""),"",A83*'MPTO_working_3-way'!$I82)</f>
        <v>3.93753230149879</v>
      </c>
      <c r="F83" s="21">
        <f>IF(OR($A83="",$B83="",$C83=""),"",B83*'MPTO_working_3-way'!$I82)</f>
        <v>4.0849265587741455</v>
      </c>
      <c r="G83" s="22">
        <f>IF(OR($A83="",$B83="",$C83=""),"",C83*'MPTO_working_3-way'!$I82)</f>
        <v>1.9950865538342799</v>
      </c>
      <c r="H83" s="17">
        <f>IF(OR($A83="",$B83="",$C83=""),"",'MPTO_working_3-way'!E82)</f>
        <v>4.0036143881339212</v>
      </c>
      <c r="I83" s="21">
        <f>IF(OR($A83="",$B83="",$C83=""),"",'MPTO_working_3-way'!F82)</f>
        <v>4.1644701811108646</v>
      </c>
      <c r="J83" s="22">
        <f>IF(OR($A83="",$B83="",$C83=""),"",'MPTO_working_3-way'!G82)</f>
        <v>1.960403338077809</v>
      </c>
      <c r="K83" s="17">
        <f>IF(OR($A83="",$B83="",$C83=""),"",'OddsRatio_working_3-way'!H82)</f>
        <v>3.97997881217464</v>
      </c>
      <c r="L83" s="21">
        <f>IF(OR($A83="",$B83="",$C83=""),"",'OddsRatio_working_3-way'!I82)</f>
        <v>4.1322405033076492</v>
      </c>
      <c r="M83" s="22">
        <f>IF(OR($A83="",$B83="",$C83=""),"",'OddsRatio_working_3-way'!J82)</f>
        <v>1.9733872397431755</v>
      </c>
      <c r="N83" s="17">
        <f>IF('Log_working_3-way'!$D82="","",A83^('Log_working_3-way'!$D82))</f>
        <v>4.0071184126141803</v>
      </c>
      <c r="O83" s="21">
        <f>IF('Log_working_3-way'!$D82="","",B83^('Log_working_3-way'!$D82))</f>
        <v>4.1651150019252592</v>
      </c>
      <c r="P83" s="22">
        <f>IF('Log_working_3-way'!$D82="","",C83^('Log_working_3-way'!$D82))</f>
        <v>1.959421550391691</v>
      </c>
      <c r="Q83" s="24">
        <f t="shared" ref="Q83" si="176">(1/H83)*100</f>
        <v>24.97743046792522</v>
      </c>
      <c r="R83" s="24">
        <f t="shared" ref="R83" si="177">(1/F83)*100</f>
        <v>24.480244273965411</v>
      </c>
      <c r="S83" s="24">
        <f t="shared" ref="S83" si="178">(1/G83)*100</f>
        <v>50.123138671760302</v>
      </c>
      <c r="T83" s="26" t="s">
        <v>156</v>
      </c>
      <c r="U83" s="4" t="s">
        <v>38</v>
      </c>
      <c r="V83" s="4" t="s">
        <v>196</v>
      </c>
      <c r="W83" s="4" t="s">
        <v>197</v>
      </c>
    </row>
    <row r="84" spans="1:23" x14ac:dyDescent="0.2">
      <c r="A84" s="14">
        <v>3.3</v>
      </c>
      <c r="B84" s="14">
        <v>3.5</v>
      </c>
      <c r="C84" s="15">
        <v>2.1949999999999998</v>
      </c>
      <c r="D84" s="20">
        <f t="shared" si="133"/>
        <v>4.4325454348233428E-2</v>
      </c>
      <c r="E84" s="17">
        <f>IF(OR($A84="",$B84="",$C84=""),"",A84*'MPTO_working_3-way'!$I83)</f>
        <v>3.4462739993491702</v>
      </c>
      <c r="F84" s="21">
        <f>IF(OR($A84="",$B84="",$C84=""),"",B84*'MPTO_working_3-way'!$I83)</f>
        <v>3.655139090218817</v>
      </c>
      <c r="G84" s="22">
        <f>IF(OR($A84="",$B84="",$C84=""),"",C84*'MPTO_working_3-way'!$I83)</f>
        <v>2.2922943722943723</v>
      </c>
      <c r="H84" s="17">
        <f>IF(OR($A84="",$B84="",$C84=""),"",'MPTO_working_3-way'!E83)</f>
        <v>3.4691487542049146</v>
      </c>
      <c r="I84" s="21">
        <f>IF(OR($A84="",$B84="",$C84=""),"",'MPTO_working_3-way'!F83)</f>
        <v>3.6908658570614001</v>
      </c>
      <c r="J84" s="22">
        <f>IF(OR($A84="",$B84="",$C84=""),"",'MPTO_working_3-way'!G83)</f>
        <v>2.2685731329928038</v>
      </c>
      <c r="K84" s="17">
        <f>IF(OR($A84="",$B84="",$C84=""),"",'OddsRatio_working_3-way'!H83)</f>
        <v>3.4606175755126292</v>
      </c>
      <c r="L84" s="21">
        <f>IF(OR($A84="",$B84="",$C84=""),"",'OddsRatio_working_3-way'!I83)</f>
        <v>3.6745843212093798</v>
      </c>
      <c r="M84" s="22">
        <f>IF(OR($A84="",$B84="",$C84=""),"",'OddsRatio_working_3-way'!J83)</f>
        <v>2.2784513055380833</v>
      </c>
      <c r="N84" s="17">
        <f>IF('Log_working_3-way'!$D83="","",A84^('Log_working_3-way'!$D83))</f>
        <v>3.4699493063055415</v>
      </c>
      <c r="O84" s="21">
        <f>IF('Log_working_3-way'!$D83="","",B84^('Log_working_3-way'!$D83))</f>
        <v>3.6893687472724235</v>
      </c>
      <c r="P84" s="22">
        <f>IF('Log_working_3-way'!$D83="","",C84^('Log_working_3-way'!$D83))</f>
        <v>2.2687967213454643</v>
      </c>
      <c r="Q84" s="24">
        <f t="shared" ref="Q84" si="179">(1/H84)*100</f>
        <v>28.825515158089193</v>
      </c>
      <c r="R84" s="24">
        <f t="shared" ref="R84" si="180">(1/F84)*100</f>
        <v>27.358739990935188</v>
      </c>
      <c r="S84" s="24">
        <f t="shared" ref="S84" si="181">(1/G84)*100</f>
        <v>43.624414564133559</v>
      </c>
      <c r="T84" s="26" t="s">
        <v>54</v>
      </c>
      <c r="U84" s="4" t="s">
        <v>38</v>
      </c>
      <c r="V84" s="4" t="s">
        <v>64</v>
      </c>
      <c r="W84" s="4" t="s">
        <v>198</v>
      </c>
    </row>
    <row r="85" spans="1:23" x14ac:dyDescent="0.2">
      <c r="A85" s="14">
        <v>2.4249999999999998</v>
      </c>
      <c r="B85" s="14">
        <v>3.14</v>
      </c>
      <c r="C85" s="15">
        <v>3.1040000000000001</v>
      </c>
      <c r="D85" s="20">
        <f t="shared" si="133"/>
        <v>5.3007420053844623E-2</v>
      </c>
      <c r="E85" s="17">
        <f>IF(OR($A85="",$B85="",$C85=""),"",A85*'MPTO_working_3-way'!$I84)</f>
        <v>2.5535429936305731</v>
      </c>
      <c r="F85" s="21">
        <f>IF(OR($A85="",$B85="",$C85=""),"",B85*'MPTO_working_3-way'!$I84)</f>
        <v>3.3064432989690724</v>
      </c>
      <c r="G85" s="22">
        <f>IF(OR($A85="",$B85="",$C85=""),"",C85*'MPTO_working_3-way'!$I84)</f>
        <v>3.2685350318471338</v>
      </c>
      <c r="H85" s="17">
        <f>IF(OR($A85="",$B85="",$C85=""),"",'MPTO_working_3-way'!E84)</f>
        <v>2.5335570004575008</v>
      </c>
      <c r="I85" s="21">
        <f>IF(OR($A85="",$B85="",$C85=""),"",'MPTO_working_3-way'!F84)</f>
        <v>3.3244437976387551</v>
      </c>
      <c r="J85" s="22">
        <f>IF(OR($A85="",$B85="",$C85=""),"",'MPTO_working_3-way'!G84)</f>
        <v>3.2841174567803617</v>
      </c>
      <c r="K85" s="17">
        <f>IF(OR($A85="",$B85="",$C85=""),"",'OddsRatio_working_3-way'!H84)</f>
        <v>2.5423882462614618</v>
      </c>
      <c r="L85" s="21">
        <f>IF(OR($A85="",$B85="",$C85=""),"",'OddsRatio_working_3-way'!I84)</f>
        <v>3.3162883136838799</v>
      </c>
      <c r="M85" s="22">
        <f>IF(OR($A85="",$B85="",$C85=""),"",'OddsRatio_working_3-way'!J84)</f>
        <v>3.2773227158835909</v>
      </c>
      <c r="N85" s="17" t="e">
        <f ca="1">IF('Log_working_3-way'!$D84="","",A85^('Log_working_3-way'!$D84))</f>
        <v>#NAME?</v>
      </c>
      <c r="O85" s="21" t="e">
        <f ca="1">IF('Log_working_3-way'!$D84="","",B85^('Log_working_3-way'!$D84))</f>
        <v>#NAME?</v>
      </c>
      <c r="P85" s="22" t="e">
        <f ca="1">IF('Log_working_3-way'!$D84="","",C85^('Log_working_3-way'!$D84))</f>
        <v>#NAME?</v>
      </c>
      <c r="Q85" s="24">
        <f t="shared" ref="Q85" si="182">(1/H85)*100</f>
        <v>39.470199400267035</v>
      </c>
      <c r="R85" s="24">
        <f t="shared" ref="R85" si="183">(1/F85)*100</f>
        <v>30.243978486242106</v>
      </c>
      <c r="S85" s="24">
        <f t="shared" ref="S85" si="184">(1/G85)*100</f>
        <v>30.594746277963985</v>
      </c>
      <c r="T85" s="26" t="s">
        <v>34</v>
      </c>
      <c r="U85" s="4" t="s">
        <v>39</v>
      </c>
      <c r="V85" s="4" t="s">
        <v>79</v>
      </c>
      <c r="W85" s="4" t="s">
        <v>199</v>
      </c>
    </row>
    <row r="86" spans="1:23" x14ac:dyDescent="0.2">
      <c r="A86" s="14">
        <v>2.2000000000000002</v>
      </c>
      <c r="B86" s="14">
        <v>3.32</v>
      </c>
      <c r="C86" s="15">
        <v>3.34</v>
      </c>
      <c r="D86" s="20">
        <f t="shared" si="133"/>
        <v>5.5151471427353549E-2</v>
      </c>
      <c r="E86" s="17">
        <f>IF(OR($A86="",$B86="",$C86=""),"",A86*'MPTO_working_3-way'!$I85)</f>
        <v>2.3213332371401778</v>
      </c>
      <c r="F86" s="21">
        <f>IF(OR($A86="",$B86="",$C86=""),"",B86*'MPTO_working_3-way'!$I85)</f>
        <v>3.5031028851388135</v>
      </c>
      <c r="G86" s="22">
        <f>IF(OR($A86="",$B86="",$C86=""),"",C86*'MPTO_working_3-way'!$I85)</f>
        <v>3.5242059145673608</v>
      </c>
      <c r="H86" s="17">
        <f>IF(OR($A86="",$B86="",$C86=""),"",'MPTO_working_3-way'!E85)</f>
        <v>2.2927280382544888</v>
      </c>
      <c r="I86" s="21">
        <f>IF(OR($A86="",$B86="",$C86=""),"",'MPTO_working_3-way'!F85)</f>
        <v>3.5358053893604193</v>
      </c>
      <c r="J86" s="22">
        <f>IF(OR($A86="",$B86="",$C86=""),"",'MPTO_working_3-way'!G85)</f>
        <v>3.5584988447265857</v>
      </c>
      <c r="K86" s="17">
        <f>IF(OR($A86="",$B86="",$C86=""),"",'OddsRatio_working_3-way'!H85)</f>
        <v>2.3045910374289464</v>
      </c>
      <c r="L86" s="21">
        <f>IF(OR($A86="",$B86="",$C86=""),"",'OddsRatio_working_3-way'!I85)</f>
        <v>3.522209339029295</v>
      </c>
      <c r="M86" s="22">
        <f>IF(OR($A86="",$B86="",$C86=""),"",'OddsRatio_working_3-way'!J85)</f>
        <v>3.5439525229864444</v>
      </c>
      <c r="N86" s="17">
        <f>IF('Log_working_3-way'!$D85="","",A86^('Log_working_3-way'!$D85))</f>
        <v>2.2929100220155947</v>
      </c>
      <c r="O86" s="21">
        <f>IF('Log_working_3-way'!$D85="","",B86^('Log_working_3-way'!$D85))</f>
        <v>3.5357232372793579</v>
      </c>
      <c r="P86" s="22">
        <f>IF('Log_working_3-way'!$D85="","",C86^('Log_working_3-way'!$D85))</f>
        <v>3.5581437363089847</v>
      </c>
      <c r="Q86" s="24">
        <f t="shared" ref="Q86" si="185">(1/H86)*100</f>
        <v>43.616163073633665</v>
      </c>
      <c r="R86" s="24">
        <f t="shared" ref="R86" si="186">(1/F86)*100</f>
        <v>28.54612133267031</v>
      </c>
      <c r="S86" s="24">
        <f t="shared" ref="S86" si="187">(1/G86)*100</f>
        <v>28.375186474390844</v>
      </c>
      <c r="T86" s="26" t="s">
        <v>159</v>
      </c>
      <c r="U86" s="4" t="s">
        <v>39</v>
      </c>
      <c r="V86" s="4" t="s">
        <v>200</v>
      </c>
      <c r="W86" s="4" t="s">
        <v>201</v>
      </c>
    </row>
    <row r="87" spans="1:23" x14ac:dyDescent="0.2">
      <c r="A87" s="14">
        <v>5.3</v>
      </c>
      <c r="B87" s="14">
        <v>4.42</v>
      </c>
      <c r="C87" s="15">
        <v>1.5649999999999999</v>
      </c>
      <c r="D87" s="20">
        <f t="shared" si="133"/>
        <v>5.3901224957169092E-2</v>
      </c>
      <c r="E87" s="17">
        <f>IF(OR($A87="",$B87="",$C87=""),"",A87*'MPTO_working_3-way'!$I86)</f>
        <v>5.585676492272996</v>
      </c>
      <c r="F87" s="21">
        <f>IF(OR($A87="",$B87="",$C87=""),"",B87*'MPTO_working_3-way'!$I86)</f>
        <v>4.6582434143106877</v>
      </c>
      <c r="G87" s="22">
        <f>IF(OR($A87="",$B87="",$C87=""),"",C87*'MPTO_working_3-way'!$I86)</f>
        <v>1.6493554170579696</v>
      </c>
      <c r="H87" s="17">
        <f>IF(OR($A87="",$B87="",$C87=""),"",'MPTO_working_3-way'!E86)</f>
        <v>5.8578131732406451</v>
      </c>
      <c r="I87" s="21">
        <f>IF(OR($A87="",$B87="",$C87=""),"",'MPTO_working_3-way'!F86)</f>
        <v>4.8012920721217034</v>
      </c>
      <c r="J87" s="22">
        <f>IF(OR($A87="",$B87="",$C87=""),"",'MPTO_working_3-way'!G86)</f>
        <v>1.6102785735504537</v>
      </c>
      <c r="K87" s="17">
        <f>IF(OR($A87="",$B87="",$C87=""),"",'OddsRatio_working_3-way'!H86)</f>
        <v>5.7406533521512717</v>
      </c>
      <c r="L87" s="21">
        <f>IF(OR($A87="",$B87="",$C87=""),"",'OddsRatio_working_3-way'!I86)</f>
        <v>4.7704731312458959</v>
      </c>
      <c r="M87" s="22">
        <f>IF(OR($A87="",$B87="",$C87=""),"",'OddsRatio_working_3-way'!J86)</f>
        <v>1.622899800922202</v>
      </c>
      <c r="N87" s="17">
        <f>IF('Log_working_3-way'!$D86="","",A87^('Log_working_3-way'!$D86))</f>
        <v>5.8543196638799122</v>
      </c>
      <c r="O87" s="21">
        <f>IF('Log_working_3-way'!$D86="","",B87^('Log_working_3-way'!$D86))</f>
        <v>4.8296925639203332</v>
      </c>
      <c r="P87" s="22">
        <f>IF('Log_working_3-way'!$D86="","",C87^('Log_working_3-way'!$D86))</f>
        <v>1.6073722005096904</v>
      </c>
      <c r="Q87" s="24">
        <f t="shared" ref="Q87" si="188">(1/H87)*100</f>
        <v>17.071217029729585</v>
      </c>
      <c r="R87" s="24">
        <f t="shared" ref="R87" si="189">(1/F87)*100</f>
        <v>21.467319567884299</v>
      </c>
      <c r="S87" s="24">
        <f t="shared" ref="S87" si="190">(1/G87)*100</f>
        <v>60.629746000031062</v>
      </c>
      <c r="T87" s="26" t="s">
        <v>159</v>
      </c>
      <c r="U87" s="4" t="s">
        <v>39</v>
      </c>
      <c r="V87" s="4" t="s">
        <v>71</v>
      </c>
      <c r="W87" s="4" t="s">
        <v>44</v>
      </c>
    </row>
    <row r="88" spans="1:23" x14ac:dyDescent="0.2">
      <c r="A88" s="14">
        <v>2.165</v>
      </c>
      <c r="B88" s="14">
        <v>3.56</v>
      </c>
      <c r="C88" s="15">
        <v>3.22</v>
      </c>
      <c r="D88" s="20">
        <f t="shared" si="133"/>
        <v>5.3351647049854511E-2</v>
      </c>
      <c r="E88" s="17">
        <f>IF(OR($A88="",$B88="",$C88=""),"",A88*'MPTO_working_3-way'!$I87)</f>
        <v>2.2805063158629348</v>
      </c>
      <c r="F88" s="21">
        <f>IF(OR($A88="",$B88="",$C88=""),"",B88*'MPTO_working_3-way'!$I87)</f>
        <v>3.7499318634974821</v>
      </c>
      <c r="G88" s="22">
        <f>IF(OR($A88="",$B88="",$C88=""),"",C88*'MPTO_working_3-way'!$I87)</f>
        <v>3.3917923035005315</v>
      </c>
      <c r="H88" s="17">
        <f>IF(OR($A88="",$B88="",$C88=""),"",'MPTO_working_3-way'!E87)</f>
        <v>2.2516949978842011</v>
      </c>
      <c r="I88" s="21">
        <f>IF(OR($A88="",$B88="",$C88=""),"",'MPTO_working_3-way'!F87)</f>
        <v>3.8006195868590571</v>
      </c>
      <c r="J88" s="22">
        <f>IF(OR($A88="",$B88="",$C88=""),"",'MPTO_working_3-way'!G87)</f>
        <v>3.4155907332959963</v>
      </c>
      <c r="K88" s="17">
        <f>IF(OR($A88="",$B88="",$C88=""),"",'OddsRatio_working_3-way'!H87)</f>
        <v>2.2635895877922181</v>
      </c>
      <c r="L88" s="21">
        <f>IF(OR($A88="",$B88="",$C88=""),"",'OddsRatio_working_3-way'!I87)</f>
        <v>3.7766432143760333</v>
      </c>
      <c r="M88" s="22">
        <f>IF(OR($A88="",$B88="",$C88=""),"",'OddsRatio_working_3-way'!J87)</f>
        <v>3.4078702874667171</v>
      </c>
      <c r="N88" s="17">
        <f>IF('Log_working_3-way'!$D87="","",A88^('Log_working_3-way'!$D87))</f>
        <v>2.2518457854183715</v>
      </c>
      <c r="O88" s="21">
        <f>IF('Log_working_3-way'!$D87="","",B88^('Log_working_3-way'!$D87))</f>
        <v>3.7977691562640876</v>
      </c>
      <c r="P88" s="22">
        <f>IF('Log_working_3-way'!$D87="","",C88^('Log_working_3-way'!$D87))</f>
        <v>3.4175487958434831</v>
      </c>
      <c r="Q88" s="24">
        <f t="shared" ref="Q88" si="191">(1/H88)*100</f>
        <v>44.410988208422864</v>
      </c>
      <c r="R88" s="24">
        <f t="shared" ref="R88" si="192">(1/F88)*100</f>
        <v>26.667151201710666</v>
      </c>
      <c r="S88" s="24">
        <f t="shared" ref="S88" si="193">(1/G88)*100</f>
        <v>29.482937353444093</v>
      </c>
      <c r="T88" s="26" t="s">
        <v>159</v>
      </c>
      <c r="U88" s="4" t="s">
        <v>39</v>
      </c>
      <c r="V88" s="4" t="s">
        <v>75</v>
      </c>
      <c r="W88" s="4" t="s">
        <v>202</v>
      </c>
    </row>
    <row r="89" spans="1:23" x14ac:dyDescent="0.2">
      <c r="A89" s="14">
        <v>1.5680000000000001</v>
      </c>
      <c r="B89" s="14">
        <v>4.08</v>
      </c>
      <c r="C89" s="15">
        <v>5.6</v>
      </c>
      <c r="D89" s="20">
        <f t="shared" si="133"/>
        <v>6.1424569827931208E-2</v>
      </c>
      <c r="E89" s="17">
        <f>IF(OR($A89="",$B89="",$C89=""),"",A89*'MPTO_working_3-way'!$I88)</f>
        <v>1.6643137254901963</v>
      </c>
      <c r="F89" s="21">
        <f>IF(OR($A89="",$B89="",$C89=""),"",B89*'MPTO_working_3-way'!$I88)</f>
        <v>4.3306122448979592</v>
      </c>
      <c r="G89" s="22">
        <f>IF(OR($A89="",$B89="",$C89=""),"",C89*'MPTO_working_3-way'!$I88)</f>
        <v>5.9439775910364148</v>
      </c>
      <c r="H89" s="17">
        <f>IF(OR($A89="",$B89="",$C89=""),"",'MPTO_working_3-way'!E88)</f>
        <v>1.6200097239479232</v>
      </c>
      <c r="I89" s="21">
        <f>IF(OR($A89="",$B89="",$C89=""),"",'MPTO_working_3-way'!F88)</f>
        <v>4.4519002375296921</v>
      </c>
      <c r="J89" s="22">
        <f>IF(OR($A89="",$B89="",$C89=""),"",'MPTO_working_3-way'!G88)</f>
        <v>6.3252478380088579</v>
      </c>
      <c r="K89" s="17">
        <f>IF(OR($A89="",$B89="",$C89=""),"",'OddsRatio_working_3-way'!H88)</f>
        <v>1.634392989472333</v>
      </c>
      <c r="L89" s="21">
        <f>IF(OR($A89="",$B89="",$C89=""),"",'OddsRatio_working_3-way'!I88)</f>
        <v>4.4400183231950443</v>
      </c>
      <c r="M89" s="22">
        <f>IF(OR($A89="",$B89="",$C89=""),"",'OddsRatio_working_3-way'!J88)</f>
        <v>6.1376897034731179</v>
      </c>
      <c r="N89" s="17">
        <f>IF('Log_working_3-way'!$D88="","",A89^('Log_working_3-way'!$D88))</f>
        <v>1.6168042123234947</v>
      </c>
      <c r="O89" s="21">
        <f>IF('Log_working_3-way'!$D88="","",B89^('Log_working_3-way'!$D88))</f>
        <v>4.4902662007031591</v>
      </c>
      <c r="P89" s="22">
        <f>IF('Log_working_3-way'!$D88="","",C89^('Log_working_3-way'!$D88))</f>
        <v>6.2975474472868243</v>
      </c>
      <c r="Q89" s="24">
        <f t="shared" ref="Q89" si="194">(1/H89)*100</f>
        <v>61.728024543150582</v>
      </c>
      <c r="R89" s="24">
        <f t="shared" ref="R89" si="195">(1/F89)*100</f>
        <v>23.091423185673893</v>
      </c>
      <c r="S89" s="24">
        <f t="shared" ref="S89" si="196">(1/G89)*100</f>
        <v>16.823751178133836</v>
      </c>
      <c r="T89" s="26" t="s">
        <v>35</v>
      </c>
      <c r="U89" s="4" t="s">
        <v>39</v>
      </c>
      <c r="V89" s="4" t="s">
        <v>203</v>
      </c>
      <c r="W89" s="4" t="s">
        <v>76</v>
      </c>
    </row>
    <row r="90" spans="1:23" x14ac:dyDescent="0.2">
      <c r="A90" s="14">
        <v>1.56</v>
      </c>
      <c r="B90" s="14">
        <v>4.16</v>
      </c>
      <c r="C90" s="15">
        <v>5.75</v>
      </c>
      <c r="D90" s="20">
        <f t="shared" si="133"/>
        <v>5.5323299888517141E-2</v>
      </c>
      <c r="E90" s="17">
        <f>IF(OR($A90="",$B90="",$C90=""),"",A90*'MPTO_working_3-way'!$I89)</f>
        <v>1.6463043478260868</v>
      </c>
      <c r="F90" s="21">
        <f>IF(OR($A90="",$B90="",$C90=""),"",B90*'MPTO_working_3-way'!$I89)</f>
        <v>4.3901449275362312</v>
      </c>
      <c r="G90" s="22">
        <f>IF(OR($A90="",$B90="",$C90=""),"",C90*'MPTO_working_3-way'!$I89)</f>
        <v>6.0681089743589736</v>
      </c>
      <c r="H90" s="17">
        <f>IF(OR($A90="",$B90="",$C90=""),"",'MPTO_working_3-way'!E89)</f>
        <v>1.6062075654704169</v>
      </c>
      <c r="I90" s="21">
        <f>IF(OR($A90="",$B90="",$C90=""),"",'MPTO_working_3-way'!F89)</f>
        <v>4.5056508999581411</v>
      </c>
      <c r="J90" s="22">
        <f>IF(OR($A90="",$B90="",$C90=""),"",'MPTO_working_3-way'!G89)</f>
        <v>6.4320286824021489</v>
      </c>
      <c r="K90" s="17">
        <f>IF(OR($A90="",$B90="",$C90=""),"",'OddsRatio_working_3-way'!H89)</f>
        <v>1.6192571675384033</v>
      </c>
      <c r="L90" s="21">
        <f>IF(OR($A90="",$B90="",$C90=""),"",'OddsRatio_working_3-way'!I89)</f>
        <v>4.4943797311095626</v>
      </c>
      <c r="M90" s="22">
        <f>IF(OR($A90="",$B90="",$C90=""),"",'OddsRatio_working_3-way'!J89)</f>
        <v>6.2526277603703848</v>
      </c>
      <c r="N90" s="17" t="e">
        <f ca="1">IF('Log_working_3-way'!$D89="","",A90^('Log_working_3-way'!$D89))</f>
        <v>#NAME?</v>
      </c>
      <c r="O90" s="21" t="e">
        <f ca="1">IF('Log_working_3-way'!$D89="","",B90^('Log_working_3-way'!$D89))</f>
        <v>#NAME?</v>
      </c>
      <c r="P90" s="22" t="e">
        <f ca="1">IF('Log_working_3-way'!$D89="","",C90^('Log_working_3-way'!$D89))</f>
        <v>#NAME?</v>
      </c>
      <c r="Q90" s="24">
        <f t="shared" ref="Q90" si="197">(1/H90)*100</f>
        <v>62.258454106280205</v>
      </c>
      <c r="R90" s="24">
        <f t="shared" ref="R90" si="198">(1/F90)*100</f>
        <v>22.778291298032489</v>
      </c>
      <c r="S90" s="24">
        <f t="shared" ref="S90" si="199">(1/G90)*100</f>
        <v>16.479598573880892</v>
      </c>
      <c r="T90" s="26" t="s">
        <v>159</v>
      </c>
      <c r="U90" s="4" t="s">
        <v>82</v>
      </c>
      <c r="V90" s="4" t="s">
        <v>204</v>
      </c>
      <c r="W90" s="4" t="s">
        <v>205</v>
      </c>
    </row>
    <row r="91" spans="1:23" x14ac:dyDescent="0.2">
      <c r="A91" s="14">
        <v>2.4550000000000001</v>
      </c>
      <c r="B91" s="14">
        <v>3.0640000000000001</v>
      </c>
      <c r="C91" s="15">
        <v>3.1360000000000001</v>
      </c>
      <c r="D91" s="20">
        <f t="shared" si="133"/>
        <v>5.2580283760646385E-2</v>
      </c>
      <c r="E91" s="17">
        <f>IF(OR($A91="",$B91="",$C91=""),"",A91*'MPTO_working_3-way'!$I90)</f>
        <v>2.5840845966323869</v>
      </c>
      <c r="F91" s="21">
        <f>IF(OR($A91="",$B91="",$C91=""),"",B91*'MPTO_working_3-way'!$I90)</f>
        <v>3.2251059894426204</v>
      </c>
      <c r="G91" s="22">
        <f>IF(OR($A91="",$B91="",$C91=""),"",C91*'MPTO_working_3-way'!$I90)</f>
        <v>3.3008917698733873</v>
      </c>
      <c r="H91" s="17">
        <f>IF(OR($A91="",$B91="",$C91=""),"",'MPTO_working_3-way'!E90)</f>
        <v>2.5653838463372276</v>
      </c>
      <c r="I91" s="21">
        <f>IF(OR($A91="",$B91="",$C91=""),"",'MPTO_working_3-way'!F90)</f>
        <v>3.2378806555709598</v>
      </c>
      <c r="J91" s="22">
        <f>IF(OR($A91="",$B91="",$C91=""),"",'MPTO_working_3-way'!G90)</f>
        <v>3.318391834226325</v>
      </c>
      <c r="K91" s="17">
        <f>IF(OR($A91="",$B91="",$C91=""),"",'OddsRatio_working_3-way'!H90)</f>
        <v>2.5737151601996739</v>
      </c>
      <c r="L91" s="21">
        <f>IF(OR($A91="",$B91="",$C91=""),"",'OddsRatio_working_3-way'!I90)</f>
        <v>3.2324041860152075</v>
      </c>
      <c r="M91" s="22">
        <f>IF(OR($A91="",$B91="",$C91=""),"",'OddsRatio_working_3-way'!J90)</f>
        <v>3.310278750643644</v>
      </c>
      <c r="N91" s="17" t="e">
        <f ca="1">IF('Log_working_3-way'!$D90="","",A91^('Log_working_3-way'!$D90))</f>
        <v>#NAME?</v>
      </c>
      <c r="O91" s="21" t="e">
        <f ca="1">IF('Log_working_3-way'!$D90="","",B91^('Log_working_3-way'!$D90))</f>
        <v>#NAME?</v>
      </c>
      <c r="P91" s="22" t="e">
        <f ca="1">IF('Log_working_3-way'!$D90="","",C91^('Log_working_3-way'!$D90))</f>
        <v>#NAME?</v>
      </c>
      <c r="Q91" s="24">
        <f t="shared" ref="Q91" si="200">(1/H91)*100</f>
        <v>38.980521430653262</v>
      </c>
      <c r="R91" s="24">
        <f t="shared" ref="R91" si="201">(1/F91)*100</f>
        <v>31.00673290346111</v>
      </c>
      <c r="S91" s="24">
        <f t="shared" ref="S91" si="202">(1/G91)*100</f>
        <v>30.294843627616334</v>
      </c>
      <c r="T91" s="26" t="s">
        <v>54</v>
      </c>
      <c r="U91" s="4" t="s">
        <v>82</v>
      </c>
      <c r="V91" s="4" t="s">
        <v>206</v>
      </c>
      <c r="W91" s="4" t="s">
        <v>84</v>
      </c>
    </row>
    <row r="92" spans="1:23" x14ac:dyDescent="0.2">
      <c r="A92" s="14">
        <v>1.75</v>
      </c>
      <c r="B92" s="14">
        <v>3.98</v>
      </c>
      <c r="C92" s="15">
        <v>4.34</v>
      </c>
      <c r="D92" s="20">
        <f t="shared" si="133"/>
        <v>5.3099599379385243E-2</v>
      </c>
      <c r="E92" s="17">
        <f>IF(OR($A92="",$B92="",$C92=""),"",A92*'MPTO_working_3-way'!$I91)</f>
        <v>1.8429242989139243</v>
      </c>
      <c r="F92" s="21">
        <f>IF(OR($A92="",$B92="",$C92=""),"",B92*'MPTO_working_3-way'!$I91)</f>
        <v>4.1913364055299533</v>
      </c>
      <c r="G92" s="22">
        <f>IF(OR($A92="",$B92="",$C92=""),"",C92*'MPTO_working_3-way'!$I91)</f>
        <v>4.5704522613065315</v>
      </c>
      <c r="H92" s="17">
        <f>IF(OR($A92="",$B92="",$C92=""),"",'MPTO_working_3-way'!E91)</f>
        <v>1.8059385237331844</v>
      </c>
      <c r="I92" s="21">
        <f>IF(OR($A92="",$B92="",$C92=""),"",'MPTO_working_3-way'!F91)</f>
        <v>4.281620781967808</v>
      </c>
      <c r="J92" s="22">
        <f>IF(OR($A92="",$B92="",$C92=""),"",'MPTO_working_3-way'!G91)</f>
        <v>4.7011285698733518</v>
      </c>
      <c r="K92" s="17">
        <f>IF(OR($A92="",$B92="",$C92=""),"",'OddsRatio_working_3-way'!H91)</f>
        <v>1.8189948827023483</v>
      </c>
      <c r="L92" s="21">
        <f>IF(OR($A92="",$B92="",$C92=""),"",'OddsRatio_working_3-way'!I91)</f>
        <v>4.2541396672706639</v>
      </c>
      <c r="M92" s="22">
        <f>IF(OR($A92="",$B92="",$C92=""),"",'OddsRatio_working_3-way'!J91)</f>
        <v>4.6472572109677897</v>
      </c>
      <c r="N92" s="17" t="e">
        <f ca="1">IF('Log_working_3-way'!$D91="","",A92^('Log_working_3-way'!$D91))</f>
        <v>#NAME?</v>
      </c>
      <c r="O92" s="21" t="e">
        <f ca="1">IF('Log_working_3-way'!$D91="","",B92^('Log_working_3-way'!$D91))</f>
        <v>#NAME?</v>
      </c>
      <c r="P92" s="22" t="e">
        <f ca="1">IF('Log_working_3-way'!$D91="","",C92^('Log_working_3-way'!$D91))</f>
        <v>#NAME?</v>
      </c>
      <c r="Q92" s="24">
        <f t="shared" ref="Q92" si="203">(1/H92)*100</f>
        <v>55.372870496877638</v>
      </c>
      <c r="R92" s="24">
        <f t="shared" ref="R92" si="204">(1/F92)*100</f>
        <v>23.85873867534524</v>
      </c>
      <c r="S92" s="24">
        <f t="shared" ref="S92" si="205">(1/G92)*100</f>
        <v>21.879672794441028</v>
      </c>
      <c r="T92" s="26" t="s">
        <v>161</v>
      </c>
      <c r="U92" s="4" t="s">
        <v>82</v>
      </c>
      <c r="V92" s="4" t="s">
        <v>207</v>
      </c>
      <c r="W92" s="4" t="s">
        <v>83</v>
      </c>
    </row>
    <row r="93" spans="1:23" x14ac:dyDescent="0.2">
      <c r="A93" s="14">
        <v>1.544</v>
      </c>
      <c r="B93" s="14">
        <v>4.18</v>
      </c>
      <c r="C93" s="15">
        <v>5.95</v>
      </c>
      <c r="D93" s="20">
        <f t="shared" si="133"/>
        <v>5.4970070433905338E-2</v>
      </c>
      <c r="E93" s="17">
        <f>IF(OR($A93="",$B93="",$C93=""),"",A93*'MPTO_working_3-way'!$I92)</f>
        <v>1.6288737887499498</v>
      </c>
      <c r="F93" s="21">
        <f>IF(OR($A93="",$B93="",$C93=""),"",B93*'MPTO_working_3-way'!$I92)</f>
        <v>4.4097748944137241</v>
      </c>
      <c r="G93" s="22">
        <f>IF(OR($A93="",$B93="",$C93=""),"",C93*'MPTO_working_3-way'!$I92)</f>
        <v>6.2770719190817372</v>
      </c>
      <c r="H93" s="17">
        <f>IF(OR($A93="",$B93="",$C93=""),"",'MPTO_working_3-way'!E92)</f>
        <v>1.5889535012666667</v>
      </c>
      <c r="I93" s="21">
        <f>IF(OR($A93="",$B93="",$C93=""),"",'MPTO_working_3-way'!F92)</f>
        <v>4.5267079468425004</v>
      </c>
      <c r="J93" s="22">
        <f>IF(OR($A93="",$B93="",$C93=""),"",'MPTO_working_3-way'!G92)</f>
        <v>6.6780696897268461</v>
      </c>
      <c r="K93" s="17">
        <f>IF(OR($A93="",$B93="",$C93=""),"",'OddsRatio_working_3-way'!H92)</f>
        <v>1.601865461578577</v>
      </c>
      <c r="L93" s="21">
        <f>IF(OR($A93="",$B93="",$C93=""),"",'OddsRatio_working_3-way'!I92)</f>
        <v>4.5182576614335934</v>
      </c>
      <c r="M93" s="22">
        <f>IF(OR($A93="",$B93="",$C93=""),"",'OddsRatio_working_3-way'!J92)</f>
        <v>6.4765331522315375</v>
      </c>
      <c r="N93" s="17" t="e">
        <f ca="1">IF('Log_working_3-way'!$D92="","",A93^('Log_working_3-way'!$D92))</f>
        <v>#NAME?</v>
      </c>
      <c r="O93" s="21" t="e">
        <f ca="1">IF('Log_working_3-way'!$D92="","",B93^('Log_working_3-way'!$D92))</f>
        <v>#NAME?</v>
      </c>
      <c r="P93" s="22" t="e">
        <f ca="1">IF('Log_working_3-way'!$D92="","",C93^('Log_working_3-way'!$D92))</f>
        <v>#NAME?</v>
      </c>
      <c r="Q93" s="24">
        <f t="shared" ref="Q93" si="206">(1/H93)*100</f>
        <v>62.93450369710817</v>
      </c>
      <c r="R93" s="24">
        <f t="shared" ref="R93" si="207">(1/F93)*100</f>
        <v>22.67689448880472</v>
      </c>
      <c r="S93" s="24">
        <f t="shared" ref="S93" si="208">(1/G93)*100</f>
        <v>15.930994783731716</v>
      </c>
      <c r="T93" s="26" t="s">
        <v>157</v>
      </c>
      <c r="U93" s="4" t="s">
        <v>82</v>
      </c>
      <c r="V93" s="4" t="s">
        <v>208</v>
      </c>
      <c r="W93" s="4" t="s">
        <v>209</v>
      </c>
    </row>
    <row r="94" spans="1:23" x14ac:dyDescent="0.2">
      <c r="A94" s="14">
        <v>1.744</v>
      </c>
      <c r="B94" s="14">
        <v>3.5</v>
      </c>
      <c r="C94" s="15">
        <v>5.0999999999999996</v>
      </c>
      <c r="D94" s="20">
        <f t="shared" si="133"/>
        <v>5.5187212499678839E-2</v>
      </c>
      <c r="E94" s="17">
        <f>IF(OR($A94="",$B94="",$C94=""),"",A94*'MPTO_working_3-way'!$I93)</f>
        <v>1.8402464985994398</v>
      </c>
      <c r="F94" s="21">
        <f>IF(OR($A94="",$B94="",$C94=""),"",B94*'MPTO_working_3-way'!$I93)</f>
        <v>3.6931552437488762</v>
      </c>
      <c r="G94" s="22">
        <f>IF(OR($A94="",$B94="",$C94=""),"",C94*'MPTO_working_3-way'!$I93)</f>
        <v>5.3814547837483619</v>
      </c>
      <c r="H94" s="17">
        <f>IF(OR($A94="",$B94="",$C94=""),"",'MPTO_working_3-way'!E93)</f>
        <v>1.801805834233678</v>
      </c>
      <c r="I94" s="21">
        <f>IF(OR($A94="",$B94="",$C94=""),"",'MPTO_working_3-way'!F93)</f>
        <v>3.7408552705365876</v>
      </c>
      <c r="J94" s="22">
        <f>IF(OR($A94="",$B94="",$C94=""),"",'MPTO_working_3-way'!G93)</f>
        <v>5.628010124141257</v>
      </c>
      <c r="K94" s="17">
        <f>IF(OR($A94="",$B94="",$C94=""),"",'OddsRatio_working_3-way'!H93)</f>
        <v>1.8157616947297692</v>
      </c>
      <c r="L94" s="21">
        <f>IF(OR($A94="",$B94="",$C94=""),"",'OddsRatio_working_3-way'!I93)</f>
        <v>3.741134726914547</v>
      </c>
      <c r="M94" s="22">
        <f>IF(OR($A94="",$B94="",$C94=""),"",'OddsRatio_working_3-way'!J93)</f>
        <v>5.4954609521398554</v>
      </c>
      <c r="N94" s="17" t="e">
        <f ca="1">IF('Log_working_3-way'!$D93="","",A94^('Log_working_3-way'!$D93))</f>
        <v>#NAME?</v>
      </c>
      <c r="O94" s="21" t="e">
        <f ca="1">IF('Log_working_3-way'!$D93="","",B94^('Log_working_3-way'!$D93))</f>
        <v>#NAME?</v>
      </c>
      <c r="P94" s="22" t="e">
        <f ca="1">IF('Log_working_3-way'!$D93="","",C94^('Log_working_3-way'!$D93))</f>
        <v>#NAME?</v>
      </c>
      <c r="Q94" s="24">
        <f t="shared" ref="Q94" si="209">(1/H94)*100</f>
        <v>55.499875791295118</v>
      </c>
      <c r="R94" s="24">
        <f t="shared" ref="R94" si="210">(1/F94)*100</f>
        <v>27.077117911374675</v>
      </c>
      <c r="S94" s="24">
        <f t="shared" ref="S94" si="211">(1/G94)*100</f>
        <v>18.582335821531643</v>
      </c>
      <c r="T94" s="26" t="s">
        <v>160</v>
      </c>
      <c r="U94" s="4" t="s">
        <v>82</v>
      </c>
      <c r="V94" s="4" t="s">
        <v>96</v>
      </c>
      <c r="W94" s="4" t="s">
        <v>105</v>
      </c>
    </row>
    <row r="95" spans="1:23" x14ac:dyDescent="0.2">
      <c r="A95" s="14">
        <v>1.94</v>
      </c>
      <c r="B95" s="14">
        <v>3.24</v>
      </c>
      <c r="C95" s="15">
        <v>4.34</v>
      </c>
      <c r="D95" s="20">
        <f t="shared" si="133"/>
        <v>5.4520639378194069E-2</v>
      </c>
      <c r="E95" s="17">
        <f>IF(OR($A95="",$B95="",$C95=""),"",A95*'MPTO_working_3-way'!$I94)</f>
        <v>2.0457700403936965</v>
      </c>
      <c r="F95" s="21">
        <f>IF(OR($A95="",$B95="",$C95=""),"",B95*'MPTO_working_3-way'!$I94)</f>
        <v>3.4166468715853489</v>
      </c>
      <c r="G95" s="22">
        <f>IF(OR($A95="",$B95="",$C95=""),"",C95*'MPTO_working_3-way'!$I94)</f>
        <v>4.5766195749013621</v>
      </c>
      <c r="H95" s="17">
        <f>IF(OR($A95="",$B95="",$C95=""),"",'MPTO_working_3-way'!E94)</f>
        <v>2.0108975724899496</v>
      </c>
      <c r="I95" s="21">
        <f>IF(OR($A95="",$B95="",$C95=""),"",'MPTO_working_3-way'!F94)</f>
        <v>3.4427149413852827</v>
      </c>
      <c r="J95" s="22">
        <f>IF(OR($A95="",$B95="",$C95=""),"",'MPTO_working_3-way'!G94)</f>
        <v>4.7116205505925794</v>
      </c>
      <c r="K95" s="17">
        <f>IF(OR($A95="",$B95="",$C95=""),"",'OddsRatio_working_3-way'!H94)</f>
        <v>2.0245617005793113</v>
      </c>
      <c r="L95" s="21">
        <f>IF(OR($A95="",$B95="",$C95=""),"",'OddsRatio_working_3-way'!I94)</f>
        <v>3.4415087332953811</v>
      </c>
      <c r="M95" s="22">
        <f>IF(OR($A95="",$B95="",$C95=""),"",'OddsRatio_working_3-way'!J94)</f>
        <v>4.6404639148243616</v>
      </c>
      <c r="N95" s="17" t="e">
        <f ca="1">IF('Log_working_3-way'!$D94="","",A95^('Log_working_3-way'!$D94))</f>
        <v>#NAME?</v>
      </c>
      <c r="O95" s="21" t="e">
        <f ca="1">IF('Log_working_3-way'!$D94="","",B95^('Log_working_3-way'!$D94))</f>
        <v>#NAME?</v>
      </c>
      <c r="P95" s="22" t="e">
        <f ca="1">IF('Log_working_3-way'!$D94="","",C95^('Log_working_3-way'!$D94))</f>
        <v>#NAME?</v>
      </c>
      <c r="Q95" s="24">
        <f t="shared" ref="Q95" si="212">(1/H95)*100</f>
        <v>49.729037106637513</v>
      </c>
      <c r="R95" s="24">
        <f t="shared" ref="R95" si="213">(1/F95)*100</f>
        <v>29.268462255099625</v>
      </c>
      <c r="S95" s="24">
        <f t="shared" ref="S95" si="214">(1/G95)*100</f>
        <v>21.850188411641199</v>
      </c>
      <c r="T95" s="26" t="s">
        <v>54</v>
      </c>
      <c r="U95" s="4" t="s">
        <v>82</v>
      </c>
      <c r="V95" s="4" t="s">
        <v>100</v>
      </c>
      <c r="W95" s="4" t="s">
        <v>210</v>
      </c>
    </row>
    <row r="96" spans="1:23" x14ac:dyDescent="0.2">
      <c r="A96" s="14">
        <v>2.09</v>
      </c>
      <c r="B96" s="14">
        <v>3.3</v>
      </c>
      <c r="C96" s="15">
        <v>3.66</v>
      </c>
      <c r="D96" s="20">
        <f t="shared" si="133"/>
        <v>5.4723246267680992E-2</v>
      </c>
      <c r="E96" s="17">
        <f>IF(OR($A96="",$B96="",$C96=""),"",A96*'MPTO_working_3-way'!$I95)</f>
        <v>2.2043715846994529</v>
      </c>
      <c r="F96" s="21">
        <f>IF(OR($A96="",$B96="",$C96=""),"",B96*'MPTO_working_3-way'!$I95)</f>
        <v>3.4805867126833472</v>
      </c>
      <c r="G96" s="22">
        <f>IF(OR($A96="",$B96="",$C96=""),"",C96*'MPTO_working_3-way'!$I95)</f>
        <v>3.8602870813397128</v>
      </c>
      <c r="H96" s="17">
        <f>IF(OR($A96="",$B96="",$C96=""),"",'MPTO_working_3-way'!E95)</f>
        <v>2.1728369344973197</v>
      </c>
      <c r="I96" s="21">
        <f>IF(OR($A96="",$B96="",$C96=""),"",'MPTO_working_3-way'!F95)</f>
        <v>3.5113688527098561</v>
      </c>
      <c r="J96" s="22">
        <f>IF(OR($A96="",$B96="",$C96=""),"",'MPTO_working_3-way'!G95)</f>
        <v>3.9218306730013328</v>
      </c>
      <c r="K96" s="17">
        <f>IF(OR($A96="",$B96="",$C96=""),"",'OddsRatio_working_3-way'!H95)</f>
        <v>2.1855362064734929</v>
      </c>
      <c r="L96" s="21">
        <f>IF(OR($A96="",$B96="",$C96=""),"",'OddsRatio_working_3-way'!I95)</f>
        <v>3.501590160448655</v>
      </c>
      <c r="M96" s="22">
        <f>IF(OR($A96="",$B96="",$C96=""),"",'OddsRatio_working_3-way'!J95)</f>
        <v>3.8931434029536613</v>
      </c>
      <c r="N96" s="17" t="e">
        <f ca="1">IF('Log_working_3-way'!$D95="","",A96^('Log_working_3-way'!$D95))</f>
        <v>#NAME?</v>
      </c>
      <c r="O96" s="21" t="e">
        <f ca="1">IF('Log_working_3-way'!$D95="","",B96^('Log_working_3-way'!$D95))</f>
        <v>#NAME?</v>
      </c>
      <c r="P96" s="22" t="e">
        <f ca="1">IF('Log_working_3-way'!$D95="","",C96^('Log_working_3-way'!$D95))</f>
        <v>#NAME?</v>
      </c>
      <c r="Q96" s="24">
        <f t="shared" ref="Q96" si="215">(1/H96)*100</f>
        <v>46.022781743230425</v>
      </c>
      <c r="R96" s="24">
        <f t="shared" ref="R96" si="216">(1/F96)*100</f>
        <v>28.730788299454641</v>
      </c>
      <c r="S96" s="24">
        <f t="shared" ref="S96" si="217">(1/G96)*100</f>
        <v>25.904809122459099</v>
      </c>
      <c r="T96" s="26" t="s">
        <v>159</v>
      </c>
      <c r="U96" s="4" t="s">
        <v>85</v>
      </c>
      <c r="V96" s="4" t="s">
        <v>211</v>
      </c>
      <c r="W96" s="4" t="s">
        <v>212</v>
      </c>
    </row>
    <row r="97" spans="1:23" x14ac:dyDescent="0.2">
      <c r="A97" s="14">
        <v>2.72</v>
      </c>
      <c r="B97" s="14">
        <v>2.9359999999999999</v>
      </c>
      <c r="C97" s="15">
        <v>2.9</v>
      </c>
      <c r="D97" s="20">
        <f t="shared" si="133"/>
        <v>5.307410007129798E-2</v>
      </c>
      <c r="E97" s="17">
        <f>IF(OR($A97="",$B97="",$C97=""),"",A97*'MPTO_working_3-way'!$I96)</f>
        <v>2.8643615521939307</v>
      </c>
      <c r="F97" s="21">
        <f>IF(OR($A97="",$B97="",$C97=""),"",B97*'MPTO_working_3-way'!$I96)</f>
        <v>3.0918255578093308</v>
      </c>
      <c r="G97" s="22">
        <f>IF(OR($A97="",$B97="",$C97=""),"",C97*'MPTO_working_3-way'!$I96)</f>
        <v>3.0539148902067641</v>
      </c>
      <c r="H97" s="17">
        <f>IF(OR($A97="",$B97="",$C97=""),"",'MPTO_working_3-way'!E96)</f>
        <v>2.8575045998099537</v>
      </c>
      <c r="I97" s="21">
        <f>IF(OR($A97="",$B97="",$C97=""),"",'MPTO_working_3-way'!F96)</f>
        <v>3.0968564618757393</v>
      </c>
      <c r="J97" s="22">
        <f>IF(OR($A97="",$B97="",$C97=""),"",'MPTO_working_3-way'!G96)</f>
        <v>3.0568305810897001</v>
      </c>
      <c r="K97" s="17">
        <f>IF(OR($A97="",$B97="",$C97=""),"",'OddsRatio_working_3-way'!H96)</f>
        <v>2.8607536140337735</v>
      </c>
      <c r="L97" s="21">
        <f>IF(OR($A97="",$B97="",$C97=""),"",'OddsRatio_working_3-way'!I96)</f>
        <v>3.0944296492845256</v>
      </c>
      <c r="M97" s="22">
        <f>IF(OR($A97="",$B97="",$C97=""),"",'OddsRatio_working_3-way'!J96)</f>
        <v>3.0554836434094002</v>
      </c>
      <c r="N97" s="17" t="e">
        <f ca="1">IF('Log_working_3-way'!$D96="","",A97^('Log_working_3-way'!$D96))</f>
        <v>#NAME?</v>
      </c>
      <c r="O97" s="21" t="e">
        <f ca="1">IF('Log_working_3-way'!$D96="","",B97^('Log_working_3-way'!$D96))</f>
        <v>#NAME?</v>
      </c>
      <c r="P97" s="22" t="e">
        <f ca="1">IF('Log_working_3-way'!$D96="","",C97^('Log_working_3-way'!$D96))</f>
        <v>#NAME?</v>
      </c>
      <c r="Q97" s="24">
        <f t="shared" ref="Q97" si="218">(1/H97)*100</f>
        <v>34.995569213309672</v>
      </c>
      <c r="R97" s="24">
        <f t="shared" ref="R97" si="219">(1/F97)*100</f>
        <v>32.343351243546088</v>
      </c>
      <c r="S97" s="24">
        <f t="shared" ref="S97" si="220">(1/G97)*100</f>
        <v>32.744854914155624</v>
      </c>
      <c r="T97" s="26" t="s">
        <v>217</v>
      </c>
      <c r="U97" s="4" t="s">
        <v>85</v>
      </c>
      <c r="V97" s="4" t="s">
        <v>213</v>
      </c>
      <c r="W97" s="4" t="s">
        <v>214</v>
      </c>
    </row>
    <row r="98" spans="1:23" x14ac:dyDescent="0.2">
      <c r="A98" s="14">
        <v>2.3839999999999999</v>
      </c>
      <c r="B98" s="14">
        <v>3.48</v>
      </c>
      <c r="C98" s="15">
        <v>2.83</v>
      </c>
      <c r="D98" s="20">
        <f t="shared" si="133"/>
        <v>6.017629954676651E-2</v>
      </c>
      <c r="E98" s="17">
        <f>IF(OR($A98="",$B98="",$C98=""),"",A98*'MPTO_working_3-way'!$I97)</f>
        <v>2.5274602981194914</v>
      </c>
      <c r="F98" s="21">
        <f>IF(OR($A98="",$B98="",$C98=""),"",B98*'MPTO_working_3-way'!$I97)</f>
        <v>3.6894135224227473</v>
      </c>
      <c r="G98" s="22">
        <f>IF(OR($A98="",$B98="",$C98=""),"",C98*'MPTO_working_3-way'!$I97)</f>
        <v>3.0002989277173495</v>
      </c>
      <c r="H98" s="17">
        <f>IF(OR($A98="",$B98="",$C98=""),"",'MPTO_working_3-way'!E97)</f>
        <v>2.5037285479672193</v>
      </c>
      <c r="I98" s="21">
        <f>IF(OR($A98="",$B98="",$C98=""),"",'MPTO_working_3-way'!F97)</f>
        <v>3.7411490680854507</v>
      </c>
      <c r="J98" s="22">
        <f>IF(OR($A98="",$B98="",$C98=""),"",'MPTO_working_3-way'!G97)</f>
        <v>3.0003169179814897</v>
      </c>
      <c r="K98" s="17">
        <f>IF(OR($A98="",$B98="",$C98=""),"",'OddsRatio_working_3-way'!H97)</f>
        <v>2.5145136862784128</v>
      </c>
      <c r="L98" s="21">
        <f>IF(OR($A98="",$B98="",$C98=""),"",'OddsRatio_working_3-way'!I97)</f>
        <v>3.7138684551809713</v>
      </c>
      <c r="M98" s="22">
        <f>IF(OR($A98="",$B98="",$C98=""),"",'OddsRatio_working_3-way'!J97)</f>
        <v>3.0025722874924101</v>
      </c>
      <c r="N98" s="17" t="e">
        <f ca="1">IF('Log_working_3-way'!$D97="","",A98^('Log_working_3-way'!$D97))</f>
        <v>#NAME?</v>
      </c>
      <c r="O98" s="21" t="e">
        <f ca="1">IF('Log_working_3-way'!$D97="","",B98^('Log_working_3-way'!$D97))</f>
        <v>#NAME?</v>
      </c>
      <c r="P98" s="22" t="e">
        <f ca="1">IF('Log_working_3-way'!$D97="","",C98^('Log_working_3-way'!$D97))</f>
        <v>#NAME?</v>
      </c>
      <c r="Q98" s="24">
        <f t="shared" ref="Q98" si="221">(1/H98)*100</f>
        <v>39.940432073273335</v>
      </c>
      <c r="R98" s="24">
        <f t="shared" ref="R98" si="222">(1/F98)*100</f>
        <v>27.104578923517487</v>
      </c>
      <c r="S98" s="24">
        <f t="shared" ref="S98" si="223">(1/G98)*100</f>
        <v>33.330012245173442</v>
      </c>
      <c r="U98" s="4" t="s">
        <v>85</v>
      </c>
      <c r="V98" s="4" t="s">
        <v>215</v>
      </c>
      <c r="W98" s="4" t="s">
        <v>148</v>
      </c>
    </row>
    <row r="99" spans="1:23" x14ac:dyDescent="0.2">
      <c r="A99" s="14">
        <v>3.22</v>
      </c>
      <c r="B99" s="14">
        <v>3.3</v>
      </c>
      <c r="C99" s="15">
        <v>2.25</v>
      </c>
      <c r="D99" s="20">
        <f t="shared" si="133"/>
        <v>5.8033753685927447E-2</v>
      </c>
      <c r="E99" s="17">
        <f>IF(OR($A99="",$B99="",$C99=""),"",A99*'MPTO_working_3-way'!$I98)</f>
        <v>3.4068686868686866</v>
      </c>
      <c r="F99" s="21">
        <f>IF(OR($A99="",$B99="",$C99=""),"",B99*'MPTO_working_3-way'!$I98)</f>
        <v>3.4915113871635604</v>
      </c>
      <c r="G99" s="22">
        <f>IF(OR($A99="",$B99="",$C99=""),"",C99*'MPTO_working_3-way'!$I98)</f>
        <v>2.3805759457933369</v>
      </c>
      <c r="H99" s="17">
        <f>IF(OR($A99="",$B99="",$C99=""),"",'MPTO_working_3-way'!E98)</f>
        <v>3.4338958707360856</v>
      </c>
      <c r="I99" s="21">
        <f>IF(OR($A99="",$B99="",$C99=""),"",'MPTO_working_3-way'!F98)</f>
        <v>3.5250276446737918</v>
      </c>
      <c r="J99" s="22">
        <f>IF(OR($A99="",$B99="",$C99=""),"",'MPTO_working_3-way'!G98)</f>
        <v>2.3523884488611206</v>
      </c>
      <c r="K99" s="17">
        <f>IF(OR($A99="",$B99="",$C99=""),"",'OddsRatio_working_3-way'!H98)</f>
        <v>3.4229035281773164</v>
      </c>
      <c r="L99" s="21">
        <f>IF(OR($A99="",$B99="",$C99=""),"",'OddsRatio_working_3-way'!I98)</f>
        <v>3.5102153670305531</v>
      </c>
      <c r="M99" s="22">
        <f>IF(OR($A99="",$B99="",$C99=""),"",'OddsRatio_working_3-way'!J98)</f>
        <v>2.3642474820818227</v>
      </c>
      <c r="N99" s="17" t="e">
        <f ca="1">IF('Log_working_3-way'!$D98="","",A99^('Log_working_3-way'!$D98))</f>
        <v>#NAME?</v>
      </c>
      <c r="O99" s="21" t="e">
        <f ca="1">IF('Log_working_3-way'!$D98="","",B99^('Log_working_3-way'!$D98))</f>
        <v>#NAME?</v>
      </c>
      <c r="P99" s="22" t="e">
        <f ca="1">IF('Log_working_3-way'!$D98="","",C99^('Log_working_3-way'!$D98))</f>
        <v>#NAME?</v>
      </c>
      <c r="Q99" s="24">
        <f t="shared" ref="Q99" si="224">(1/H99)*100</f>
        <v>29.121442164920431</v>
      </c>
      <c r="R99" s="24">
        <f t="shared" ref="R99" si="225">(1/F99)*100</f>
        <v>28.640891840607217</v>
      </c>
      <c r="S99" s="24">
        <f t="shared" ref="S99" si="226">(1/G99)*100</f>
        <v>42.00664136622391</v>
      </c>
      <c r="T99" s="26" t="s">
        <v>218</v>
      </c>
      <c r="U99" s="4" t="s">
        <v>85</v>
      </c>
      <c r="V99" s="4" t="s">
        <v>149</v>
      </c>
      <c r="W99" s="4" t="s">
        <v>216</v>
      </c>
    </row>
    <row r="100" spans="1:23" x14ac:dyDescent="0.2">
      <c r="A100" s="14">
        <v>1.74</v>
      </c>
      <c r="B100" s="14">
        <v>3.64</v>
      </c>
      <c r="C100" s="15">
        <v>4.62</v>
      </c>
      <c r="D100" s="20">
        <f t="shared" si="133"/>
        <v>6.588813485365197E-2</v>
      </c>
      <c r="E100" s="17">
        <f>IF(OR($A100="",$B100="",$C100=""),"",A100*'MPTO_working_3-way'!$I99)</f>
        <v>1.8546453546453545</v>
      </c>
      <c r="F100" s="21">
        <f>IF(OR($A100="",$B100="",$C100=""),"",B100*'MPTO_working_3-way'!$I99)</f>
        <v>3.8798328108672933</v>
      </c>
      <c r="G100" s="22">
        <f>IF(OR($A100="",$B100="",$C100=""),"",C100*'MPTO_working_3-way'!$I99)</f>
        <v>4.9244031830238724</v>
      </c>
      <c r="H100" s="17">
        <f>IF(OR($A100="",$B100="",$C100=""),"",'MPTO_working_3-way'!E99)</f>
        <v>1.8091363598592911</v>
      </c>
      <c r="I100" s="21">
        <f>IF(OR($A100="",$B100="",$C100=""),"",'MPTO_working_3-way'!F99)</f>
        <v>3.9562820842860815</v>
      </c>
      <c r="J100" s="22">
        <f>IF(OR($A100="",$B100="",$C100=""),"",'MPTO_working_3-way'!G99)</f>
        <v>5.1417184916948742</v>
      </c>
      <c r="K100" s="17">
        <f>IF(OR($A100="",$B100="",$C100=""),"",'OddsRatio_working_3-way'!H99)</f>
        <v>1.8251679114808872</v>
      </c>
      <c r="L100" s="21">
        <f>IF(OR($A100="",$B100="",$C100=""),"",'OddsRatio_working_3-way'!I99)</f>
        <v>3.9438422787966787</v>
      </c>
      <c r="M100" s="22">
        <f>IF(OR($A100="",$B100="",$C100=""),"",'OddsRatio_working_3-way'!J99)</f>
        <v>5.0366322156227179</v>
      </c>
      <c r="N100" s="17" t="e">
        <f ca="1">IF('Log_working_3-way'!$D99="","",A100^('Log_working_3-way'!$D99))</f>
        <v>#NAME?</v>
      </c>
      <c r="O100" s="21" t="e">
        <f ca="1">IF('Log_working_3-way'!$D99="","",B100^('Log_working_3-way'!$D99))</f>
        <v>#NAME?</v>
      </c>
      <c r="P100" s="22" t="e">
        <f ca="1">IF('Log_working_3-way'!$D99="","",C100^('Log_working_3-way'!$D99))</f>
        <v>#NAME?</v>
      </c>
      <c r="Q100" s="24">
        <f t="shared" ref="Q100" si="227">(1/H100)*100</f>
        <v>55.274993206027702</v>
      </c>
      <c r="R100" s="24">
        <f t="shared" ref="R100" si="228">(1/F100)*100</f>
        <v>25.774306490708327</v>
      </c>
      <c r="S100" s="24">
        <f t="shared" ref="S100" si="229">(1/G100)*100</f>
        <v>20.307029356315649</v>
      </c>
      <c r="U100" s="4" t="s">
        <v>85</v>
      </c>
      <c r="V100" s="4" t="s">
        <v>144</v>
      </c>
      <c r="W100" s="4" t="s">
        <v>137</v>
      </c>
    </row>
    <row r="101" spans="1:23" x14ac:dyDescent="0.2">
      <c r="A101" s="14">
        <v>1.81</v>
      </c>
      <c r="B101" s="14">
        <v>3.84</v>
      </c>
      <c r="C101" s="15">
        <v>4.1399999999999997</v>
      </c>
      <c r="D101" s="20">
        <f t="shared" si="133"/>
        <v>5.4448748231777255E-2</v>
      </c>
      <c r="E101" s="17">
        <f>IF(OR($A101="",$B101="",$C101=""),"",A101*'MPTO_working_3-way'!$I100)</f>
        <v>1.9085522342995169</v>
      </c>
      <c r="F101" s="21">
        <f>IF(OR($A101="",$B101="",$C101=""),"",B101*'MPTO_working_3-way'!$I100)</f>
        <v>4.0490831932100244</v>
      </c>
      <c r="G101" s="22">
        <f>IF(OR($A101="",$B101="",$C101=""),"",C101*'MPTO_working_3-way'!$I100)</f>
        <v>4.3654178176795577</v>
      </c>
      <c r="H101" s="17">
        <f>IF(OR($A101="",$B101="",$C101=""),"",'MPTO_working_3-way'!E100)</f>
        <v>1.87147949523367</v>
      </c>
      <c r="I101" s="21">
        <f>IF(OR($A101="",$B101="",$C101=""),"",'MPTO_working_3-way'!F100)</f>
        <v>4.1276758848465782</v>
      </c>
      <c r="J101" s="22">
        <f>IF(OR($A101="",$B101="",$C101=""),"",'MPTO_working_3-way'!G100)</f>
        <v>4.476349656946506</v>
      </c>
      <c r="K101" s="17">
        <f>IF(OR($A101="",$B101="",$C101=""),"",'OddsRatio_working_3-way'!H100)</f>
        <v>1.8848925815092832</v>
      </c>
      <c r="L101" s="21">
        <f>IF(OR($A101="",$B101="",$C101=""),"",'OddsRatio_working_3-way'!I100)</f>
        <v>4.1025863351683505</v>
      </c>
      <c r="M101" s="22">
        <f>IF(OR($A101="",$B101="",$C101=""),"",'OddsRatio_working_3-way'!J100)</f>
        <v>4.4303243283199381</v>
      </c>
      <c r="N101" s="17" t="e">
        <f ca="1">IF('Log_working_3-way'!$D100="","",A101^('Log_working_3-way'!$D100))</f>
        <v>#NAME?</v>
      </c>
      <c r="O101" s="21" t="e">
        <f ca="1">IF('Log_working_3-way'!$D100="","",B101^('Log_working_3-way'!$D100))</f>
        <v>#NAME?</v>
      </c>
      <c r="P101" s="22" t="e">
        <f ca="1">IF('Log_working_3-way'!$D100="","",C101^('Log_working_3-way'!$D100))</f>
        <v>#NAME?</v>
      </c>
      <c r="Q101" s="24">
        <f t="shared" ref="Q101" si="230">(1/H101)*100</f>
        <v>53.433660510137813</v>
      </c>
      <c r="R101" s="24">
        <f t="shared" ref="R101" si="231">(1/F101)*100</f>
        <v>24.696948723526273</v>
      </c>
      <c r="S101" s="24">
        <f t="shared" ref="S101" si="232">(1/G101)*100</f>
        <v>22.907314758053353</v>
      </c>
      <c r="T101" s="26" t="s">
        <v>219</v>
      </c>
      <c r="U101" s="4" t="s">
        <v>85</v>
      </c>
      <c r="V101" s="4" t="s">
        <v>141</v>
      </c>
      <c r="W101" s="4" t="s">
        <v>143</v>
      </c>
    </row>
    <row r="102" spans="1:23" x14ac:dyDescent="0.2">
      <c r="D102" s="20" t="str">
        <f t="shared" si="133"/>
        <v/>
      </c>
      <c r="E102" s="17" t="str">
        <f>IF(OR($A102="",$B102="",$C102=""),"",A102*'MPTO_working_3-way'!$I101)</f>
        <v/>
      </c>
      <c r="F102" s="21" t="str">
        <f>IF(OR($A102="",$B102="",$C102=""),"",B102*'MPTO_working_3-way'!$I101)</f>
        <v/>
      </c>
      <c r="G102" s="22" t="str">
        <f>IF(OR($A102="",$B102="",$C102=""),"",C102*'MPTO_working_3-way'!$I101)</f>
        <v/>
      </c>
      <c r="H102" s="17" t="str">
        <f>IF(OR($A102="",$B102="",$C102=""),"",'MPTO_working_3-way'!E101)</f>
        <v/>
      </c>
      <c r="I102" s="21" t="str">
        <f>IF(OR($A102="",$B102="",$C102=""),"",'MPTO_working_3-way'!F101)</f>
        <v/>
      </c>
      <c r="J102" s="22" t="str">
        <f>IF(OR($A102="",$B102="",$C102=""),"",'MPTO_working_3-way'!G101)</f>
        <v/>
      </c>
      <c r="K102" s="17" t="str">
        <f>IF(OR($A102="",$B102="",$C102=""),"",'OddsRatio_working_3-way'!H101)</f>
        <v/>
      </c>
      <c r="L102" s="21" t="str">
        <f>IF(OR($A102="",$B102="",$C102=""),"",'OddsRatio_working_3-way'!I101)</f>
        <v/>
      </c>
      <c r="M102" s="22" t="str">
        <f>IF(OR($A102="",$B102="",$C102=""),"",'OddsRatio_working_3-way'!J101)</f>
        <v/>
      </c>
      <c r="N102" s="17" t="str">
        <f>IF('Log_working_3-way'!$D101="","",A102^('Log_working_3-way'!$D101))</f>
        <v/>
      </c>
      <c r="O102" s="21" t="str">
        <f>IF('Log_working_3-way'!$D101="","",B102^('Log_working_3-way'!$D101))</f>
        <v/>
      </c>
      <c r="P102" s="22" t="str">
        <f>IF('Log_working_3-way'!$D101="","",C102^('Log_working_3-way'!$D101))</f>
        <v/>
      </c>
    </row>
    <row r="103" spans="1:23" x14ac:dyDescent="0.2">
      <c r="D103" s="20" t="str">
        <f t="shared" si="133"/>
        <v/>
      </c>
      <c r="E103" s="17" t="str">
        <f>IF(OR($A103="",$B103="",$C103=""),"",A103*'MPTO_working_3-way'!$I102)</f>
        <v/>
      </c>
      <c r="F103" s="21" t="str">
        <f>IF(OR($A103="",$B103="",$C103=""),"",B103*'MPTO_working_3-way'!$I102)</f>
        <v/>
      </c>
      <c r="G103" s="22" t="str">
        <f>IF(OR($A103="",$B103="",$C103=""),"",C103*'MPTO_working_3-way'!$I102)</f>
        <v/>
      </c>
      <c r="H103" s="17" t="str">
        <f>IF(OR($A103="",$B103="",$C103=""),"",'MPTO_working_3-way'!E102)</f>
        <v/>
      </c>
      <c r="I103" s="21" t="str">
        <f>IF(OR($A103="",$B103="",$C103=""),"",'MPTO_working_3-way'!F102)</f>
        <v/>
      </c>
      <c r="J103" s="22" t="str">
        <f>IF(OR($A103="",$B103="",$C103=""),"",'MPTO_working_3-way'!G102)</f>
        <v/>
      </c>
      <c r="K103" s="17" t="str">
        <f>IF(OR($A103="",$B103="",$C103=""),"",'OddsRatio_working_3-way'!H102)</f>
        <v/>
      </c>
      <c r="L103" s="21" t="str">
        <f>IF(OR($A103="",$B103="",$C103=""),"",'OddsRatio_working_3-way'!I102)</f>
        <v/>
      </c>
      <c r="M103" s="22" t="str">
        <f>IF(OR($A103="",$B103="",$C103=""),"",'OddsRatio_working_3-way'!J102)</f>
        <v/>
      </c>
      <c r="N103" s="17" t="str">
        <f>IF('Log_working_3-way'!$D102="","",A103^('Log_working_3-way'!$D102))</f>
        <v/>
      </c>
      <c r="O103" s="21" t="str">
        <f>IF('Log_working_3-way'!$D102="","",B103^('Log_working_3-way'!$D102))</f>
        <v/>
      </c>
      <c r="P103" s="22" t="str">
        <f>IF('Log_working_3-way'!$D102="","",C103^('Log_working_3-way'!$D102))</f>
        <v/>
      </c>
    </row>
    <row r="104" spans="1:23" x14ac:dyDescent="0.2">
      <c r="D104" s="20" t="str">
        <f t="shared" si="133"/>
        <v/>
      </c>
      <c r="E104" s="17" t="str">
        <f>IF(OR($A104="",$B104="",$C104=""),"",A104*'MPTO_working_3-way'!$I103)</f>
        <v/>
      </c>
      <c r="F104" s="21" t="str">
        <f>IF(OR($A104="",$B104="",$C104=""),"",B104*'MPTO_working_3-way'!$I103)</f>
        <v/>
      </c>
      <c r="G104" s="22" t="str">
        <f>IF(OR($A104="",$B104="",$C104=""),"",C104*'MPTO_working_3-way'!$I103)</f>
        <v/>
      </c>
      <c r="H104" s="17" t="str">
        <f>IF(OR($A104="",$B104="",$C104=""),"",'MPTO_working_3-way'!E103)</f>
        <v/>
      </c>
      <c r="I104" s="21" t="str">
        <f>IF(OR($A104="",$B104="",$C104=""),"",'MPTO_working_3-way'!F103)</f>
        <v/>
      </c>
      <c r="J104" s="22" t="str">
        <f>IF(OR($A104="",$B104="",$C104=""),"",'MPTO_working_3-way'!G103)</f>
        <v/>
      </c>
      <c r="K104" s="17" t="str">
        <f>IF(OR($A104="",$B104="",$C104=""),"",'OddsRatio_working_3-way'!H103)</f>
        <v/>
      </c>
      <c r="L104" s="21" t="str">
        <f>IF(OR($A104="",$B104="",$C104=""),"",'OddsRatio_working_3-way'!I103)</f>
        <v/>
      </c>
      <c r="M104" s="22" t="str">
        <f>IF(OR($A104="",$B104="",$C104=""),"",'OddsRatio_working_3-way'!J103)</f>
        <v/>
      </c>
      <c r="N104" s="17" t="str">
        <f>IF('Log_working_3-way'!$D103="","",A104^('Log_working_3-way'!$D103))</f>
        <v/>
      </c>
      <c r="O104" s="21" t="str">
        <f>IF('Log_working_3-way'!$D103="","",B104^('Log_working_3-way'!$D103))</f>
        <v/>
      </c>
      <c r="P104" s="22" t="str">
        <f>IF('Log_working_3-way'!$D103="","",C104^('Log_working_3-way'!$D103))</f>
        <v/>
      </c>
    </row>
    <row r="105" spans="1:23" x14ac:dyDescent="0.2">
      <c r="D105" s="20" t="str">
        <f t="shared" si="133"/>
        <v/>
      </c>
      <c r="E105" s="17" t="str">
        <f>IF(OR($A105="",$B105="",$C105=""),"",A105*'MPTO_working_3-way'!$I104)</f>
        <v/>
      </c>
      <c r="F105" s="21" t="str">
        <f>IF(OR($A105="",$B105="",$C105=""),"",B105*'MPTO_working_3-way'!$I104)</f>
        <v/>
      </c>
      <c r="G105" s="22" t="str">
        <f>IF(OR($A105="",$B105="",$C105=""),"",C105*'MPTO_working_3-way'!$I104)</f>
        <v/>
      </c>
      <c r="H105" s="17" t="str">
        <f>IF(OR($A105="",$B105="",$C105=""),"",'MPTO_working_3-way'!E104)</f>
        <v/>
      </c>
      <c r="I105" s="21" t="str">
        <f>IF(OR($A105="",$B105="",$C105=""),"",'MPTO_working_3-way'!F104)</f>
        <v/>
      </c>
      <c r="J105" s="22" t="str">
        <f>IF(OR($A105="",$B105="",$C105=""),"",'MPTO_working_3-way'!G104)</f>
        <v/>
      </c>
      <c r="K105" s="17" t="str">
        <f>IF(OR($A105="",$B105="",$C105=""),"",'OddsRatio_working_3-way'!H104)</f>
        <v/>
      </c>
      <c r="L105" s="21" t="str">
        <f>IF(OR($A105="",$B105="",$C105=""),"",'OddsRatio_working_3-way'!I104)</f>
        <v/>
      </c>
      <c r="M105" s="22" t="str">
        <f>IF(OR($A105="",$B105="",$C105=""),"",'OddsRatio_working_3-way'!J104)</f>
        <v/>
      </c>
      <c r="N105" s="17" t="str">
        <f>IF('Log_working_3-way'!$D104="","",A105^('Log_working_3-way'!$D104))</f>
        <v/>
      </c>
      <c r="O105" s="21" t="str">
        <f>IF('Log_working_3-way'!$D104="","",B105^('Log_working_3-way'!$D104))</f>
        <v/>
      </c>
      <c r="P105" s="22" t="str">
        <f>IF('Log_working_3-way'!$D104="","",C105^('Log_working_3-way'!$D104))</f>
        <v/>
      </c>
    </row>
    <row r="106" spans="1:23" x14ac:dyDescent="0.2">
      <c r="D106" s="20" t="str">
        <f t="shared" si="133"/>
        <v/>
      </c>
      <c r="E106" s="17" t="str">
        <f>IF(OR($A106="",$B106="",$C106=""),"",A106*'MPTO_working_3-way'!$I105)</f>
        <v/>
      </c>
      <c r="F106" s="21" t="str">
        <f>IF(OR($A106="",$B106="",$C106=""),"",B106*'MPTO_working_3-way'!$I105)</f>
        <v/>
      </c>
      <c r="G106" s="22" t="str">
        <f>IF(OR($A106="",$B106="",$C106=""),"",C106*'MPTO_working_3-way'!$I105)</f>
        <v/>
      </c>
      <c r="H106" s="17" t="str">
        <f>IF(OR($A106="",$B106="",$C106=""),"",'MPTO_working_3-way'!E105)</f>
        <v/>
      </c>
      <c r="I106" s="21" t="str">
        <f>IF(OR($A106="",$B106="",$C106=""),"",'MPTO_working_3-way'!F105)</f>
        <v/>
      </c>
      <c r="J106" s="22" t="str">
        <f>IF(OR($A106="",$B106="",$C106=""),"",'MPTO_working_3-way'!G105)</f>
        <v/>
      </c>
      <c r="K106" s="17" t="str">
        <f>IF(OR($A106="",$B106="",$C106=""),"",'OddsRatio_working_3-way'!H105)</f>
        <v/>
      </c>
      <c r="L106" s="21" t="str">
        <f>IF(OR($A106="",$B106="",$C106=""),"",'OddsRatio_working_3-way'!I105)</f>
        <v/>
      </c>
      <c r="M106" s="22" t="str">
        <f>IF(OR($A106="",$B106="",$C106=""),"",'OddsRatio_working_3-way'!J105)</f>
        <v/>
      </c>
      <c r="N106" s="17" t="str">
        <f>IF('Log_working_3-way'!$D105="","",A106^('Log_working_3-way'!$D105))</f>
        <v/>
      </c>
      <c r="O106" s="21" t="str">
        <f>IF('Log_working_3-way'!$D105="","",B106^('Log_working_3-way'!$D105))</f>
        <v/>
      </c>
      <c r="P106" s="22" t="str">
        <f>IF('Log_working_3-way'!$D105="","",C106^('Log_working_3-way'!$D105))</f>
        <v/>
      </c>
    </row>
    <row r="107" spans="1:23" x14ac:dyDescent="0.2">
      <c r="D107" s="20" t="str">
        <f t="shared" si="133"/>
        <v/>
      </c>
      <c r="E107" s="17" t="str">
        <f>IF(OR($A107="",$B107="",$C107=""),"",A107*'MPTO_working_3-way'!$I106)</f>
        <v/>
      </c>
      <c r="F107" s="21" t="str">
        <f>IF(OR($A107="",$B107="",$C107=""),"",B107*'MPTO_working_3-way'!$I106)</f>
        <v/>
      </c>
      <c r="G107" s="22" t="str">
        <f>IF(OR($A107="",$B107="",$C107=""),"",C107*'MPTO_working_3-way'!$I106)</f>
        <v/>
      </c>
      <c r="H107" s="17" t="str">
        <f>IF(OR($A107="",$B107="",$C107=""),"",'MPTO_working_3-way'!E106)</f>
        <v/>
      </c>
      <c r="I107" s="21" t="str">
        <f>IF(OR($A107="",$B107="",$C107=""),"",'MPTO_working_3-way'!F106)</f>
        <v/>
      </c>
      <c r="J107" s="22" t="str">
        <f>IF(OR($A107="",$B107="",$C107=""),"",'MPTO_working_3-way'!G106)</f>
        <v/>
      </c>
      <c r="K107" s="17" t="str">
        <f>IF(OR($A107="",$B107="",$C107=""),"",'OddsRatio_working_3-way'!H106)</f>
        <v/>
      </c>
      <c r="L107" s="21" t="str">
        <f>IF(OR($A107="",$B107="",$C107=""),"",'OddsRatio_working_3-way'!I106)</f>
        <v/>
      </c>
      <c r="M107" s="22" t="str">
        <f>IF(OR($A107="",$B107="",$C107=""),"",'OddsRatio_working_3-way'!J106)</f>
        <v/>
      </c>
      <c r="N107" s="17" t="str">
        <f>IF('Log_working_3-way'!$D106="","",A107^('Log_working_3-way'!$D106))</f>
        <v/>
      </c>
      <c r="O107" s="21" t="str">
        <f>IF('Log_working_3-way'!$D106="","",B107^('Log_working_3-way'!$D106))</f>
        <v/>
      </c>
      <c r="P107" s="22" t="str">
        <f>IF('Log_working_3-way'!$D106="","",C107^('Log_working_3-way'!$D106))</f>
        <v/>
      </c>
    </row>
    <row r="108" spans="1:23" x14ac:dyDescent="0.2">
      <c r="D108" s="20" t="str">
        <f t="shared" si="133"/>
        <v/>
      </c>
      <c r="E108" s="17" t="str">
        <f>IF(OR($A108="",$B108="",$C108=""),"",A108*'MPTO_working_3-way'!$I107)</f>
        <v/>
      </c>
      <c r="F108" s="21" t="str">
        <f>IF(OR($A108="",$B108="",$C108=""),"",B108*'MPTO_working_3-way'!$I107)</f>
        <v/>
      </c>
      <c r="G108" s="22" t="str">
        <f>IF(OR($A108="",$B108="",$C108=""),"",C108*'MPTO_working_3-way'!$I107)</f>
        <v/>
      </c>
      <c r="H108" s="17" t="str">
        <f>IF(OR($A108="",$B108="",$C108=""),"",'MPTO_working_3-way'!E107)</f>
        <v/>
      </c>
      <c r="I108" s="21" t="str">
        <f>IF(OR($A108="",$B108="",$C108=""),"",'MPTO_working_3-way'!F107)</f>
        <v/>
      </c>
      <c r="J108" s="22" t="str">
        <f>IF(OR($A108="",$B108="",$C108=""),"",'MPTO_working_3-way'!G107)</f>
        <v/>
      </c>
      <c r="K108" s="17" t="str">
        <f>IF(OR($A108="",$B108="",$C108=""),"",'OddsRatio_working_3-way'!H107)</f>
        <v/>
      </c>
      <c r="L108" s="21" t="str">
        <f>IF(OR($A108="",$B108="",$C108=""),"",'OddsRatio_working_3-way'!I107)</f>
        <v/>
      </c>
      <c r="M108" s="22" t="str">
        <f>IF(OR($A108="",$B108="",$C108=""),"",'OddsRatio_working_3-way'!J107)</f>
        <v/>
      </c>
      <c r="N108" s="17" t="str">
        <f>IF('Log_working_3-way'!$D107="","",A108^('Log_working_3-way'!$D107))</f>
        <v/>
      </c>
      <c r="O108" s="21" t="str">
        <f>IF('Log_working_3-way'!$D107="","",B108^('Log_working_3-way'!$D107))</f>
        <v/>
      </c>
      <c r="P108" s="22" t="str">
        <f>IF('Log_working_3-way'!$D107="","",C108^('Log_working_3-way'!$D107))</f>
        <v/>
      </c>
    </row>
    <row r="109" spans="1:23" x14ac:dyDescent="0.2">
      <c r="D109" s="20" t="str">
        <f t="shared" si="133"/>
        <v/>
      </c>
      <c r="E109" s="17" t="str">
        <f>IF(OR($A109="",$B109="",$C109=""),"",A109*'MPTO_working_3-way'!$I108)</f>
        <v/>
      </c>
      <c r="F109" s="21" t="str">
        <f>IF(OR($A109="",$B109="",$C109=""),"",B109*'MPTO_working_3-way'!$I108)</f>
        <v/>
      </c>
      <c r="G109" s="22" t="str">
        <f>IF(OR($A109="",$B109="",$C109=""),"",C109*'MPTO_working_3-way'!$I108)</f>
        <v/>
      </c>
      <c r="H109" s="17" t="str">
        <f>IF(OR($A109="",$B109="",$C109=""),"",'MPTO_working_3-way'!E108)</f>
        <v/>
      </c>
      <c r="I109" s="21" t="str">
        <f>IF(OR($A109="",$B109="",$C109=""),"",'MPTO_working_3-way'!F108)</f>
        <v/>
      </c>
      <c r="J109" s="22" t="str">
        <f>IF(OR($A109="",$B109="",$C109=""),"",'MPTO_working_3-way'!G108)</f>
        <v/>
      </c>
      <c r="K109" s="17" t="str">
        <f>IF(OR($A109="",$B109="",$C109=""),"",'OddsRatio_working_3-way'!H108)</f>
        <v/>
      </c>
      <c r="L109" s="21" t="str">
        <f>IF(OR($A109="",$B109="",$C109=""),"",'OddsRatio_working_3-way'!I108)</f>
        <v/>
      </c>
      <c r="M109" s="22" t="str">
        <f>IF(OR($A109="",$B109="",$C109=""),"",'OddsRatio_working_3-way'!J108)</f>
        <v/>
      </c>
      <c r="N109" s="17" t="str">
        <f>IF('Log_working_3-way'!$D108="","",A109^('Log_working_3-way'!$D108))</f>
        <v/>
      </c>
      <c r="O109" s="21" t="str">
        <f>IF('Log_working_3-way'!$D108="","",B109^('Log_working_3-way'!$D108))</f>
        <v/>
      </c>
      <c r="P109" s="22" t="str">
        <f>IF('Log_working_3-way'!$D108="","",C109^('Log_working_3-way'!$D108))</f>
        <v/>
      </c>
    </row>
    <row r="110" spans="1:23" x14ac:dyDescent="0.2">
      <c r="D110" s="20" t="str">
        <f t="shared" si="133"/>
        <v/>
      </c>
      <c r="E110" s="17" t="str">
        <f>IF(OR($A110="",$B110="",$C110=""),"",A110*'MPTO_working_3-way'!$I109)</f>
        <v/>
      </c>
      <c r="F110" s="21" t="str">
        <f>IF(OR($A110="",$B110="",$C110=""),"",B110*'MPTO_working_3-way'!$I109)</f>
        <v/>
      </c>
      <c r="G110" s="22" t="str">
        <f>IF(OR($A110="",$B110="",$C110=""),"",C110*'MPTO_working_3-way'!$I109)</f>
        <v/>
      </c>
      <c r="H110" s="17" t="str">
        <f>IF(OR($A110="",$B110="",$C110=""),"",'MPTO_working_3-way'!E109)</f>
        <v/>
      </c>
      <c r="I110" s="21" t="str">
        <f>IF(OR($A110="",$B110="",$C110=""),"",'MPTO_working_3-way'!F109)</f>
        <v/>
      </c>
      <c r="J110" s="22" t="str">
        <f>IF(OR($A110="",$B110="",$C110=""),"",'MPTO_working_3-way'!G109)</f>
        <v/>
      </c>
      <c r="K110" s="17" t="str">
        <f>IF(OR($A110="",$B110="",$C110=""),"",'OddsRatio_working_3-way'!H109)</f>
        <v/>
      </c>
      <c r="L110" s="21" t="str">
        <f>IF(OR($A110="",$B110="",$C110=""),"",'OddsRatio_working_3-way'!I109)</f>
        <v/>
      </c>
      <c r="M110" s="22" t="str">
        <f>IF(OR($A110="",$B110="",$C110=""),"",'OddsRatio_working_3-way'!J109)</f>
        <v/>
      </c>
      <c r="N110" s="17" t="str">
        <f>IF('Log_working_3-way'!$D109="","",A110^('Log_working_3-way'!$D109))</f>
        <v/>
      </c>
      <c r="O110" s="21" t="str">
        <f>IF('Log_working_3-way'!$D109="","",B110^('Log_working_3-way'!$D109))</f>
        <v/>
      </c>
      <c r="P110" s="22" t="str">
        <f>IF('Log_working_3-way'!$D109="","",C110^('Log_working_3-way'!$D109))</f>
        <v/>
      </c>
    </row>
    <row r="111" spans="1:23" x14ac:dyDescent="0.2">
      <c r="D111" s="20" t="str">
        <f t="shared" si="133"/>
        <v/>
      </c>
      <c r="E111" s="17" t="str">
        <f>IF(OR($A111="",$B111="",$C111=""),"",A111*'MPTO_working_3-way'!$I110)</f>
        <v/>
      </c>
      <c r="F111" s="21" t="str">
        <f>IF(OR($A111="",$B111="",$C111=""),"",B111*'MPTO_working_3-way'!$I110)</f>
        <v/>
      </c>
      <c r="G111" s="22" t="str">
        <f>IF(OR($A111="",$B111="",$C111=""),"",C111*'MPTO_working_3-way'!$I110)</f>
        <v/>
      </c>
      <c r="H111" s="17" t="str">
        <f>IF(OR($A111="",$B111="",$C111=""),"",'MPTO_working_3-way'!E110)</f>
        <v/>
      </c>
      <c r="I111" s="21" t="str">
        <f>IF(OR($A111="",$B111="",$C111=""),"",'MPTO_working_3-way'!F110)</f>
        <v/>
      </c>
      <c r="J111" s="22" t="str">
        <f>IF(OR($A111="",$B111="",$C111=""),"",'MPTO_working_3-way'!G110)</f>
        <v/>
      </c>
      <c r="K111" s="17" t="str">
        <f>IF(OR($A111="",$B111="",$C111=""),"",'OddsRatio_working_3-way'!H110)</f>
        <v/>
      </c>
      <c r="L111" s="21" t="str">
        <f>IF(OR($A111="",$B111="",$C111=""),"",'OddsRatio_working_3-way'!I110)</f>
        <v/>
      </c>
      <c r="M111" s="22" t="str">
        <f>IF(OR($A111="",$B111="",$C111=""),"",'OddsRatio_working_3-way'!J110)</f>
        <v/>
      </c>
      <c r="N111" s="17" t="str">
        <f>IF('Log_working_3-way'!$D110="","",A111^('Log_working_3-way'!$D110))</f>
        <v/>
      </c>
      <c r="O111" s="21" t="str">
        <f>IF('Log_working_3-way'!$D110="","",B111^('Log_working_3-way'!$D110))</f>
        <v/>
      </c>
      <c r="P111" s="22" t="str">
        <f>IF('Log_working_3-way'!$D110="","",C111^('Log_working_3-way'!$D110))</f>
        <v/>
      </c>
    </row>
    <row r="112" spans="1:23" x14ac:dyDescent="0.2">
      <c r="D112" s="20" t="str">
        <f t="shared" si="133"/>
        <v/>
      </c>
      <c r="E112" s="17" t="str">
        <f>IF(OR($A112="",$B112="",$C112=""),"",A112*'MPTO_working_3-way'!$I111)</f>
        <v/>
      </c>
      <c r="F112" s="21" t="str">
        <f>IF(OR($A112="",$B112="",$C112=""),"",B112*'MPTO_working_3-way'!$I111)</f>
        <v/>
      </c>
      <c r="G112" s="22" t="str">
        <f>IF(OR($A112="",$B112="",$C112=""),"",C112*'MPTO_working_3-way'!$I111)</f>
        <v/>
      </c>
      <c r="H112" s="17" t="str">
        <f>IF(OR($A112="",$B112="",$C112=""),"",'MPTO_working_3-way'!E111)</f>
        <v/>
      </c>
      <c r="I112" s="21" t="str">
        <f>IF(OR($A112="",$B112="",$C112=""),"",'MPTO_working_3-way'!F111)</f>
        <v/>
      </c>
      <c r="J112" s="22" t="str">
        <f>IF(OR($A112="",$B112="",$C112=""),"",'MPTO_working_3-way'!G111)</f>
        <v/>
      </c>
      <c r="K112" s="17" t="str">
        <f>IF(OR($A112="",$B112="",$C112=""),"",'OddsRatio_working_3-way'!H111)</f>
        <v/>
      </c>
      <c r="L112" s="21" t="str">
        <f>IF(OR($A112="",$B112="",$C112=""),"",'OddsRatio_working_3-way'!I111)</f>
        <v/>
      </c>
      <c r="M112" s="22" t="str">
        <f>IF(OR($A112="",$B112="",$C112=""),"",'OddsRatio_working_3-way'!J111)</f>
        <v/>
      </c>
      <c r="N112" s="17" t="str">
        <f>IF('Log_working_3-way'!$D111="","",A112^('Log_working_3-way'!$D111))</f>
        <v/>
      </c>
      <c r="O112" s="21" t="str">
        <f>IF('Log_working_3-way'!$D111="","",B112^('Log_working_3-way'!$D111))</f>
        <v/>
      </c>
      <c r="P112" s="22" t="str">
        <f>IF('Log_working_3-way'!$D111="","",C112^('Log_working_3-way'!$D111))</f>
        <v/>
      </c>
    </row>
    <row r="113" spans="4:16" x14ac:dyDescent="0.2">
      <c r="D113" s="20" t="str">
        <f t="shared" si="133"/>
        <v/>
      </c>
      <c r="E113" s="17" t="str">
        <f>IF(OR($A113="",$B113="",$C113=""),"",A113*'MPTO_working_3-way'!$I112)</f>
        <v/>
      </c>
      <c r="F113" s="21" t="str">
        <f>IF(OR($A113="",$B113="",$C113=""),"",B113*'MPTO_working_3-way'!$I112)</f>
        <v/>
      </c>
      <c r="G113" s="22" t="str">
        <f>IF(OR($A113="",$B113="",$C113=""),"",C113*'MPTO_working_3-way'!$I112)</f>
        <v/>
      </c>
      <c r="H113" s="17" t="str">
        <f>IF(OR($A113="",$B113="",$C113=""),"",'MPTO_working_3-way'!E112)</f>
        <v/>
      </c>
      <c r="I113" s="21" t="str">
        <f>IF(OR($A113="",$B113="",$C113=""),"",'MPTO_working_3-way'!F112)</f>
        <v/>
      </c>
      <c r="J113" s="22" t="str">
        <f>IF(OR($A113="",$B113="",$C113=""),"",'MPTO_working_3-way'!G112)</f>
        <v/>
      </c>
      <c r="K113" s="17" t="str">
        <f>IF(OR($A113="",$B113="",$C113=""),"",'OddsRatio_working_3-way'!H112)</f>
        <v/>
      </c>
      <c r="L113" s="21" t="str">
        <f>IF(OR($A113="",$B113="",$C113=""),"",'OddsRatio_working_3-way'!I112)</f>
        <v/>
      </c>
      <c r="M113" s="22" t="str">
        <f>IF(OR($A113="",$B113="",$C113=""),"",'OddsRatio_working_3-way'!J112)</f>
        <v/>
      </c>
      <c r="N113" s="17" t="str">
        <f>IF('Log_working_3-way'!$D112="","",A113^('Log_working_3-way'!$D112))</f>
        <v/>
      </c>
      <c r="O113" s="21" t="str">
        <f>IF('Log_working_3-way'!$D112="","",B113^('Log_working_3-way'!$D112))</f>
        <v/>
      </c>
      <c r="P113" s="22" t="str">
        <f>IF('Log_working_3-way'!$D112="","",C113^('Log_working_3-way'!$D112))</f>
        <v/>
      </c>
    </row>
    <row r="114" spans="4:16" x14ac:dyDescent="0.2">
      <c r="D114" s="20" t="str">
        <f t="shared" si="133"/>
        <v/>
      </c>
      <c r="E114" s="17" t="str">
        <f>IF(OR($A114="",$B114="",$C114=""),"",A114*'MPTO_working_3-way'!$I113)</f>
        <v/>
      </c>
      <c r="F114" s="21" t="str">
        <f>IF(OR($A114="",$B114="",$C114=""),"",B114*'MPTO_working_3-way'!$I113)</f>
        <v/>
      </c>
      <c r="G114" s="22" t="str">
        <f>IF(OR($A114="",$B114="",$C114=""),"",C114*'MPTO_working_3-way'!$I113)</f>
        <v/>
      </c>
      <c r="H114" s="17" t="str">
        <f>IF(OR($A114="",$B114="",$C114=""),"",'MPTO_working_3-way'!E113)</f>
        <v/>
      </c>
      <c r="I114" s="21" t="str">
        <f>IF(OR($A114="",$B114="",$C114=""),"",'MPTO_working_3-way'!F113)</f>
        <v/>
      </c>
      <c r="J114" s="22" t="str">
        <f>IF(OR($A114="",$B114="",$C114=""),"",'MPTO_working_3-way'!G113)</f>
        <v/>
      </c>
      <c r="K114" s="17" t="str">
        <f>IF(OR($A114="",$B114="",$C114=""),"",'OddsRatio_working_3-way'!H113)</f>
        <v/>
      </c>
      <c r="L114" s="21" t="str">
        <f>IF(OR($A114="",$B114="",$C114=""),"",'OddsRatio_working_3-way'!I113)</f>
        <v/>
      </c>
      <c r="M114" s="22" t="str">
        <f>IF(OR($A114="",$B114="",$C114=""),"",'OddsRatio_working_3-way'!J113)</f>
        <v/>
      </c>
      <c r="N114" s="17" t="str">
        <f>IF('Log_working_3-way'!$D113="","",A114^('Log_working_3-way'!$D113))</f>
        <v/>
      </c>
      <c r="O114" s="21" t="str">
        <f>IF('Log_working_3-way'!$D113="","",B114^('Log_working_3-way'!$D113))</f>
        <v/>
      </c>
      <c r="P114" s="22" t="str">
        <f>IF('Log_working_3-way'!$D113="","",C114^('Log_working_3-way'!$D113))</f>
        <v/>
      </c>
    </row>
    <row r="115" spans="4:16" x14ac:dyDescent="0.2">
      <c r="D115" s="20" t="str">
        <f t="shared" si="133"/>
        <v/>
      </c>
      <c r="E115" s="17" t="str">
        <f>IF(OR($A115="",$B115="",$C115=""),"",A115*'MPTO_working_3-way'!$I114)</f>
        <v/>
      </c>
      <c r="F115" s="21" t="str">
        <f>IF(OR($A115="",$B115="",$C115=""),"",B115*'MPTO_working_3-way'!$I114)</f>
        <v/>
      </c>
      <c r="G115" s="22" t="str">
        <f>IF(OR($A115="",$B115="",$C115=""),"",C115*'MPTO_working_3-way'!$I114)</f>
        <v/>
      </c>
      <c r="H115" s="17" t="str">
        <f>IF(OR($A115="",$B115="",$C115=""),"",'MPTO_working_3-way'!E114)</f>
        <v/>
      </c>
      <c r="I115" s="21" t="str">
        <f>IF(OR($A115="",$B115="",$C115=""),"",'MPTO_working_3-way'!F114)</f>
        <v/>
      </c>
      <c r="J115" s="22" t="str">
        <f>IF(OR($A115="",$B115="",$C115=""),"",'MPTO_working_3-way'!G114)</f>
        <v/>
      </c>
      <c r="K115" s="17" t="str">
        <f>IF(OR($A115="",$B115="",$C115=""),"",'OddsRatio_working_3-way'!H114)</f>
        <v/>
      </c>
      <c r="L115" s="21" t="str">
        <f>IF(OR($A115="",$B115="",$C115=""),"",'OddsRatio_working_3-way'!I114)</f>
        <v/>
      </c>
      <c r="M115" s="22" t="str">
        <f>IF(OR($A115="",$B115="",$C115=""),"",'OddsRatio_working_3-way'!J114)</f>
        <v/>
      </c>
      <c r="N115" s="17" t="str">
        <f>IF('Log_working_3-way'!$D114="","",A115^('Log_working_3-way'!$D114))</f>
        <v/>
      </c>
      <c r="O115" s="21" t="str">
        <f>IF('Log_working_3-way'!$D114="","",B115^('Log_working_3-way'!$D114))</f>
        <v/>
      </c>
      <c r="P115" s="22" t="str">
        <f>IF('Log_working_3-way'!$D114="","",C115^('Log_working_3-way'!$D114))</f>
        <v/>
      </c>
    </row>
    <row r="116" spans="4:16" x14ac:dyDescent="0.2">
      <c r="D116" s="20" t="str">
        <f t="shared" si="133"/>
        <v/>
      </c>
      <c r="E116" s="17" t="str">
        <f>IF(OR($A116="",$B116="",$C116=""),"",A116*'MPTO_working_3-way'!$I115)</f>
        <v/>
      </c>
      <c r="F116" s="21" t="str">
        <f>IF(OR($A116="",$B116="",$C116=""),"",B116*'MPTO_working_3-way'!$I115)</f>
        <v/>
      </c>
      <c r="G116" s="22" t="str">
        <f>IF(OR($A116="",$B116="",$C116=""),"",C116*'MPTO_working_3-way'!$I115)</f>
        <v/>
      </c>
      <c r="H116" s="17" t="str">
        <f>IF(OR($A116="",$B116="",$C116=""),"",'MPTO_working_3-way'!E115)</f>
        <v/>
      </c>
      <c r="I116" s="21" t="str">
        <f>IF(OR($A116="",$B116="",$C116=""),"",'MPTO_working_3-way'!F115)</f>
        <v/>
      </c>
      <c r="J116" s="22" t="str">
        <f>IF(OR($A116="",$B116="",$C116=""),"",'MPTO_working_3-way'!G115)</f>
        <v/>
      </c>
      <c r="K116" s="17" t="str">
        <f>IF(OR($A116="",$B116="",$C116=""),"",'OddsRatio_working_3-way'!H115)</f>
        <v/>
      </c>
      <c r="L116" s="21" t="str">
        <f>IF(OR($A116="",$B116="",$C116=""),"",'OddsRatio_working_3-way'!I115)</f>
        <v/>
      </c>
      <c r="M116" s="22" t="str">
        <f>IF(OR($A116="",$B116="",$C116=""),"",'OddsRatio_working_3-way'!J115)</f>
        <v/>
      </c>
      <c r="N116" s="17" t="str">
        <f>IF('Log_working_3-way'!$D115="","",A116^('Log_working_3-way'!$D115))</f>
        <v/>
      </c>
      <c r="O116" s="21" t="str">
        <f>IF('Log_working_3-way'!$D115="","",B116^('Log_working_3-way'!$D115))</f>
        <v/>
      </c>
      <c r="P116" s="22" t="str">
        <f>IF('Log_working_3-way'!$D115="","",C116^('Log_working_3-way'!$D115))</f>
        <v/>
      </c>
    </row>
    <row r="117" spans="4:16" x14ac:dyDescent="0.2">
      <c r="D117" s="20" t="str">
        <f t="shared" si="133"/>
        <v/>
      </c>
      <c r="E117" s="17" t="str">
        <f>IF(OR($A117="",$B117="",$C117=""),"",A117*'MPTO_working_3-way'!$I116)</f>
        <v/>
      </c>
      <c r="F117" s="21" t="str">
        <f>IF(OR($A117="",$B117="",$C117=""),"",B117*'MPTO_working_3-way'!$I116)</f>
        <v/>
      </c>
      <c r="G117" s="22" t="str">
        <f>IF(OR($A117="",$B117="",$C117=""),"",C117*'MPTO_working_3-way'!$I116)</f>
        <v/>
      </c>
      <c r="H117" s="17" t="str">
        <f>IF(OR($A117="",$B117="",$C117=""),"",'MPTO_working_3-way'!E116)</f>
        <v/>
      </c>
      <c r="I117" s="21" t="str">
        <f>IF(OR($A117="",$B117="",$C117=""),"",'MPTO_working_3-way'!F116)</f>
        <v/>
      </c>
      <c r="J117" s="22" t="str">
        <f>IF(OR($A117="",$B117="",$C117=""),"",'MPTO_working_3-way'!G116)</f>
        <v/>
      </c>
      <c r="K117" s="17" t="str">
        <f>IF(OR($A117="",$B117="",$C117=""),"",'OddsRatio_working_3-way'!H116)</f>
        <v/>
      </c>
      <c r="L117" s="21" t="str">
        <f>IF(OR($A117="",$B117="",$C117=""),"",'OddsRatio_working_3-way'!I116)</f>
        <v/>
      </c>
      <c r="M117" s="22" t="str">
        <f>IF(OR($A117="",$B117="",$C117=""),"",'OddsRatio_working_3-way'!J116)</f>
        <v/>
      </c>
      <c r="N117" s="17" t="str">
        <f>IF('Log_working_3-way'!$D116="","",A117^('Log_working_3-way'!$D116))</f>
        <v/>
      </c>
      <c r="O117" s="21" t="str">
        <f>IF('Log_working_3-way'!$D116="","",B117^('Log_working_3-way'!$D116))</f>
        <v/>
      </c>
      <c r="P117" s="22" t="str">
        <f>IF('Log_working_3-way'!$D116="","",C117^('Log_working_3-way'!$D116))</f>
        <v/>
      </c>
    </row>
    <row r="118" spans="4:16" x14ac:dyDescent="0.2">
      <c r="D118" s="20" t="str">
        <f t="shared" si="133"/>
        <v/>
      </c>
      <c r="E118" s="17" t="str">
        <f>IF(OR($A118="",$B118="",$C118=""),"",A118*'MPTO_working_3-way'!$I117)</f>
        <v/>
      </c>
      <c r="F118" s="21" t="str">
        <f>IF(OR($A118="",$B118="",$C118=""),"",B118*'MPTO_working_3-way'!$I117)</f>
        <v/>
      </c>
      <c r="G118" s="22" t="str">
        <f>IF(OR($A118="",$B118="",$C118=""),"",C118*'MPTO_working_3-way'!$I117)</f>
        <v/>
      </c>
      <c r="H118" s="17" t="str">
        <f>IF(OR($A118="",$B118="",$C118=""),"",'MPTO_working_3-way'!E117)</f>
        <v/>
      </c>
      <c r="I118" s="21" t="str">
        <f>IF(OR($A118="",$B118="",$C118=""),"",'MPTO_working_3-way'!F117)</f>
        <v/>
      </c>
      <c r="J118" s="22" t="str">
        <f>IF(OR($A118="",$B118="",$C118=""),"",'MPTO_working_3-way'!G117)</f>
        <v/>
      </c>
      <c r="K118" s="17" t="str">
        <f>IF(OR($A118="",$B118="",$C118=""),"",'OddsRatio_working_3-way'!H117)</f>
        <v/>
      </c>
      <c r="L118" s="21" t="str">
        <f>IF(OR($A118="",$B118="",$C118=""),"",'OddsRatio_working_3-way'!I117)</f>
        <v/>
      </c>
      <c r="M118" s="22" t="str">
        <f>IF(OR($A118="",$B118="",$C118=""),"",'OddsRatio_working_3-way'!J117)</f>
        <v/>
      </c>
      <c r="N118" s="17" t="str">
        <f>IF('Log_working_3-way'!$D117="","",A118^('Log_working_3-way'!$D117))</f>
        <v/>
      </c>
      <c r="O118" s="21" t="str">
        <f>IF('Log_working_3-way'!$D117="","",B118^('Log_working_3-way'!$D117))</f>
        <v/>
      </c>
      <c r="P118" s="22" t="str">
        <f>IF('Log_working_3-way'!$D117="","",C118^('Log_working_3-way'!$D117))</f>
        <v/>
      </c>
    </row>
    <row r="119" spans="4:16" x14ac:dyDescent="0.2">
      <c r="D119" s="20" t="str">
        <f t="shared" si="133"/>
        <v/>
      </c>
      <c r="E119" s="17" t="str">
        <f>IF(OR($A119="",$B119="",$C119=""),"",A119*'MPTO_working_3-way'!$I118)</f>
        <v/>
      </c>
      <c r="F119" s="21" t="str">
        <f>IF(OR($A119="",$B119="",$C119=""),"",B119*'MPTO_working_3-way'!$I118)</f>
        <v/>
      </c>
      <c r="G119" s="22" t="str">
        <f>IF(OR($A119="",$B119="",$C119=""),"",C119*'MPTO_working_3-way'!$I118)</f>
        <v/>
      </c>
      <c r="H119" s="17" t="str">
        <f>IF(OR($A119="",$B119="",$C119=""),"",'MPTO_working_3-way'!E118)</f>
        <v/>
      </c>
      <c r="I119" s="21" t="str">
        <f>IF(OR($A119="",$B119="",$C119=""),"",'MPTO_working_3-way'!F118)</f>
        <v/>
      </c>
      <c r="J119" s="22" t="str">
        <f>IF(OR($A119="",$B119="",$C119=""),"",'MPTO_working_3-way'!G118)</f>
        <v/>
      </c>
      <c r="K119" s="17" t="str">
        <f>IF(OR($A119="",$B119="",$C119=""),"",'OddsRatio_working_3-way'!H118)</f>
        <v/>
      </c>
      <c r="L119" s="21" t="str">
        <f>IF(OR($A119="",$B119="",$C119=""),"",'OddsRatio_working_3-way'!I118)</f>
        <v/>
      </c>
      <c r="M119" s="22" t="str">
        <f>IF(OR($A119="",$B119="",$C119=""),"",'OddsRatio_working_3-way'!J118)</f>
        <v/>
      </c>
      <c r="N119" s="17" t="str">
        <f>IF('Log_working_3-way'!$D118="","",A119^('Log_working_3-way'!$D118))</f>
        <v/>
      </c>
      <c r="O119" s="21" t="str">
        <f>IF('Log_working_3-way'!$D118="","",B119^('Log_working_3-way'!$D118))</f>
        <v/>
      </c>
      <c r="P119" s="22" t="str">
        <f>IF('Log_working_3-way'!$D118="","",C119^('Log_working_3-way'!$D118))</f>
        <v/>
      </c>
    </row>
    <row r="120" spans="4:16" x14ac:dyDescent="0.2">
      <c r="D120" s="20" t="str">
        <f t="shared" si="133"/>
        <v/>
      </c>
      <c r="E120" s="17" t="str">
        <f>IF(OR($A120="",$B120="",$C120=""),"",A120*'MPTO_working_3-way'!$I119)</f>
        <v/>
      </c>
      <c r="F120" s="21" t="str">
        <f>IF(OR($A120="",$B120="",$C120=""),"",B120*'MPTO_working_3-way'!$I119)</f>
        <v/>
      </c>
      <c r="G120" s="22" t="str">
        <f>IF(OR($A120="",$B120="",$C120=""),"",C120*'MPTO_working_3-way'!$I119)</f>
        <v/>
      </c>
      <c r="H120" s="17" t="str">
        <f>IF(OR($A120="",$B120="",$C120=""),"",'MPTO_working_3-way'!E119)</f>
        <v/>
      </c>
      <c r="I120" s="21" t="str">
        <f>IF(OR($A120="",$B120="",$C120=""),"",'MPTO_working_3-way'!F119)</f>
        <v/>
      </c>
      <c r="J120" s="22" t="str">
        <f>IF(OR($A120="",$B120="",$C120=""),"",'MPTO_working_3-way'!G119)</f>
        <v/>
      </c>
      <c r="K120" s="17" t="str">
        <f>IF(OR($A120="",$B120="",$C120=""),"",'OddsRatio_working_3-way'!H119)</f>
        <v/>
      </c>
      <c r="L120" s="21" t="str">
        <f>IF(OR($A120="",$B120="",$C120=""),"",'OddsRatio_working_3-way'!I119)</f>
        <v/>
      </c>
      <c r="M120" s="22" t="str">
        <f>IF(OR($A120="",$B120="",$C120=""),"",'OddsRatio_working_3-way'!J119)</f>
        <v/>
      </c>
      <c r="N120" s="17" t="str">
        <f>IF('Log_working_3-way'!$D119="","",A120^('Log_working_3-way'!$D119))</f>
        <v/>
      </c>
      <c r="O120" s="21" t="str">
        <f>IF('Log_working_3-way'!$D119="","",B120^('Log_working_3-way'!$D119))</f>
        <v/>
      </c>
      <c r="P120" s="22" t="str">
        <f>IF('Log_working_3-way'!$D119="","",C120^('Log_working_3-way'!$D119))</f>
        <v/>
      </c>
    </row>
    <row r="121" spans="4:16" x14ac:dyDescent="0.2">
      <c r="D121" s="20" t="str">
        <f t="shared" si="133"/>
        <v/>
      </c>
      <c r="E121" s="17" t="str">
        <f>IF(OR($A121="",$B121="",$C121=""),"",A121*'MPTO_working_3-way'!$I120)</f>
        <v/>
      </c>
      <c r="F121" s="21" t="str">
        <f>IF(OR($A121="",$B121="",$C121=""),"",B121*'MPTO_working_3-way'!$I120)</f>
        <v/>
      </c>
      <c r="G121" s="22" t="str">
        <f>IF(OR($A121="",$B121="",$C121=""),"",C121*'MPTO_working_3-way'!$I120)</f>
        <v/>
      </c>
      <c r="H121" s="17" t="str">
        <f>IF(OR($A121="",$B121="",$C121=""),"",'MPTO_working_3-way'!E120)</f>
        <v/>
      </c>
      <c r="I121" s="21" t="str">
        <f>IF(OR($A121="",$B121="",$C121=""),"",'MPTO_working_3-way'!F120)</f>
        <v/>
      </c>
      <c r="J121" s="22" t="str">
        <f>IF(OR($A121="",$B121="",$C121=""),"",'MPTO_working_3-way'!G120)</f>
        <v/>
      </c>
      <c r="K121" s="17" t="str">
        <f>IF(OR($A121="",$B121="",$C121=""),"",'OddsRatio_working_3-way'!H120)</f>
        <v/>
      </c>
      <c r="L121" s="21" t="str">
        <f>IF(OR($A121="",$B121="",$C121=""),"",'OddsRatio_working_3-way'!I120)</f>
        <v/>
      </c>
      <c r="M121" s="22" t="str">
        <f>IF(OR($A121="",$B121="",$C121=""),"",'OddsRatio_working_3-way'!J120)</f>
        <v/>
      </c>
      <c r="N121" s="17" t="str">
        <f>IF('Log_working_3-way'!$D120="","",A121^('Log_working_3-way'!$D120))</f>
        <v/>
      </c>
      <c r="O121" s="21" t="str">
        <f>IF('Log_working_3-way'!$D120="","",B121^('Log_working_3-way'!$D120))</f>
        <v/>
      </c>
      <c r="P121" s="22" t="str">
        <f>IF('Log_working_3-way'!$D120="","",C121^('Log_working_3-way'!$D120))</f>
        <v/>
      </c>
    </row>
    <row r="122" spans="4:16" x14ac:dyDescent="0.2">
      <c r="D122" s="20" t="str">
        <f t="shared" si="133"/>
        <v/>
      </c>
      <c r="E122" s="17" t="str">
        <f>IF(OR($A122="",$B122="",$C122=""),"",A122*'MPTO_working_3-way'!$I121)</f>
        <v/>
      </c>
      <c r="F122" s="21" t="str">
        <f>IF(OR($A122="",$B122="",$C122=""),"",B122*'MPTO_working_3-way'!$I121)</f>
        <v/>
      </c>
      <c r="G122" s="22" t="str">
        <f>IF(OR($A122="",$B122="",$C122=""),"",C122*'MPTO_working_3-way'!$I121)</f>
        <v/>
      </c>
      <c r="H122" s="17" t="str">
        <f>IF(OR($A122="",$B122="",$C122=""),"",'MPTO_working_3-way'!E121)</f>
        <v/>
      </c>
      <c r="I122" s="21" t="str">
        <f>IF(OR($A122="",$B122="",$C122=""),"",'MPTO_working_3-way'!F121)</f>
        <v/>
      </c>
      <c r="J122" s="22" t="str">
        <f>IF(OR($A122="",$B122="",$C122=""),"",'MPTO_working_3-way'!G121)</f>
        <v/>
      </c>
      <c r="K122" s="17" t="str">
        <f>IF(OR($A122="",$B122="",$C122=""),"",'OddsRatio_working_3-way'!H121)</f>
        <v/>
      </c>
      <c r="L122" s="21" t="str">
        <f>IF(OR($A122="",$B122="",$C122=""),"",'OddsRatio_working_3-way'!I121)</f>
        <v/>
      </c>
      <c r="M122" s="22" t="str">
        <f>IF(OR($A122="",$B122="",$C122=""),"",'OddsRatio_working_3-way'!J121)</f>
        <v/>
      </c>
      <c r="N122" s="17" t="str">
        <f>IF('Log_working_3-way'!$D121="","",A122^('Log_working_3-way'!$D121))</f>
        <v/>
      </c>
      <c r="O122" s="21" t="str">
        <f>IF('Log_working_3-way'!$D121="","",B122^('Log_working_3-way'!$D121))</f>
        <v/>
      </c>
      <c r="P122" s="22" t="str">
        <f>IF('Log_working_3-way'!$D121="","",C122^('Log_working_3-way'!$D121))</f>
        <v/>
      </c>
    </row>
    <row r="123" spans="4:16" x14ac:dyDescent="0.2">
      <c r="D123" s="20" t="str">
        <f t="shared" si="133"/>
        <v/>
      </c>
      <c r="E123" s="17" t="str">
        <f>IF(OR($A123="",$B123="",$C123=""),"",A123*'MPTO_working_3-way'!$I122)</f>
        <v/>
      </c>
      <c r="F123" s="21" t="str">
        <f>IF(OR($A123="",$B123="",$C123=""),"",B123*'MPTO_working_3-way'!$I122)</f>
        <v/>
      </c>
      <c r="G123" s="22" t="str">
        <f>IF(OR($A123="",$B123="",$C123=""),"",C123*'MPTO_working_3-way'!$I122)</f>
        <v/>
      </c>
      <c r="H123" s="17" t="str">
        <f>IF(OR($A123="",$B123="",$C123=""),"",'MPTO_working_3-way'!E122)</f>
        <v/>
      </c>
      <c r="I123" s="21" t="str">
        <f>IF(OR($A123="",$B123="",$C123=""),"",'MPTO_working_3-way'!F122)</f>
        <v/>
      </c>
      <c r="J123" s="22" t="str">
        <f>IF(OR($A123="",$B123="",$C123=""),"",'MPTO_working_3-way'!G122)</f>
        <v/>
      </c>
      <c r="K123" s="17" t="str">
        <f>IF(OR($A123="",$B123="",$C123=""),"",'OddsRatio_working_3-way'!H122)</f>
        <v/>
      </c>
      <c r="L123" s="21" t="str">
        <f>IF(OR($A123="",$B123="",$C123=""),"",'OddsRatio_working_3-way'!I122)</f>
        <v/>
      </c>
      <c r="M123" s="22" t="str">
        <f>IF(OR($A123="",$B123="",$C123=""),"",'OddsRatio_working_3-way'!J122)</f>
        <v/>
      </c>
      <c r="N123" s="17" t="str">
        <f>IF('Log_working_3-way'!$D122="","",A123^('Log_working_3-way'!$D122))</f>
        <v/>
      </c>
      <c r="O123" s="21" t="str">
        <f>IF('Log_working_3-way'!$D122="","",B123^('Log_working_3-way'!$D122))</f>
        <v/>
      </c>
      <c r="P123" s="22" t="str">
        <f>IF('Log_working_3-way'!$D122="","",C123^('Log_working_3-way'!$D122))</f>
        <v/>
      </c>
    </row>
    <row r="124" spans="4:16" x14ac:dyDescent="0.2">
      <c r="D124" s="20" t="str">
        <f t="shared" si="133"/>
        <v/>
      </c>
      <c r="E124" s="17" t="str">
        <f>IF(OR($A124="",$B124="",$C124=""),"",A124*'MPTO_working_3-way'!$I123)</f>
        <v/>
      </c>
      <c r="F124" s="21" t="str">
        <f>IF(OR($A124="",$B124="",$C124=""),"",B124*'MPTO_working_3-way'!$I123)</f>
        <v/>
      </c>
      <c r="G124" s="22" t="str">
        <f>IF(OR($A124="",$B124="",$C124=""),"",C124*'MPTO_working_3-way'!$I123)</f>
        <v/>
      </c>
      <c r="H124" s="17" t="str">
        <f>IF(OR($A124="",$B124="",$C124=""),"",'MPTO_working_3-way'!E123)</f>
        <v/>
      </c>
      <c r="I124" s="21" t="str">
        <f>IF(OR($A124="",$B124="",$C124=""),"",'MPTO_working_3-way'!F123)</f>
        <v/>
      </c>
      <c r="J124" s="22" t="str">
        <f>IF(OR($A124="",$B124="",$C124=""),"",'MPTO_working_3-way'!G123)</f>
        <v/>
      </c>
      <c r="K124" s="17" t="str">
        <f>IF(OR($A124="",$B124="",$C124=""),"",'OddsRatio_working_3-way'!H123)</f>
        <v/>
      </c>
      <c r="L124" s="21" t="str">
        <f>IF(OR($A124="",$B124="",$C124=""),"",'OddsRatio_working_3-way'!I123)</f>
        <v/>
      </c>
      <c r="M124" s="22" t="str">
        <f>IF(OR($A124="",$B124="",$C124=""),"",'OddsRatio_working_3-way'!J123)</f>
        <v/>
      </c>
      <c r="N124" s="17" t="str">
        <f>IF('Log_working_3-way'!$D123="","",A124^('Log_working_3-way'!$D123))</f>
        <v/>
      </c>
      <c r="O124" s="21" t="str">
        <f>IF('Log_working_3-way'!$D123="","",B124^('Log_working_3-way'!$D123))</f>
        <v/>
      </c>
      <c r="P124" s="22" t="str">
        <f>IF('Log_working_3-way'!$D123="","",C124^('Log_working_3-way'!$D123))</f>
        <v/>
      </c>
    </row>
    <row r="125" spans="4:16" x14ac:dyDescent="0.2">
      <c r="D125" s="20" t="str">
        <f t="shared" si="133"/>
        <v/>
      </c>
      <c r="E125" s="17" t="str">
        <f>IF(OR($A125="",$B125="",$C125=""),"",A125*'MPTO_working_3-way'!$I124)</f>
        <v/>
      </c>
      <c r="F125" s="21" t="str">
        <f>IF(OR($A125="",$B125="",$C125=""),"",B125*'MPTO_working_3-way'!$I124)</f>
        <v/>
      </c>
      <c r="G125" s="22" t="str">
        <f>IF(OR($A125="",$B125="",$C125=""),"",C125*'MPTO_working_3-way'!$I124)</f>
        <v/>
      </c>
      <c r="H125" s="17" t="str">
        <f>IF(OR($A125="",$B125="",$C125=""),"",'MPTO_working_3-way'!E124)</f>
        <v/>
      </c>
      <c r="I125" s="21" t="str">
        <f>IF(OR($A125="",$B125="",$C125=""),"",'MPTO_working_3-way'!F124)</f>
        <v/>
      </c>
      <c r="J125" s="22" t="str">
        <f>IF(OR($A125="",$B125="",$C125=""),"",'MPTO_working_3-way'!G124)</f>
        <v/>
      </c>
      <c r="K125" s="17" t="str">
        <f>IF(OR($A125="",$B125="",$C125=""),"",'OddsRatio_working_3-way'!H124)</f>
        <v/>
      </c>
      <c r="L125" s="21" t="str">
        <f>IF(OR($A125="",$B125="",$C125=""),"",'OddsRatio_working_3-way'!I124)</f>
        <v/>
      </c>
      <c r="M125" s="22" t="str">
        <f>IF(OR($A125="",$B125="",$C125=""),"",'OddsRatio_working_3-way'!J124)</f>
        <v/>
      </c>
      <c r="N125" s="17" t="str">
        <f>IF('Log_working_3-way'!$D124="","",A125^('Log_working_3-way'!$D124))</f>
        <v/>
      </c>
      <c r="O125" s="21" t="str">
        <f>IF('Log_working_3-way'!$D124="","",B125^('Log_working_3-way'!$D124))</f>
        <v/>
      </c>
      <c r="P125" s="22" t="str">
        <f>IF('Log_working_3-way'!$D124="","",C125^('Log_working_3-way'!$D124))</f>
        <v/>
      </c>
    </row>
    <row r="126" spans="4:16" x14ac:dyDescent="0.2">
      <c r="D126" s="20" t="str">
        <f t="shared" si="133"/>
        <v/>
      </c>
      <c r="E126" s="17" t="str">
        <f>IF(OR($A126="",$B126="",$C126=""),"",A126*'MPTO_working_3-way'!$I125)</f>
        <v/>
      </c>
      <c r="F126" s="21" t="str">
        <f>IF(OR($A126="",$B126="",$C126=""),"",B126*'MPTO_working_3-way'!$I125)</f>
        <v/>
      </c>
      <c r="G126" s="22" t="str">
        <f>IF(OR($A126="",$B126="",$C126=""),"",C126*'MPTO_working_3-way'!$I125)</f>
        <v/>
      </c>
      <c r="H126" s="17" t="str">
        <f>IF(OR($A126="",$B126="",$C126=""),"",'MPTO_working_3-way'!E125)</f>
        <v/>
      </c>
      <c r="I126" s="21" t="str">
        <f>IF(OR($A126="",$B126="",$C126=""),"",'MPTO_working_3-way'!F125)</f>
        <v/>
      </c>
      <c r="J126" s="22" t="str">
        <f>IF(OR($A126="",$B126="",$C126=""),"",'MPTO_working_3-way'!G125)</f>
        <v/>
      </c>
      <c r="K126" s="17" t="str">
        <f>IF(OR($A126="",$B126="",$C126=""),"",'OddsRatio_working_3-way'!H125)</f>
        <v/>
      </c>
      <c r="L126" s="21" t="str">
        <f>IF(OR($A126="",$B126="",$C126=""),"",'OddsRatio_working_3-way'!I125)</f>
        <v/>
      </c>
      <c r="M126" s="22" t="str">
        <f>IF(OR($A126="",$B126="",$C126=""),"",'OddsRatio_working_3-way'!J125)</f>
        <v/>
      </c>
      <c r="N126" s="17" t="str">
        <f>IF('Log_working_3-way'!$D125="","",A126^('Log_working_3-way'!$D125))</f>
        <v/>
      </c>
      <c r="O126" s="21" t="str">
        <f>IF('Log_working_3-way'!$D125="","",B126^('Log_working_3-way'!$D125))</f>
        <v/>
      </c>
      <c r="P126" s="22" t="str">
        <f>IF('Log_working_3-way'!$D125="","",C126^('Log_working_3-way'!$D125))</f>
        <v/>
      </c>
    </row>
    <row r="127" spans="4:16" x14ac:dyDescent="0.2">
      <c r="D127" s="20" t="str">
        <f t="shared" si="133"/>
        <v/>
      </c>
      <c r="E127" s="17" t="str">
        <f>IF(OR($A127="",$B127="",$C127=""),"",A127*'MPTO_working_3-way'!$I126)</f>
        <v/>
      </c>
      <c r="F127" s="21" t="str">
        <f>IF(OR($A127="",$B127="",$C127=""),"",B127*'MPTO_working_3-way'!$I126)</f>
        <v/>
      </c>
      <c r="G127" s="22" t="str">
        <f>IF(OR($A127="",$B127="",$C127=""),"",C127*'MPTO_working_3-way'!$I126)</f>
        <v/>
      </c>
      <c r="H127" s="17" t="str">
        <f>IF(OR($A127="",$B127="",$C127=""),"",'MPTO_working_3-way'!E126)</f>
        <v/>
      </c>
      <c r="I127" s="21" t="str">
        <f>IF(OR($A127="",$B127="",$C127=""),"",'MPTO_working_3-way'!F126)</f>
        <v/>
      </c>
      <c r="J127" s="22" t="str">
        <f>IF(OR($A127="",$B127="",$C127=""),"",'MPTO_working_3-way'!G126)</f>
        <v/>
      </c>
      <c r="K127" s="17" t="str">
        <f>IF(OR($A127="",$B127="",$C127=""),"",'OddsRatio_working_3-way'!H126)</f>
        <v/>
      </c>
      <c r="L127" s="21" t="str">
        <f>IF(OR($A127="",$B127="",$C127=""),"",'OddsRatio_working_3-way'!I126)</f>
        <v/>
      </c>
      <c r="M127" s="22" t="str">
        <f>IF(OR($A127="",$B127="",$C127=""),"",'OddsRatio_working_3-way'!J126)</f>
        <v/>
      </c>
      <c r="N127" s="17" t="str">
        <f>IF('Log_working_3-way'!$D126="","",A127^('Log_working_3-way'!$D126))</f>
        <v/>
      </c>
      <c r="O127" s="21" t="str">
        <f>IF('Log_working_3-way'!$D126="","",B127^('Log_working_3-way'!$D126))</f>
        <v/>
      </c>
      <c r="P127" s="22" t="str">
        <f>IF('Log_working_3-way'!$D126="","",C127^('Log_working_3-way'!$D126))</f>
        <v/>
      </c>
    </row>
    <row r="128" spans="4:16" x14ac:dyDescent="0.2">
      <c r="D128" s="20" t="str">
        <f t="shared" si="133"/>
        <v/>
      </c>
      <c r="E128" s="17" t="str">
        <f>IF(OR($A128="",$B128="",$C128=""),"",A128*'MPTO_working_3-way'!$I127)</f>
        <v/>
      </c>
      <c r="F128" s="21" t="str">
        <f>IF(OR($A128="",$B128="",$C128=""),"",B128*'MPTO_working_3-way'!$I127)</f>
        <v/>
      </c>
      <c r="G128" s="22" t="str">
        <f>IF(OR($A128="",$B128="",$C128=""),"",C128*'MPTO_working_3-way'!$I127)</f>
        <v/>
      </c>
      <c r="H128" s="17" t="str">
        <f>IF(OR($A128="",$B128="",$C128=""),"",'MPTO_working_3-way'!E127)</f>
        <v/>
      </c>
      <c r="I128" s="21" t="str">
        <f>IF(OR($A128="",$B128="",$C128=""),"",'MPTO_working_3-way'!F127)</f>
        <v/>
      </c>
      <c r="J128" s="22" t="str">
        <f>IF(OR($A128="",$B128="",$C128=""),"",'MPTO_working_3-way'!G127)</f>
        <v/>
      </c>
      <c r="K128" s="17" t="str">
        <f>IF(OR($A128="",$B128="",$C128=""),"",'OddsRatio_working_3-way'!H127)</f>
        <v/>
      </c>
      <c r="L128" s="21" t="str">
        <f>IF(OR($A128="",$B128="",$C128=""),"",'OddsRatio_working_3-way'!I127)</f>
        <v/>
      </c>
      <c r="M128" s="22" t="str">
        <f>IF(OR($A128="",$B128="",$C128=""),"",'OddsRatio_working_3-way'!J127)</f>
        <v/>
      </c>
      <c r="N128" s="17" t="str">
        <f>IF('Log_working_3-way'!$D127="","",A128^('Log_working_3-way'!$D127))</f>
        <v/>
      </c>
      <c r="O128" s="21" t="str">
        <f>IF('Log_working_3-way'!$D127="","",B128^('Log_working_3-way'!$D127))</f>
        <v/>
      </c>
      <c r="P128" s="22" t="str">
        <f>IF('Log_working_3-way'!$D127="","",C128^('Log_working_3-way'!$D127))</f>
        <v/>
      </c>
    </row>
    <row r="129" spans="4:16" x14ac:dyDescent="0.2">
      <c r="D129" s="20" t="str">
        <f t="shared" si="133"/>
        <v/>
      </c>
      <c r="E129" s="17" t="str">
        <f>IF(OR($A129="",$B129="",$C129=""),"",A129*'MPTO_working_3-way'!$I128)</f>
        <v/>
      </c>
      <c r="F129" s="21" t="str">
        <f>IF(OR($A129="",$B129="",$C129=""),"",B129*'MPTO_working_3-way'!$I128)</f>
        <v/>
      </c>
      <c r="G129" s="22" t="str">
        <f>IF(OR($A129="",$B129="",$C129=""),"",C129*'MPTO_working_3-way'!$I128)</f>
        <v/>
      </c>
      <c r="H129" s="17" t="str">
        <f>IF(OR($A129="",$B129="",$C129=""),"",'MPTO_working_3-way'!E128)</f>
        <v/>
      </c>
      <c r="I129" s="21" t="str">
        <f>IF(OR($A129="",$B129="",$C129=""),"",'MPTO_working_3-way'!F128)</f>
        <v/>
      </c>
      <c r="J129" s="22" t="str">
        <f>IF(OR($A129="",$B129="",$C129=""),"",'MPTO_working_3-way'!G128)</f>
        <v/>
      </c>
      <c r="K129" s="17" t="str">
        <f>IF(OR($A129="",$B129="",$C129=""),"",'OddsRatio_working_3-way'!H128)</f>
        <v/>
      </c>
      <c r="L129" s="21" t="str">
        <f>IF(OR($A129="",$B129="",$C129=""),"",'OddsRatio_working_3-way'!I128)</f>
        <v/>
      </c>
      <c r="M129" s="22" t="str">
        <f>IF(OR($A129="",$B129="",$C129=""),"",'OddsRatio_working_3-way'!J128)</f>
        <v/>
      </c>
      <c r="N129" s="17" t="str">
        <f>IF('Log_working_3-way'!$D128="","",A129^('Log_working_3-way'!$D128))</f>
        <v/>
      </c>
      <c r="O129" s="21" t="str">
        <f>IF('Log_working_3-way'!$D128="","",B129^('Log_working_3-way'!$D128))</f>
        <v/>
      </c>
      <c r="P129" s="22" t="str">
        <f>IF('Log_working_3-way'!$D128="","",C129^('Log_working_3-way'!$D128))</f>
        <v/>
      </c>
    </row>
    <row r="130" spans="4:16" x14ac:dyDescent="0.2">
      <c r="D130" s="20" t="str">
        <f t="shared" si="133"/>
        <v/>
      </c>
      <c r="E130" s="17" t="str">
        <f>IF(OR($A130="",$B130="",$C130=""),"",A130*'MPTO_working_3-way'!$I129)</f>
        <v/>
      </c>
      <c r="F130" s="21" t="str">
        <f>IF(OR($A130="",$B130="",$C130=""),"",B130*'MPTO_working_3-way'!$I129)</f>
        <v/>
      </c>
      <c r="G130" s="22" t="str">
        <f>IF(OR($A130="",$B130="",$C130=""),"",C130*'MPTO_working_3-way'!$I129)</f>
        <v/>
      </c>
      <c r="H130" s="17" t="str">
        <f>IF(OR($A130="",$B130="",$C130=""),"",'MPTO_working_3-way'!E129)</f>
        <v/>
      </c>
      <c r="I130" s="21" t="str">
        <f>IF(OR($A130="",$B130="",$C130=""),"",'MPTO_working_3-way'!F129)</f>
        <v/>
      </c>
      <c r="J130" s="22" t="str">
        <f>IF(OR($A130="",$B130="",$C130=""),"",'MPTO_working_3-way'!G129)</f>
        <v/>
      </c>
      <c r="K130" s="17" t="str">
        <f>IF(OR($A130="",$B130="",$C130=""),"",'OddsRatio_working_3-way'!H129)</f>
        <v/>
      </c>
      <c r="L130" s="21" t="str">
        <f>IF(OR($A130="",$B130="",$C130=""),"",'OddsRatio_working_3-way'!I129)</f>
        <v/>
      </c>
      <c r="M130" s="22" t="str">
        <f>IF(OR($A130="",$B130="",$C130=""),"",'OddsRatio_working_3-way'!J129)</f>
        <v/>
      </c>
      <c r="N130" s="17" t="str">
        <f>IF('Log_working_3-way'!$D129="","",A130^('Log_working_3-way'!$D129))</f>
        <v/>
      </c>
      <c r="O130" s="21" t="str">
        <f>IF('Log_working_3-way'!$D129="","",B130^('Log_working_3-way'!$D129))</f>
        <v/>
      </c>
      <c r="P130" s="22" t="str">
        <f>IF('Log_working_3-way'!$D129="","",C130^('Log_working_3-way'!$D129))</f>
        <v/>
      </c>
    </row>
    <row r="131" spans="4:16" x14ac:dyDescent="0.2">
      <c r="D131" s="20" t="str">
        <f t="shared" si="133"/>
        <v/>
      </c>
      <c r="E131" s="17" t="str">
        <f>IF(OR($A131="",$B131="",$C131=""),"",A131*'MPTO_working_3-way'!$I130)</f>
        <v/>
      </c>
      <c r="F131" s="21" t="str">
        <f>IF(OR($A131="",$B131="",$C131=""),"",B131*'MPTO_working_3-way'!$I130)</f>
        <v/>
      </c>
      <c r="G131" s="22" t="str">
        <f>IF(OR($A131="",$B131="",$C131=""),"",C131*'MPTO_working_3-way'!$I130)</f>
        <v/>
      </c>
      <c r="H131" s="17" t="str">
        <f>IF(OR($A131="",$B131="",$C131=""),"",'MPTO_working_3-way'!E130)</f>
        <v/>
      </c>
      <c r="I131" s="21" t="str">
        <f>IF(OR($A131="",$B131="",$C131=""),"",'MPTO_working_3-way'!F130)</f>
        <v/>
      </c>
      <c r="J131" s="22" t="str">
        <f>IF(OR($A131="",$B131="",$C131=""),"",'MPTO_working_3-way'!G130)</f>
        <v/>
      </c>
      <c r="K131" s="17" t="str">
        <f>IF(OR($A131="",$B131="",$C131=""),"",'OddsRatio_working_3-way'!H130)</f>
        <v/>
      </c>
      <c r="L131" s="21" t="str">
        <f>IF(OR($A131="",$B131="",$C131=""),"",'OddsRatio_working_3-way'!I130)</f>
        <v/>
      </c>
      <c r="M131" s="22" t="str">
        <f>IF(OR($A131="",$B131="",$C131=""),"",'OddsRatio_working_3-way'!J130)</f>
        <v/>
      </c>
      <c r="N131" s="17" t="str">
        <f>IF('Log_working_3-way'!$D130="","",A131^('Log_working_3-way'!$D130))</f>
        <v/>
      </c>
      <c r="O131" s="21" t="str">
        <f>IF('Log_working_3-way'!$D130="","",B131^('Log_working_3-way'!$D130))</f>
        <v/>
      </c>
      <c r="P131" s="22" t="str">
        <f>IF('Log_working_3-way'!$D130="","",C131^('Log_working_3-way'!$D130))</f>
        <v/>
      </c>
    </row>
    <row r="132" spans="4:16" x14ac:dyDescent="0.2">
      <c r="D132" s="20" t="str">
        <f t="shared" si="133"/>
        <v/>
      </c>
      <c r="E132" s="17" t="str">
        <f>IF(OR($A132="",$B132="",$C132=""),"",A132*'MPTO_working_3-way'!$I131)</f>
        <v/>
      </c>
      <c r="F132" s="21" t="str">
        <f>IF(OR($A132="",$B132="",$C132=""),"",B132*'MPTO_working_3-way'!$I131)</f>
        <v/>
      </c>
      <c r="G132" s="22" t="str">
        <f>IF(OR($A132="",$B132="",$C132=""),"",C132*'MPTO_working_3-way'!$I131)</f>
        <v/>
      </c>
      <c r="H132" s="17" t="str">
        <f>IF(OR($A132="",$B132="",$C132=""),"",'MPTO_working_3-way'!E131)</f>
        <v/>
      </c>
      <c r="I132" s="21" t="str">
        <f>IF(OR($A132="",$B132="",$C132=""),"",'MPTO_working_3-way'!F131)</f>
        <v/>
      </c>
      <c r="J132" s="22" t="str">
        <f>IF(OR($A132="",$B132="",$C132=""),"",'MPTO_working_3-way'!G131)</f>
        <v/>
      </c>
      <c r="K132" s="17" t="str">
        <f>IF(OR($A132="",$B132="",$C132=""),"",'OddsRatio_working_3-way'!H131)</f>
        <v/>
      </c>
      <c r="L132" s="21" t="str">
        <f>IF(OR($A132="",$B132="",$C132=""),"",'OddsRatio_working_3-way'!I131)</f>
        <v/>
      </c>
      <c r="M132" s="22" t="str">
        <f>IF(OR($A132="",$B132="",$C132=""),"",'OddsRatio_working_3-way'!J131)</f>
        <v/>
      </c>
      <c r="N132" s="17" t="str">
        <f>IF('Log_working_3-way'!$D131="","",A132^('Log_working_3-way'!$D131))</f>
        <v/>
      </c>
      <c r="O132" s="21" t="str">
        <f>IF('Log_working_3-way'!$D131="","",B132^('Log_working_3-way'!$D131))</f>
        <v/>
      </c>
      <c r="P132" s="22" t="str">
        <f>IF('Log_working_3-way'!$D131="","",C132^('Log_working_3-way'!$D131))</f>
        <v/>
      </c>
    </row>
    <row r="133" spans="4:16" x14ac:dyDescent="0.2">
      <c r="D133" s="20" t="str">
        <f t="shared" ref="D133:D196" si="233">IF(OR($A133="",$B133="",$C133=""),"",(1/A133)+(1/B133)+(1/C133)-1)</f>
        <v/>
      </c>
      <c r="E133" s="17" t="str">
        <f>IF(OR($A133="",$B133="",$C133=""),"",A133*'MPTO_working_3-way'!$I132)</f>
        <v/>
      </c>
      <c r="F133" s="21" t="str">
        <f>IF(OR($A133="",$B133="",$C133=""),"",B133*'MPTO_working_3-way'!$I132)</f>
        <v/>
      </c>
      <c r="G133" s="22" t="str">
        <f>IF(OR($A133="",$B133="",$C133=""),"",C133*'MPTO_working_3-way'!$I132)</f>
        <v/>
      </c>
      <c r="H133" s="17" t="str">
        <f>IF(OR($A133="",$B133="",$C133=""),"",'MPTO_working_3-way'!E132)</f>
        <v/>
      </c>
      <c r="I133" s="21" t="str">
        <f>IF(OR($A133="",$B133="",$C133=""),"",'MPTO_working_3-way'!F132)</f>
        <v/>
      </c>
      <c r="J133" s="22" t="str">
        <f>IF(OR($A133="",$B133="",$C133=""),"",'MPTO_working_3-way'!G132)</f>
        <v/>
      </c>
      <c r="K133" s="17" t="str">
        <f>IF(OR($A133="",$B133="",$C133=""),"",'OddsRatio_working_3-way'!H132)</f>
        <v/>
      </c>
      <c r="L133" s="21" t="str">
        <f>IF(OR($A133="",$B133="",$C133=""),"",'OddsRatio_working_3-way'!I132)</f>
        <v/>
      </c>
      <c r="M133" s="22" t="str">
        <f>IF(OR($A133="",$B133="",$C133=""),"",'OddsRatio_working_3-way'!J132)</f>
        <v/>
      </c>
      <c r="N133" s="17" t="str">
        <f>IF('Log_working_3-way'!$D132="","",A133^('Log_working_3-way'!$D132))</f>
        <v/>
      </c>
      <c r="O133" s="21" t="str">
        <f>IF('Log_working_3-way'!$D132="","",B133^('Log_working_3-way'!$D132))</f>
        <v/>
      </c>
      <c r="P133" s="22" t="str">
        <f>IF('Log_working_3-way'!$D132="","",C133^('Log_working_3-way'!$D132))</f>
        <v/>
      </c>
    </row>
    <row r="134" spans="4:16" x14ac:dyDescent="0.2">
      <c r="D134" s="20" t="str">
        <f t="shared" si="233"/>
        <v/>
      </c>
      <c r="E134" s="17" t="str">
        <f>IF(OR($A134="",$B134="",$C134=""),"",A134*'MPTO_working_3-way'!$I133)</f>
        <v/>
      </c>
      <c r="F134" s="21" t="str">
        <f>IF(OR($A134="",$B134="",$C134=""),"",B134*'MPTO_working_3-way'!$I133)</f>
        <v/>
      </c>
      <c r="G134" s="22" t="str">
        <f>IF(OR($A134="",$B134="",$C134=""),"",C134*'MPTO_working_3-way'!$I133)</f>
        <v/>
      </c>
      <c r="H134" s="17" t="str">
        <f>IF(OR($A134="",$B134="",$C134=""),"",'MPTO_working_3-way'!E133)</f>
        <v/>
      </c>
      <c r="I134" s="21" t="str">
        <f>IF(OR($A134="",$B134="",$C134=""),"",'MPTO_working_3-way'!F133)</f>
        <v/>
      </c>
      <c r="J134" s="22" t="str">
        <f>IF(OR($A134="",$B134="",$C134=""),"",'MPTO_working_3-way'!G133)</f>
        <v/>
      </c>
      <c r="K134" s="17" t="str">
        <f>IF(OR($A134="",$B134="",$C134=""),"",'OddsRatio_working_3-way'!H133)</f>
        <v/>
      </c>
      <c r="L134" s="21" t="str">
        <f>IF(OR($A134="",$B134="",$C134=""),"",'OddsRatio_working_3-way'!I133)</f>
        <v/>
      </c>
      <c r="M134" s="22" t="str">
        <f>IF(OR($A134="",$B134="",$C134=""),"",'OddsRatio_working_3-way'!J133)</f>
        <v/>
      </c>
      <c r="N134" s="17" t="str">
        <f>IF('Log_working_3-way'!$D133="","",A134^('Log_working_3-way'!$D133))</f>
        <v/>
      </c>
      <c r="O134" s="21" t="str">
        <f>IF('Log_working_3-way'!$D133="","",B134^('Log_working_3-way'!$D133))</f>
        <v/>
      </c>
      <c r="P134" s="22" t="str">
        <f>IF('Log_working_3-way'!$D133="","",C134^('Log_working_3-way'!$D133))</f>
        <v/>
      </c>
    </row>
    <row r="135" spans="4:16" x14ac:dyDescent="0.2">
      <c r="D135" s="20" t="str">
        <f t="shared" si="233"/>
        <v/>
      </c>
      <c r="E135" s="17" t="str">
        <f>IF(OR($A135="",$B135="",$C135=""),"",A135*'MPTO_working_3-way'!$I134)</f>
        <v/>
      </c>
      <c r="F135" s="21" t="str">
        <f>IF(OR($A135="",$B135="",$C135=""),"",B135*'MPTO_working_3-way'!$I134)</f>
        <v/>
      </c>
      <c r="G135" s="22" t="str">
        <f>IF(OR($A135="",$B135="",$C135=""),"",C135*'MPTO_working_3-way'!$I134)</f>
        <v/>
      </c>
      <c r="H135" s="17" t="str">
        <f>IF(OR($A135="",$B135="",$C135=""),"",'MPTO_working_3-way'!E134)</f>
        <v/>
      </c>
      <c r="I135" s="21" t="str">
        <f>IF(OR($A135="",$B135="",$C135=""),"",'MPTO_working_3-way'!F134)</f>
        <v/>
      </c>
      <c r="J135" s="22" t="str">
        <f>IF(OR($A135="",$B135="",$C135=""),"",'MPTO_working_3-way'!G134)</f>
        <v/>
      </c>
      <c r="K135" s="17" t="str">
        <f>IF(OR($A135="",$B135="",$C135=""),"",'OddsRatio_working_3-way'!H134)</f>
        <v/>
      </c>
      <c r="L135" s="21" t="str">
        <f>IF(OR($A135="",$B135="",$C135=""),"",'OddsRatio_working_3-way'!I134)</f>
        <v/>
      </c>
      <c r="M135" s="22" t="str">
        <f>IF(OR($A135="",$B135="",$C135=""),"",'OddsRatio_working_3-way'!J134)</f>
        <v/>
      </c>
      <c r="N135" s="17" t="str">
        <f>IF('Log_working_3-way'!$D134="","",A135^('Log_working_3-way'!$D134))</f>
        <v/>
      </c>
      <c r="O135" s="21" t="str">
        <f>IF('Log_working_3-way'!$D134="","",B135^('Log_working_3-way'!$D134))</f>
        <v/>
      </c>
      <c r="P135" s="22" t="str">
        <f>IF('Log_working_3-way'!$D134="","",C135^('Log_working_3-way'!$D134))</f>
        <v/>
      </c>
    </row>
    <row r="136" spans="4:16" x14ac:dyDescent="0.2">
      <c r="D136" s="20" t="str">
        <f t="shared" si="233"/>
        <v/>
      </c>
      <c r="E136" s="17" t="str">
        <f>IF(OR($A136="",$B136="",$C136=""),"",A136*'MPTO_working_3-way'!$I135)</f>
        <v/>
      </c>
      <c r="F136" s="21" t="str">
        <f>IF(OR($A136="",$B136="",$C136=""),"",B136*'MPTO_working_3-way'!$I135)</f>
        <v/>
      </c>
      <c r="G136" s="22" t="str">
        <f>IF(OR($A136="",$B136="",$C136=""),"",C136*'MPTO_working_3-way'!$I135)</f>
        <v/>
      </c>
      <c r="H136" s="17" t="str">
        <f>IF(OR($A136="",$B136="",$C136=""),"",'MPTO_working_3-way'!E135)</f>
        <v/>
      </c>
      <c r="I136" s="21" t="str">
        <f>IF(OR($A136="",$B136="",$C136=""),"",'MPTO_working_3-way'!F135)</f>
        <v/>
      </c>
      <c r="J136" s="22" t="str">
        <f>IF(OR($A136="",$B136="",$C136=""),"",'MPTO_working_3-way'!G135)</f>
        <v/>
      </c>
      <c r="K136" s="17" t="str">
        <f>IF(OR($A136="",$B136="",$C136=""),"",'OddsRatio_working_3-way'!H135)</f>
        <v/>
      </c>
      <c r="L136" s="21" t="str">
        <f>IF(OR($A136="",$B136="",$C136=""),"",'OddsRatio_working_3-way'!I135)</f>
        <v/>
      </c>
      <c r="M136" s="22" t="str">
        <f>IF(OR($A136="",$B136="",$C136=""),"",'OddsRatio_working_3-way'!J135)</f>
        <v/>
      </c>
      <c r="N136" s="17" t="str">
        <f>IF('Log_working_3-way'!$D135="","",A136^('Log_working_3-way'!$D135))</f>
        <v/>
      </c>
      <c r="O136" s="21" t="str">
        <f>IF('Log_working_3-way'!$D135="","",B136^('Log_working_3-way'!$D135))</f>
        <v/>
      </c>
      <c r="P136" s="22" t="str">
        <f>IF('Log_working_3-way'!$D135="","",C136^('Log_working_3-way'!$D135))</f>
        <v/>
      </c>
    </row>
    <row r="137" spans="4:16" x14ac:dyDescent="0.2">
      <c r="D137" s="20" t="str">
        <f t="shared" si="233"/>
        <v/>
      </c>
      <c r="E137" s="17" t="str">
        <f>IF(OR($A137="",$B137="",$C137=""),"",A137*'MPTO_working_3-way'!$I136)</f>
        <v/>
      </c>
      <c r="F137" s="21" t="str">
        <f>IF(OR($A137="",$B137="",$C137=""),"",B137*'MPTO_working_3-way'!$I136)</f>
        <v/>
      </c>
      <c r="G137" s="22" t="str">
        <f>IF(OR($A137="",$B137="",$C137=""),"",C137*'MPTO_working_3-way'!$I136)</f>
        <v/>
      </c>
      <c r="H137" s="17" t="str">
        <f>IF(OR($A137="",$B137="",$C137=""),"",'MPTO_working_3-way'!E136)</f>
        <v/>
      </c>
      <c r="I137" s="21" t="str">
        <f>IF(OR($A137="",$B137="",$C137=""),"",'MPTO_working_3-way'!F136)</f>
        <v/>
      </c>
      <c r="J137" s="22" t="str">
        <f>IF(OR($A137="",$B137="",$C137=""),"",'MPTO_working_3-way'!G136)</f>
        <v/>
      </c>
      <c r="K137" s="17" t="str">
        <f>IF(OR($A137="",$B137="",$C137=""),"",'OddsRatio_working_3-way'!H136)</f>
        <v/>
      </c>
      <c r="L137" s="21" t="str">
        <f>IF(OR($A137="",$B137="",$C137=""),"",'OddsRatio_working_3-way'!I136)</f>
        <v/>
      </c>
      <c r="M137" s="22" t="str">
        <f>IF(OR($A137="",$B137="",$C137=""),"",'OddsRatio_working_3-way'!J136)</f>
        <v/>
      </c>
      <c r="N137" s="17" t="str">
        <f>IF('Log_working_3-way'!$D136="","",A137^('Log_working_3-way'!$D136))</f>
        <v/>
      </c>
      <c r="O137" s="21" t="str">
        <f>IF('Log_working_3-way'!$D136="","",B137^('Log_working_3-way'!$D136))</f>
        <v/>
      </c>
      <c r="P137" s="22" t="str">
        <f>IF('Log_working_3-way'!$D136="","",C137^('Log_working_3-way'!$D136))</f>
        <v/>
      </c>
    </row>
    <row r="138" spans="4:16" x14ac:dyDescent="0.2">
      <c r="D138" s="20" t="str">
        <f t="shared" si="233"/>
        <v/>
      </c>
      <c r="E138" s="17" t="str">
        <f>IF(OR($A138="",$B138="",$C138=""),"",A138*'MPTO_working_3-way'!$I137)</f>
        <v/>
      </c>
      <c r="F138" s="21" t="str">
        <f>IF(OR($A138="",$B138="",$C138=""),"",B138*'MPTO_working_3-way'!$I137)</f>
        <v/>
      </c>
      <c r="G138" s="22" t="str">
        <f>IF(OR($A138="",$B138="",$C138=""),"",C138*'MPTO_working_3-way'!$I137)</f>
        <v/>
      </c>
      <c r="H138" s="17" t="str">
        <f>IF(OR($A138="",$B138="",$C138=""),"",'MPTO_working_3-way'!E137)</f>
        <v/>
      </c>
      <c r="I138" s="21" t="str">
        <f>IF(OR($A138="",$B138="",$C138=""),"",'MPTO_working_3-way'!F137)</f>
        <v/>
      </c>
      <c r="J138" s="22" t="str">
        <f>IF(OR($A138="",$B138="",$C138=""),"",'MPTO_working_3-way'!G137)</f>
        <v/>
      </c>
      <c r="K138" s="17" t="str">
        <f>IF(OR($A138="",$B138="",$C138=""),"",'OddsRatio_working_3-way'!H137)</f>
        <v/>
      </c>
      <c r="L138" s="21" t="str">
        <f>IF(OR($A138="",$B138="",$C138=""),"",'OddsRatio_working_3-way'!I137)</f>
        <v/>
      </c>
      <c r="M138" s="22" t="str">
        <f>IF(OR($A138="",$B138="",$C138=""),"",'OddsRatio_working_3-way'!J137)</f>
        <v/>
      </c>
      <c r="N138" s="17" t="str">
        <f>IF('Log_working_3-way'!$D137="","",A138^('Log_working_3-way'!$D137))</f>
        <v/>
      </c>
      <c r="O138" s="21" t="str">
        <f>IF('Log_working_3-way'!$D137="","",B138^('Log_working_3-way'!$D137))</f>
        <v/>
      </c>
      <c r="P138" s="22" t="str">
        <f>IF('Log_working_3-way'!$D137="","",C138^('Log_working_3-way'!$D137))</f>
        <v/>
      </c>
    </row>
    <row r="139" spans="4:16" x14ac:dyDescent="0.2">
      <c r="D139" s="20" t="str">
        <f t="shared" si="233"/>
        <v/>
      </c>
      <c r="E139" s="17" t="str">
        <f>IF(OR($A139="",$B139="",$C139=""),"",A139*'MPTO_working_3-way'!$I138)</f>
        <v/>
      </c>
      <c r="F139" s="21" t="str">
        <f>IF(OR($A139="",$B139="",$C139=""),"",B139*'MPTO_working_3-way'!$I138)</f>
        <v/>
      </c>
      <c r="G139" s="22" t="str">
        <f>IF(OR($A139="",$B139="",$C139=""),"",C139*'MPTO_working_3-way'!$I138)</f>
        <v/>
      </c>
      <c r="H139" s="17" t="str">
        <f>IF(OR($A139="",$B139="",$C139=""),"",'MPTO_working_3-way'!E138)</f>
        <v/>
      </c>
      <c r="I139" s="21" t="str">
        <f>IF(OR($A139="",$B139="",$C139=""),"",'MPTO_working_3-way'!F138)</f>
        <v/>
      </c>
      <c r="J139" s="22" t="str">
        <f>IF(OR($A139="",$B139="",$C139=""),"",'MPTO_working_3-way'!G138)</f>
        <v/>
      </c>
      <c r="K139" s="17" t="str">
        <f>IF(OR($A139="",$B139="",$C139=""),"",'OddsRatio_working_3-way'!H138)</f>
        <v/>
      </c>
      <c r="L139" s="21" t="str">
        <f>IF(OR($A139="",$B139="",$C139=""),"",'OddsRatio_working_3-way'!I138)</f>
        <v/>
      </c>
      <c r="M139" s="22" t="str">
        <f>IF(OR($A139="",$B139="",$C139=""),"",'OddsRatio_working_3-way'!J138)</f>
        <v/>
      </c>
      <c r="N139" s="17" t="str">
        <f>IF('Log_working_3-way'!$D138="","",A139^('Log_working_3-way'!$D138))</f>
        <v/>
      </c>
      <c r="O139" s="21" t="str">
        <f>IF('Log_working_3-way'!$D138="","",B139^('Log_working_3-way'!$D138))</f>
        <v/>
      </c>
      <c r="P139" s="22" t="str">
        <f>IF('Log_working_3-way'!$D138="","",C139^('Log_working_3-way'!$D138))</f>
        <v/>
      </c>
    </row>
    <row r="140" spans="4:16" x14ac:dyDescent="0.2">
      <c r="D140" s="20" t="str">
        <f t="shared" si="233"/>
        <v/>
      </c>
      <c r="E140" s="17" t="str">
        <f>IF(OR($A140="",$B140="",$C140=""),"",A140*'MPTO_working_3-way'!$I139)</f>
        <v/>
      </c>
      <c r="F140" s="21" t="str">
        <f>IF(OR($A140="",$B140="",$C140=""),"",B140*'MPTO_working_3-way'!$I139)</f>
        <v/>
      </c>
      <c r="G140" s="22" t="str">
        <f>IF(OR($A140="",$B140="",$C140=""),"",C140*'MPTO_working_3-way'!$I139)</f>
        <v/>
      </c>
      <c r="H140" s="17" t="str">
        <f>IF(OR($A140="",$B140="",$C140=""),"",'MPTO_working_3-way'!E139)</f>
        <v/>
      </c>
      <c r="I140" s="21" t="str">
        <f>IF(OR($A140="",$B140="",$C140=""),"",'MPTO_working_3-way'!F139)</f>
        <v/>
      </c>
      <c r="J140" s="22" t="str">
        <f>IF(OR($A140="",$B140="",$C140=""),"",'MPTO_working_3-way'!G139)</f>
        <v/>
      </c>
      <c r="K140" s="17" t="str">
        <f>IF(OR($A140="",$B140="",$C140=""),"",'OddsRatio_working_3-way'!H139)</f>
        <v/>
      </c>
      <c r="L140" s="21" t="str">
        <f>IF(OR($A140="",$B140="",$C140=""),"",'OddsRatio_working_3-way'!I139)</f>
        <v/>
      </c>
      <c r="M140" s="22" t="str">
        <f>IF(OR($A140="",$B140="",$C140=""),"",'OddsRatio_working_3-way'!J139)</f>
        <v/>
      </c>
      <c r="N140" s="17" t="str">
        <f>IF('Log_working_3-way'!$D139="","",A140^('Log_working_3-way'!$D139))</f>
        <v/>
      </c>
      <c r="O140" s="21" t="str">
        <f>IF('Log_working_3-way'!$D139="","",B140^('Log_working_3-way'!$D139))</f>
        <v/>
      </c>
      <c r="P140" s="22" t="str">
        <f>IF('Log_working_3-way'!$D139="","",C140^('Log_working_3-way'!$D139))</f>
        <v/>
      </c>
    </row>
    <row r="141" spans="4:16" x14ac:dyDescent="0.2">
      <c r="D141" s="20" t="str">
        <f t="shared" si="233"/>
        <v/>
      </c>
      <c r="E141" s="17" t="str">
        <f>IF(OR($A141="",$B141="",$C141=""),"",A141*'MPTO_working_3-way'!$I140)</f>
        <v/>
      </c>
      <c r="F141" s="21" t="str">
        <f>IF(OR($A141="",$B141="",$C141=""),"",B141*'MPTO_working_3-way'!$I140)</f>
        <v/>
      </c>
      <c r="G141" s="22" t="str">
        <f>IF(OR($A141="",$B141="",$C141=""),"",C141*'MPTO_working_3-way'!$I140)</f>
        <v/>
      </c>
      <c r="H141" s="17" t="str">
        <f>IF(OR($A141="",$B141="",$C141=""),"",'MPTO_working_3-way'!E140)</f>
        <v/>
      </c>
      <c r="I141" s="21" t="str">
        <f>IF(OR($A141="",$B141="",$C141=""),"",'MPTO_working_3-way'!F140)</f>
        <v/>
      </c>
      <c r="J141" s="22" t="str">
        <f>IF(OR($A141="",$B141="",$C141=""),"",'MPTO_working_3-way'!G140)</f>
        <v/>
      </c>
      <c r="K141" s="17" t="str">
        <f>IF(OR($A141="",$B141="",$C141=""),"",'OddsRatio_working_3-way'!H140)</f>
        <v/>
      </c>
      <c r="L141" s="21" t="str">
        <f>IF(OR($A141="",$B141="",$C141=""),"",'OddsRatio_working_3-way'!I140)</f>
        <v/>
      </c>
      <c r="M141" s="22" t="str">
        <f>IF(OR($A141="",$B141="",$C141=""),"",'OddsRatio_working_3-way'!J140)</f>
        <v/>
      </c>
      <c r="N141" s="17" t="str">
        <f>IF('Log_working_3-way'!$D140="","",A141^('Log_working_3-way'!$D140))</f>
        <v/>
      </c>
      <c r="O141" s="21" t="str">
        <f>IF('Log_working_3-way'!$D140="","",B141^('Log_working_3-way'!$D140))</f>
        <v/>
      </c>
      <c r="P141" s="22" t="str">
        <f>IF('Log_working_3-way'!$D140="","",C141^('Log_working_3-way'!$D140))</f>
        <v/>
      </c>
    </row>
    <row r="142" spans="4:16" x14ac:dyDescent="0.2">
      <c r="D142" s="20" t="str">
        <f t="shared" si="233"/>
        <v/>
      </c>
      <c r="E142" s="17" t="str">
        <f>IF(OR($A142="",$B142="",$C142=""),"",A142*'MPTO_working_3-way'!$I141)</f>
        <v/>
      </c>
      <c r="F142" s="21" t="str">
        <f>IF(OR($A142="",$B142="",$C142=""),"",B142*'MPTO_working_3-way'!$I141)</f>
        <v/>
      </c>
      <c r="G142" s="22" t="str">
        <f>IF(OR($A142="",$B142="",$C142=""),"",C142*'MPTO_working_3-way'!$I141)</f>
        <v/>
      </c>
      <c r="H142" s="17" t="str">
        <f>IF(OR($A142="",$B142="",$C142=""),"",'MPTO_working_3-way'!E141)</f>
        <v/>
      </c>
      <c r="I142" s="21" t="str">
        <f>IF(OR($A142="",$B142="",$C142=""),"",'MPTO_working_3-way'!F141)</f>
        <v/>
      </c>
      <c r="J142" s="22" t="str">
        <f>IF(OR($A142="",$B142="",$C142=""),"",'MPTO_working_3-way'!G141)</f>
        <v/>
      </c>
      <c r="K142" s="17" t="str">
        <f>IF(OR($A142="",$B142="",$C142=""),"",'OddsRatio_working_3-way'!H141)</f>
        <v/>
      </c>
      <c r="L142" s="21" t="str">
        <f>IF(OR($A142="",$B142="",$C142=""),"",'OddsRatio_working_3-way'!I141)</f>
        <v/>
      </c>
      <c r="M142" s="22" t="str">
        <f>IF(OR($A142="",$B142="",$C142=""),"",'OddsRatio_working_3-way'!J141)</f>
        <v/>
      </c>
      <c r="N142" s="17" t="str">
        <f>IF('Log_working_3-way'!$D141="","",A142^('Log_working_3-way'!$D141))</f>
        <v/>
      </c>
      <c r="O142" s="21" t="str">
        <f>IF('Log_working_3-way'!$D141="","",B142^('Log_working_3-way'!$D141))</f>
        <v/>
      </c>
      <c r="P142" s="22" t="str">
        <f>IF('Log_working_3-way'!$D141="","",C142^('Log_working_3-way'!$D141))</f>
        <v/>
      </c>
    </row>
    <row r="143" spans="4:16" x14ac:dyDescent="0.2">
      <c r="D143" s="20" t="str">
        <f t="shared" si="233"/>
        <v/>
      </c>
      <c r="E143" s="17" t="str">
        <f>IF(OR($A143="",$B143="",$C143=""),"",A143*'MPTO_working_3-way'!$I142)</f>
        <v/>
      </c>
      <c r="F143" s="21" t="str">
        <f>IF(OR($A143="",$B143="",$C143=""),"",B143*'MPTO_working_3-way'!$I142)</f>
        <v/>
      </c>
      <c r="G143" s="22" t="str">
        <f>IF(OR($A143="",$B143="",$C143=""),"",C143*'MPTO_working_3-way'!$I142)</f>
        <v/>
      </c>
      <c r="H143" s="17" t="str">
        <f>IF(OR($A143="",$B143="",$C143=""),"",'MPTO_working_3-way'!E142)</f>
        <v/>
      </c>
      <c r="I143" s="21" t="str">
        <f>IF(OR($A143="",$B143="",$C143=""),"",'MPTO_working_3-way'!F142)</f>
        <v/>
      </c>
      <c r="J143" s="22" t="str">
        <f>IF(OR($A143="",$B143="",$C143=""),"",'MPTO_working_3-way'!G142)</f>
        <v/>
      </c>
      <c r="K143" s="17" t="str">
        <f>IF(OR($A143="",$B143="",$C143=""),"",'OddsRatio_working_3-way'!H142)</f>
        <v/>
      </c>
      <c r="L143" s="21" t="str">
        <f>IF(OR($A143="",$B143="",$C143=""),"",'OddsRatio_working_3-way'!I142)</f>
        <v/>
      </c>
      <c r="M143" s="22" t="str">
        <f>IF(OR($A143="",$B143="",$C143=""),"",'OddsRatio_working_3-way'!J142)</f>
        <v/>
      </c>
      <c r="N143" s="17" t="str">
        <f>IF('Log_working_3-way'!$D142="","",A143^('Log_working_3-way'!$D142))</f>
        <v/>
      </c>
      <c r="O143" s="21" t="str">
        <f>IF('Log_working_3-way'!$D142="","",B143^('Log_working_3-way'!$D142))</f>
        <v/>
      </c>
      <c r="P143" s="22" t="str">
        <f>IF('Log_working_3-way'!$D142="","",C143^('Log_working_3-way'!$D142))</f>
        <v/>
      </c>
    </row>
    <row r="144" spans="4:16" x14ac:dyDescent="0.2">
      <c r="D144" s="20" t="str">
        <f t="shared" si="233"/>
        <v/>
      </c>
      <c r="E144" s="17" t="str">
        <f>IF(OR($A144="",$B144="",$C144=""),"",A144*'MPTO_working_3-way'!$I143)</f>
        <v/>
      </c>
      <c r="F144" s="21" t="str">
        <f>IF(OR($A144="",$B144="",$C144=""),"",B144*'MPTO_working_3-way'!$I143)</f>
        <v/>
      </c>
      <c r="G144" s="22" t="str">
        <f>IF(OR($A144="",$B144="",$C144=""),"",C144*'MPTO_working_3-way'!$I143)</f>
        <v/>
      </c>
      <c r="H144" s="17" t="str">
        <f>IF(OR($A144="",$B144="",$C144=""),"",'MPTO_working_3-way'!E143)</f>
        <v/>
      </c>
      <c r="I144" s="21" t="str">
        <f>IF(OR($A144="",$B144="",$C144=""),"",'MPTO_working_3-way'!F143)</f>
        <v/>
      </c>
      <c r="J144" s="22" t="str">
        <f>IF(OR($A144="",$B144="",$C144=""),"",'MPTO_working_3-way'!G143)</f>
        <v/>
      </c>
      <c r="K144" s="17" t="str">
        <f>IF(OR($A144="",$B144="",$C144=""),"",'OddsRatio_working_3-way'!H143)</f>
        <v/>
      </c>
      <c r="L144" s="21" t="str">
        <f>IF(OR($A144="",$B144="",$C144=""),"",'OddsRatio_working_3-way'!I143)</f>
        <v/>
      </c>
      <c r="M144" s="22" t="str">
        <f>IF(OR($A144="",$B144="",$C144=""),"",'OddsRatio_working_3-way'!J143)</f>
        <v/>
      </c>
      <c r="N144" s="17" t="str">
        <f>IF('Log_working_3-way'!$D143="","",A144^('Log_working_3-way'!$D143))</f>
        <v/>
      </c>
      <c r="O144" s="21" t="str">
        <f>IF('Log_working_3-way'!$D143="","",B144^('Log_working_3-way'!$D143))</f>
        <v/>
      </c>
      <c r="P144" s="22" t="str">
        <f>IF('Log_working_3-way'!$D143="","",C144^('Log_working_3-way'!$D143))</f>
        <v/>
      </c>
    </row>
    <row r="145" spans="4:16" x14ac:dyDescent="0.2">
      <c r="D145" s="20" t="str">
        <f t="shared" si="233"/>
        <v/>
      </c>
      <c r="E145" s="17" t="str">
        <f>IF(OR($A145="",$B145="",$C145=""),"",A145*'MPTO_working_3-way'!$I144)</f>
        <v/>
      </c>
      <c r="F145" s="21" t="str">
        <f>IF(OR($A145="",$B145="",$C145=""),"",B145*'MPTO_working_3-way'!$I144)</f>
        <v/>
      </c>
      <c r="G145" s="22" t="str">
        <f>IF(OR($A145="",$B145="",$C145=""),"",C145*'MPTO_working_3-way'!$I144)</f>
        <v/>
      </c>
      <c r="H145" s="17" t="str">
        <f>IF(OR($A145="",$B145="",$C145=""),"",'MPTO_working_3-way'!E144)</f>
        <v/>
      </c>
      <c r="I145" s="21" t="str">
        <f>IF(OR($A145="",$B145="",$C145=""),"",'MPTO_working_3-way'!F144)</f>
        <v/>
      </c>
      <c r="J145" s="22" t="str">
        <f>IF(OR($A145="",$B145="",$C145=""),"",'MPTO_working_3-way'!G144)</f>
        <v/>
      </c>
      <c r="K145" s="17" t="str">
        <f>IF(OR($A145="",$B145="",$C145=""),"",'OddsRatio_working_3-way'!H144)</f>
        <v/>
      </c>
      <c r="L145" s="21" t="str">
        <f>IF(OR($A145="",$B145="",$C145=""),"",'OddsRatio_working_3-way'!I144)</f>
        <v/>
      </c>
      <c r="M145" s="22" t="str">
        <f>IF(OR($A145="",$B145="",$C145=""),"",'OddsRatio_working_3-way'!J144)</f>
        <v/>
      </c>
      <c r="N145" s="17" t="str">
        <f>IF('Log_working_3-way'!$D144="","",A145^('Log_working_3-way'!$D144))</f>
        <v/>
      </c>
      <c r="O145" s="21" t="str">
        <f>IF('Log_working_3-way'!$D144="","",B145^('Log_working_3-way'!$D144))</f>
        <v/>
      </c>
      <c r="P145" s="22" t="str">
        <f>IF('Log_working_3-way'!$D144="","",C145^('Log_working_3-way'!$D144))</f>
        <v/>
      </c>
    </row>
    <row r="146" spans="4:16" x14ac:dyDescent="0.2">
      <c r="D146" s="20" t="str">
        <f t="shared" si="233"/>
        <v/>
      </c>
      <c r="E146" s="17" t="str">
        <f>IF(OR($A146="",$B146="",$C146=""),"",A146*'MPTO_working_3-way'!$I145)</f>
        <v/>
      </c>
      <c r="F146" s="21" t="str">
        <f>IF(OR($A146="",$B146="",$C146=""),"",B146*'MPTO_working_3-way'!$I145)</f>
        <v/>
      </c>
      <c r="G146" s="22" t="str">
        <f>IF(OR($A146="",$B146="",$C146=""),"",C146*'MPTO_working_3-way'!$I145)</f>
        <v/>
      </c>
      <c r="H146" s="17" t="str">
        <f>IF(OR($A146="",$B146="",$C146=""),"",'MPTO_working_3-way'!E145)</f>
        <v/>
      </c>
      <c r="I146" s="21" t="str">
        <f>IF(OR($A146="",$B146="",$C146=""),"",'MPTO_working_3-way'!F145)</f>
        <v/>
      </c>
      <c r="J146" s="22" t="str">
        <f>IF(OR($A146="",$B146="",$C146=""),"",'MPTO_working_3-way'!G145)</f>
        <v/>
      </c>
      <c r="K146" s="17" t="str">
        <f>IF(OR($A146="",$B146="",$C146=""),"",'OddsRatio_working_3-way'!H145)</f>
        <v/>
      </c>
      <c r="L146" s="21" t="str">
        <f>IF(OR($A146="",$B146="",$C146=""),"",'OddsRatio_working_3-way'!I145)</f>
        <v/>
      </c>
      <c r="M146" s="22" t="str">
        <f>IF(OR($A146="",$B146="",$C146=""),"",'OddsRatio_working_3-way'!J145)</f>
        <v/>
      </c>
      <c r="N146" s="17" t="str">
        <f>IF('Log_working_3-way'!$D145="","",A146^('Log_working_3-way'!$D145))</f>
        <v/>
      </c>
      <c r="O146" s="21" t="str">
        <f>IF('Log_working_3-way'!$D145="","",B146^('Log_working_3-way'!$D145))</f>
        <v/>
      </c>
      <c r="P146" s="22" t="str">
        <f>IF('Log_working_3-way'!$D145="","",C146^('Log_working_3-way'!$D145))</f>
        <v/>
      </c>
    </row>
    <row r="147" spans="4:16" x14ac:dyDescent="0.2">
      <c r="D147" s="20" t="str">
        <f t="shared" si="233"/>
        <v/>
      </c>
      <c r="E147" s="17" t="str">
        <f>IF(OR($A147="",$B147="",$C147=""),"",A147*'MPTO_working_3-way'!$I146)</f>
        <v/>
      </c>
      <c r="F147" s="21" t="str">
        <f>IF(OR($A147="",$B147="",$C147=""),"",B147*'MPTO_working_3-way'!$I146)</f>
        <v/>
      </c>
      <c r="G147" s="22" t="str">
        <f>IF(OR($A147="",$B147="",$C147=""),"",C147*'MPTO_working_3-way'!$I146)</f>
        <v/>
      </c>
      <c r="H147" s="17" t="str">
        <f>IF(OR($A147="",$B147="",$C147=""),"",'MPTO_working_3-way'!E146)</f>
        <v/>
      </c>
      <c r="I147" s="21" t="str">
        <f>IF(OR($A147="",$B147="",$C147=""),"",'MPTO_working_3-way'!F146)</f>
        <v/>
      </c>
      <c r="J147" s="22" t="str">
        <f>IF(OR($A147="",$B147="",$C147=""),"",'MPTO_working_3-way'!G146)</f>
        <v/>
      </c>
      <c r="K147" s="17" t="str">
        <f>IF(OR($A147="",$B147="",$C147=""),"",'OddsRatio_working_3-way'!H146)</f>
        <v/>
      </c>
      <c r="L147" s="21" t="str">
        <f>IF(OR($A147="",$B147="",$C147=""),"",'OddsRatio_working_3-way'!I146)</f>
        <v/>
      </c>
      <c r="M147" s="22" t="str">
        <f>IF(OR($A147="",$B147="",$C147=""),"",'OddsRatio_working_3-way'!J146)</f>
        <v/>
      </c>
      <c r="N147" s="17" t="str">
        <f>IF('Log_working_3-way'!$D146="","",A147^('Log_working_3-way'!$D146))</f>
        <v/>
      </c>
      <c r="O147" s="21" t="str">
        <f>IF('Log_working_3-way'!$D146="","",B147^('Log_working_3-way'!$D146))</f>
        <v/>
      </c>
      <c r="P147" s="22" t="str">
        <f>IF('Log_working_3-way'!$D146="","",C147^('Log_working_3-way'!$D146))</f>
        <v/>
      </c>
    </row>
    <row r="148" spans="4:16" x14ac:dyDescent="0.2">
      <c r="D148" s="20" t="str">
        <f t="shared" si="233"/>
        <v/>
      </c>
      <c r="E148" s="17" t="str">
        <f>IF(OR($A148="",$B148="",$C148=""),"",A148*'MPTO_working_3-way'!$I147)</f>
        <v/>
      </c>
      <c r="F148" s="21" t="str">
        <f>IF(OR($A148="",$B148="",$C148=""),"",B148*'MPTO_working_3-way'!$I147)</f>
        <v/>
      </c>
      <c r="G148" s="22" t="str">
        <f>IF(OR($A148="",$B148="",$C148=""),"",C148*'MPTO_working_3-way'!$I147)</f>
        <v/>
      </c>
      <c r="H148" s="17" t="str">
        <f>IF(OR($A148="",$B148="",$C148=""),"",'MPTO_working_3-way'!E147)</f>
        <v/>
      </c>
      <c r="I148" s="21" t="str">
        <f>IF(OR($A148="",$B148="",$C148=""),"",'MPTO_working_3-way'!F147)</f>
        <v/>
      </c>
      <c r="J148" s="22" t="str">
        <f>IF(OR($A148="",$B148="",$C148=""),"",'MPTO_working_3-way'!G147)</f>
        <v/>
      </c>
      <c r="K148" s="17" t="str">
        <f>IF(OR($A148="",$B148="",$C148=""),"",'OddsRatio_working_3-way'!H147)</f>
        <v/>
      </c>
      <c r="L148" s="21" t="str">
        <f>IF(OR($A148="",$B148="",$C148=""),"",'OddsRatio_working_3-way'!I147)</f>
        <v/>
      </c>
      <c r="M148" s="22" t="str">
        <f>IF(OR($A148="",$B148="",$C148=""),"",'OddsRatio_working_3-way'!J147)</f>
        <v/>
      </c>
      <c r="N148" s="17" t="str">
        <f>IF('Log_working_3-way'!$D147="","",A148^('Log_working_3-way'!$D147))</f>
        <v/>
      </c>
      <c r="O148" s="21" t="str">
        <f>IF('Log_working_3-way'!$D147="","",B148^('Log_working_3-way'!$D147))</f>
        <v/>
      </c>
      <c r="P148" s="22" t="str">
        <f>IF('Log_working_3-way'!$D147="","",C148^('Log_working_3-way'!$D147))</f>
        <v/>
      </c>
    </row>
    <row r="149" spans="4:16" x14ac:dyDescent="0.2">
      <c r="D149" s="20" t="str">
        <f t="shared" si="233"/>
        <v/>
      </c>
      <c r="E149" s="17" t="str">
        <f>IF(OR($A149="",$B149="",$C149=""),"",A149*'MPTO_working_3-way'!$I148)</f>
        <v/>
      </c>
      <c r="F149" s="21" t="str">
        <f>IF(OR($A149="",$B149="",$C149=""),"",B149*'MPTO_working_3-way'!$I148)</f>
        <v/>
      </c>
      <c r="G149" s="22" t="str">
        <f>IF(OR($A149="",$B149="",$C149=""),"",C149*'MPTO_working_3-way'!$I148)</f>
        <v/>
      </c>
      <c r="H149" s="17" t="str">
        <f>IF(OR($A149="",$B149="",$C149=""),"",'MPTO_working_3-way'!E148)</f>
        <v/>
      </c>
      <c r="I149" s="21" t="str">
        <f>IF(OR($A149="",$B149="",$C149=""),"",'MPTO_working_3-way'!F148)</f>
        <v/>
      </c>
      <c r="J149" s="22" t="str">
        <f>IF(OR($A149="",$B149="",$C149=""),"",'MPTO_working_3-way'!G148)</f>
        <v/>
      </c>
      <c r="K149" s="17" t="str">
        <f>IF(OR($A149="",$B149="",$C149=""),"",'OddsRatio_working_3-way'!H148)</f>
        <v/>
      </c>
      <c r="L149" s="21" t="str">
        <f>IF(OR($A149="",$B149="",$C149=""),"",'OddsRatio_working_3-way'!I148)</f>
        <v/>
      </c>
      <c r="M149" s="22" t="str">
        <f>IF(OR($A149="",$B149="",$C149=""),"",'OddsRatio_working_3-way'!J148)</f>
        <v/>
      </c>
      <c r="N149" s="17" t="str">
        <f>IF('Log_working_3-way'!$D148="","",A149^('Log_working_3-way'!$D148))</f>
        <v/>
      </c>
      <c r="O149" s="21" t="str">
        <f>IF('Log_working_3-way'!$D148="","",B149^('Log_working_3-way'!$D148))</f>
        <v/>
      </c>
      <c r="P149" s="22" t="str">
        <f>IF('Log_working_3-way'!$D148="","",C149^('Log_working_3-way'!$D148))</f>
        <v/>
      </c>
    </row>
    <row r="150" spans="4:16" x14ac:dyDescent="0.2">
      <c r="D150" s="20" t="str">
        <f t="shared" si="233"/>
        <v/>
      </c>
      <c r="E150" s="17" t="str">
        <f>IF(OR($A150="",$B150="",$C150=""),"",A150*'MPTO_working_3-way'!$I149)</f>
        <v/>
      </c>
      <c r="F150" s="21" t="str">
        <f>IF(OR($A150="",$B150="",$C150=""),"",B150*'MPTO_working_3-way'!$I149)</f>
        <v/>
      </c>
      <c r="G150" s="22" t="str">
        <f>IF(OR($A150="",$B150="",$C150=""),"",C150*'MPTO_working_3-way'!$I149)</f>
        <v/>
      </c>
      <c r="H150" s="17" t="str">
        <f>IF(OR($A150="",$B150="",$C150=""),"",'MPTO_working_3-way'!E149)</f>
        <v/>
      </c>
      <c r="I150" s="21" t="str">
        <f>IF(OR($A150="",$B150="",$C150=""),"",'MPTO_working_3-way'!F149)</f>
        <v/>
      </c>
      <c r="J150" s="22" t="str">
        <f>IF(OR($A150="",$B150="",$C150=""),"",'MPTO_working_3-way'!G149)</f>
        <v/>
      </c>
      <c r="K150" s="17" t="str">
        <f>IF(OR($A150="",$B150="",$C150=""),"",'OddsRatio_working_3-way'!H149)</f>
        <v/>
      </c>
      <c r="L150" s="21" t="str">
        <f>IF(OR($A150="",$B150="",$C150=""),"",'OddsRatio_working_3-way'!I149)</f>
        <v/>
      </c>
      <c r="M150" s="22" t="str">
        <f>IF(OR($A150="",$B150="",$C150=""),"",'OddsRatio_working_3-way'!J149)</f>
        <v/>
      </c>
      <c r="N150" s="17" t="str">
        <f>IF('Log_working_3-way'!$D149="","",A150^('Log_working_3-way'!$D149))</f>
        <v/>
      </c>
      <c r="O150" s="21" t="str">
        <f>IF('Log_working_3-way'!$D149="","",B150^('Log_working_3-way'!$D149))</f>
        <v/>
      </c>
      <c r="P150" s="22" t="str">
        <f>IF('Log_working_3-way'!$D149="","",C150^('Log_working_3-way'!$D149))</f>
        <v/>
      </c>
    </row>
    <row r="151" spans="4:16" x14ac:dyDescent="0.2">
      <c r="D151" s="20" t="str">
        <f t="shared" si="233"/>
        <v/>
      </c>
      <c r="E151" s="17" t="str">
        <f>IF(OR($A151="",$B151="",$C151=""),"",A151*'MPTO_working_3-way'!$I150)</f>
        <v/>
      </c>
      <c r="F151" s="21" t="str">
        <f>IF(OR($A151="",$B151="",$C151=""),"",B151*'MPTO_working_3-way'!$I150)</f>
        <v/>
      </c>
      <c r="G151" s="22" t="str">
        <f>IF(OR($A151="",$B151="",$C151=""),"",C151*'MPTO_working_3-way'!$I150)</f>
        <v/>
      </c>
      <c r="H151" s="17" t="str">
        <f>IF(OR($A151="",$B151="",$C151=""),"",'MPTO_working_3-way'!E150)</f>
        <v/>
      </c>
      <c r="I151" s="21" t="str">
        <f>IF(OR($A151="",$B151="",$C151=""),"",'MPTO_working_3-way'!F150)</f>
        <v/>
      </c>
      <c r="J151" s="22" t="str">
        <f>IF(OR($A151="",$B151="",$C151=""),"",'MPTO_working_3-way'!G150)</f>
        <v/>
      </c>
      <c r="K151" s="17" t="str">
        <f>IF(OR($A151="",$B151="",$C151=""),"",'OddsRatio_working_3-way'!H150)</f>
        <v/>
      </c>
      <c r="L151" s="21" t="str">
        <f>IF(OR($A151="",$B151="",$C151=""),"",'OddsRatio_working_3-way'!I150)</f>
        <v/>
      </c>
      <c r="M151" s="22" t="str">
        <f>IF(OR($A151="",$B151="",$C151=""),"",'OddsRatio_working_3-way'!J150)</f>
        <v/>
      </c>
      <c r="N151" s="17" t="str">
        <f>IF('Log_working_3-way'!$D150="","",A151^('Log_working_3-way'!$D150))</f>
        <v/>
      </c>
      <c r="O151" s="21" t="str">
        <f>IF('Log_working_3-way'!$D150="","",B151^('Log_working_3-way'!$D150))</f>
        <v/>
      </c>
      <c r="P151" s="22" t="str">
        <f>IF('Log_working_3-way'!$D150="","",C151^('Log_working_3-way'!$D150))</f>
        <v/>
      </c>
    </row>
    <row r="152" spans="4:16" x14ac:dyDescent="0.2">
      <c r="D152" s="20" t="str">
        <f t="shared" si="233"/>
        <v/>
      </c>
      <c r="E152" s="17" t="str">
        <f>IF(OR($A152="",$B152="",$C152=""),"",A152*'MPTO_working_3-way'!$I151)</f>
        <v/>
      </c>
      <c r="F152" s="21" t="str">
        <f>IF(OR($A152="",$B152="",$C152=""),"",B152*'MPTO_working_3-way'!$I151)</f>
        <v/>
      </c>
      <c r="G152" s="22" t="str">
        <f>IF(OR($A152="",$B152="",$C152=""),"",C152*'MPTO_working_3-way'!$I151)</f>
        <v/>
      </c>
      <c r="H152" s="17" t="str">
        <f>IF(OR($A152="",$B152="",$C152=""),"",'MPTO_working_3-way'!E151)</f>
        <v/>
      </c>
      <c r="I152" s="21" t="str">
        <f>IF(OR($A152="",$B152="",$C152=""),"",'MPTO_working_3-way'!F151)</f>
        <v/>
      </c>
      <c r="J152" s="22" t="str">
        <f>IF(OR($A152="",$B152="",$C152=""),"",'MPTO_working_3-way'!G151)</f>
        <v/>
      </c>
      <c r="K152" s="17" t="str">
        <f>IF(OR($A152="",$B152="",$C152=""),"",'OddsRatio_working_3-way'!H151)</f>
        <v/>
      </c>
      <c r="L152" s="21" t="str">
        <f>IF(OR($A152="",$B152="",$C152=""),"",'OddsRatio_working_3-way'!I151)</f>
        <v/>
      </c>
      <c r="M152" s="22" t="str">
        <f>IF(OR($A152="",$B152="",$C152=""),"",'OddsRatio_working_3-way'!J151)</f>
        <v/>
      </c>
      <c r="N152" s="17" t="str">
        <f>IF('Log_working_3-way'!$D151="","",A152^('Log_working_3-way'!$D151))</f>
        <v/>
      </c>
      <c r="O152" s="21" t="str">
        <f>IF('Log_working_3-way'!$D151="","",B152^('Log_working_3-way'!$D151))</f>
        <v/>
      </c>
      <c r="P152" s="22" t="str">
        <f>IF('Log_working_3-way'!$D151="","",C152^('Log_working_3-way'!$D151))</f>
        <v/>
      </c>
    </row>
    <row r="153" spans="4:16" x14ac:dyDescent="0.2">
      <c r="D153" s="20" t="str">
        <f t="shared" si="233"/>
        <v/>
      </c>
      <c r="E153" s="17" t="str">
        <f>IF(OR($A153="",$B153="",$C153=""),"",A153*'MPTO_working_3-way'!$I152)</f>
        <v/>
      </c>
      <c r="F153" s="21" t="str">
        <f>IF(OR($A153="",$B153="",$C153=""),"",B153*'MPTO_working_3-way'!$I152)</f>
        <v/>
      </c>
      <c r="G153" s="22" t="str">
        <f>IF(OR($A153="",$B153="",$C153=""),"",C153*'MPTO_working_3-way'!$I152)</f>
        <v/>
      </c>
      <c r="H153" s="17" t="str">
        <f>IF(OR($A153="",$B153="",$C153=""),"",'MPTO_working_3-way'!E152)</f>
        <v/>
      </c>
      <c r="I153" s="21" t="str">
        <f>IF(OR($A153="",$B153="",$C153=""),"",'MPTO_working_3-way'!F152)</f>
        <v/>
      </c>
      <c r="J153" s="22" t="str">
        <f>IF(OR($A153="",$B153="",$C153=""),"",'MPTO_working_3-way'!G152)</f>
        <v/>
      </c>
      <c r="K153" s="17" t="str">
        <f>IF(OR($A153="",$B153="",$C153=""),"",'OddsRatio_working_3-way'!H152)</f>
        <v/>
      </c>
      <c r="L153" s="21" t="str">
        <f>IF(OR($A153="",$B153="",$C153=""),"",'OddsRatio_working_3-way'!I152)</f>
        <v/>
      </c>
      <c r="M153" s="22" t="str">
        <f>IF(OR($A153="",$B153="",$C153=""),"",'OddsRatio_working_3-way'!J152)</f>
        <v/>
      </c>
      <c r="N153" s="17" t="str">
        <f>IF('Log_working_3-way'!$D152="","",A153^('Log_working_3-way'!$D152))</f>
        <v/>
      </c>
      <c r="O153" s="21" t="str">
        <f>IF('Log_working_3-way'!$D152="","",B153^('Log_working_3-way'!$D152))</f>
        <v/>
      </c>
      <c r="P153" s="22" t="str">
        <f>IF('Log_working_3-way'!$D152="","",C153^('Log_working_3-way'!$D152))</f>
        <v/>
      </c>
    </row>
    <row r="154" spans="4:16" x14ac:dyDescent="0.2">
      <c r="D154" s="20" t="str">
        <f t="shared" si="233"/>
        <v/>
      </c>
      <c r="E154" s="17" t="str">
        <f>IF(OR($A154="",$B154="",$C154=""),"",A154*'MPTO_working_3-way'!$I153)</f>
        <v/>
      </c>
      <c r="F154" s="21" t="str">
        <f>IF(OR($A154="",$B154="",$C154=""),"",B154*'MPTO_working_3-way'!$I153)</f>
        <v/>
      </c>
      <c r="G154" s="22" t="str">
        <f>IF(OR($A154="",$B154="",$C154=""),"",C154*'MPTO_working_3-way'!$I153)</f>
        <v/>
      </c>
      <c r="H154" s="17" t="str">
        <f>IF(OR($A154="",$B154="",$C154=""),"",'MPTO_working_3-way'!E153)</f>
        <v/>
      </c>
      <c r="I154" s="21" t="str">
        <f>IF(OR($A154="",$B154="",$C154=""),"",'MPTO_working_3-way'!F153)</f>
        <v/>
      </c>
      <c r="J154" s="22" t="str">
        <f>IF(OR($A154="",$B154="",$C154=""),"",'MPTO_working_3-way'!G153)</f>
        <v/>
      </c>
      <c r="K154" s="17" t="str">
        <f>IF(OR($A154="",$B154="",$C154=""),"",'OddsRatio_working_3-way'!H153)</f>
        <v/>
      </c>
      <c r="L154" s="21" t="str">
        <f>IF(OR($A154="",$B154="",$C154=""),"",'OddsRatio_working_3-way'!I153)</f>
        <v/>
      </c>
      <c r="M154" s="22" t="str">
        <f>IF(OR($A154="",$B154="",$C154=""),"",'OddsRatio_working_3-way'!J153)</f>
        <v/>
      </c>
      <c r="N154" s="17" t="str">
        <f>IF('Log_working_3-way'!$D153="","",A154^('Log_working_3-way'!$D153))</f>
        <v/>
      </c>
      <c r="O154" s="21" t="str">
        <f>IF('Log_working_3-way'!$D153="","",B154^('Log_working_3-way'!$D153))</f>
        <v/>
      </c>
      <c r="P154" s="22" t="str">
        <f>IF('Log_working_3-way'!$D153="","",C154^('Log_working_3-way'!$D153))</f>
        <v/>
      </c>
    </row>
    <row r="155" spans="4:16" x14ac:dyDescent="0.2">
      <c r="D155" s="20" t="str">
        <f t="shared" si="233"/>
        <v/>
      </c>
      <c r="E155" s="17" t="str">
        <f>IF(OR($A155="",$B155="",$C155=""),"",A155*'MPTO_working_3-way'!$I154)</f>
        <v/>
      </c>
      <c r="F155" s="21" t="str">
        <f>IF(OR($A155="",$B155="",$C155=""),"",B155*'MPTO_working_3-way'!$I154)</f>
        <v/>
      </c>
      <c r="G155" s="22" t="str">
        <f>IF(OR($A155="",$B155="",$C155=""),"",C155*'MPTO_working_3-way'!$I154)</f>
        <v/>
      </c>
      <c r="H155" s="17" t="str">
        <f>IF(OR($A155="",$B155="",$C155=""),"",'MPTO_working_3-way'!E154)</f>
        <v/>
      </c>
      <c r="I155" s="21" t="str">
        <f>IF(OR($A155="",$B155="",$C155=""),"",'MPTO_working_3-way'!F154)</f>
        <v/>
      </c>
      <c r="J155" s="22" t="str">
        <f>IF(OR($A155="",$B155="",$C155=""),"",'MPTO_working_3-way'!G154)</f>
        <v/>
      </c>
      <c r="K155" s="17" t="str">
        <f>IF(OR($A155="",$B155="",$C155=""),"",'OddsRatio_working_3-way'!H154)</f>
        <v/>
      </c>
      <c r="L155" s="21" t="str">
        <f>IF(OR($A155="",$B155="",$C155=""),"",'OddsRatio_working_3-way'!I154)</f>
        <v/>
      </c>
      <c r="M155" s="22" t="str">
        <f>IF(OR($A155="",$B155="",$C155=""),"",'OddsRatio_working_3-way'!J154)</f>
        <v/>
      </c>
      <c r="N155" s="17" t="str">
        <f>IF('Log_working_3-way'!$D154="","",A155^('Log_working_3-way'!$D154))</f>
        <v/>
      </c>
      <c r="O155" s="21" t="str">
        <f>IF('Log_working_3-way'!$D154="","",B155^('Log_working_3-way'!$D154))</f>
        <v/>
      </c>
      <c r="P155" s="22" t="str">
        <f>IF('Log_working_3-way'!$D154="","",C155^('Log_working_3-way'!$D154))</f>
        <v/>
      </c>
    </row>
    <row r="156" spans="4:16" x14ac:dyDescent="0.2">
      <c r="D156" s="20" t="str">
        <f t="shared" si="233"/>
        <v/>
      </c>
      <c r="E156" s="17" t="str">
        <f>IF(OR($A156="",$B156="",$C156=""),"",A156*'MPTO_working_3-way'!$I155)</f>
        <v/>
      </c>
      <c r="F156" s="21" t="str">
        <f>IF(OR($A156="",$B156="",$C156=""),"",B156*'MPTO_working_3-way'!$I155)</f>
        <v/>
      </c>
      <c r="G156" s="22" t="str">
        <f>IF(OR($A156="",$B156="",$C156=""),"",C156*'MPTO_working_3-way'!$I155)</f>
        <v/>
      </c>
      <c r="H156" s="17" t="str">
        <f>IF(OR($A156="",$B156="",$C156=""),"",'MPTO_working_3-way'!E155)</f>
        <v/>
      </c>
      <c r="I156" s="21" t="str">
        <f>IF(OR($A156="",$B156="",$C156=""),"",'MPTO_working_3-way'!F155)</f>
        <v/>
      </c>
      <c r="J156" s="22" t="str">
        <f>IF(OR($A156="",$B156="",$C156=""),"",'MPTO_working_3-way'!G155)</f>
        <v/>
      </c>
      <c r="K156" s="17" t="str">
        <f>IF(OR($A156="",$B156="",$C156=""),"",'OddsRatio_working_3-way'!H155)</f>
        <v/>
      </c>
      <c r="L156" s="21" t="str">
        <f>IF(OR($A156="",$B156="",$C156=""),"",'OddsRatio_working_3-way'!I155)</f>
        <v/>
      </c>
      <c r="M156" s="22" t="str">
        <f>IF(OR($A156="",$B156="",$C156=""),"",'OddsRatio_working_3-way'!J155)</f>
        <v/>
      </c>
      <c r="N156" s="17" t="str">
        <f>IF('Log_working_3-way'!$D155="","",A156^('Log_working_3-way'!$D155))</f>
        <v/>
      </c>
      <c r="O156" s="21" t="str">
        <f>IF('Log_working_3-way'!$D155="","",B156^('Log_working_3-way'!$D155))</f>
        <v/>
      </c>
      <c r="P156" s="22" t="str">
        <f>IF('Log_working_3-way'!$D155="","",C156^('Log_working_3-way'!$D155))</f>
        <v/>
      </c>
    </row>
    <row r="157" spans="4:16" x14ac:dyDescent="0.2">
      <c r="D157" s="20" t="str">
        <f t="shared" si="233"/>
        <v/>
      </c>
      <c r="E157" s="17" t="str">
        <f>IF(OR($A157="",$B157="",$C157=""),"",A157*'MPTO_working_3-way'!$I156)</f>
        <v/>
      </c>
      <c r="F157" s="21" t="str">
        <f>IF(OR($A157="",$B157="",$C157=""),"",B157*'MPTO_working_3-way'!$I156)</f>
        <v/>
      </c>
      <c r="G157" s="22" t="str">
        <f>IF(OR($A157="",$B157="",$C157=""),"",C157*'MPTO_working_3-way'!$I156)</f>
        <v/>
      </c>
      <c r="H157" s="17" t="str">
        <f>IF(OR($A157="",$B157="",$C157=""),"",'MPTO_working_3-way'!E156)</f>
        <v/>
      </c>
      <c r="I157" s="21" t="str">
        <f>IF(OR($A157="",$B157="",$C157=""),"",'MPTO_working_3-way'!F156)</f>
        <v/>
      </c>
      <c r="J157" s="22" t="str">
        <f>IF(OR($A157="",$B157="",$C157=""),"",'MPTO_working_3-way'!G156)</f>
        <v/>
      </c>
      <c r="K157" s="17" t="str">
        <f>IF(OR($A157="",$B157="",$C157=""),"",'OddsRatio_working_3-way'!H156)</f>
        <v/>
      </c>
      <c r="L157" s="21" t="str">
        <f>IF(OR($A157="",$B157="",$C157=""),"",'OddsRatio_working_3-way'!I156)</f>
        <v/>
      </c>
      <c r="M157" s="22" t="str">
        <f>IF(OR($A157="",$B157="",$C157=""),"",'OddsRatio_working_3-way'!J156)</f>
        <v/>
      </c>
      <c r="N157" s="17" t="str">
        <f>IF('Log_working_3-way'!$D156="","",A157^('Log_working_3-way'!$D156))</f>
        <v/>
      </c>
      <c r="O157" s="21" t="str">
        <f>IF('Log_working_3-way'!$D156="","",B157^('Log_working_3-way'!$D156))</f>
        <v/>
      </c>
      <c r="P157" s="22" t="str">
        <f>IF('Log_working_3-way'!$D156="","",C157^('Log_working_3-way'!$D156))</f>
        <v/>
      </c>
    </row>
    <row r="158" spans="4:16" x14ac:dyDescent="0.2">
      <c r="D158" s="20" t="str">
        <f t="shared" si="233"/>
        <v/>
      </c>
      <c r="E158" s="17" t="str">
        <f>IF(OR($A158="",$B158="",$C158=""),"",A158*'MPTO_working_3-way'!$I157)</f>
        <v/>
      </c>
      <c r="F158" s="21" t="str">
        <f>IF(OR($A158="",$B158="",$C158=""),"",B158*'MPTO_working_3-way'!$I157)</f>
        <v/>
      </c>
      <c r="G158" s="22" t="str">
        <f>IF(OR($A158="",$B158="",$C158=""),"",C158*'MPTO_working_3-way'!$I157)</f>
        <v/>
      </c>
      <c r="H158" s="17" t="str">
        <f>IF(OR($A158="",$B158="",$C158=""),"",'MPTO_working_3-way'!E157)</f>
        <v/>
      </c>
      <c r="I158" s="21" t="str">
        <f>IF(OR($A158="",$B158="",$C158=""),"",'MPTO_working_3-way'!F157)</f>
        <v/>
      </c>
      <c r="J158" s="22" t="str">
        <f>IF(OR($A158="",$B158="",$C158=""),"",'MPTO_working_3-way'!G157)</f>
        <v/>
      </c>
      <c r="K158" s="17" t="str">
        <f>IF(OR($A158="",$B158="",$C158=""),"",'OddsRatio_working_3-way'!H157)</f>
        <v/>
      </c>
      <c r="L158" s="21" t="str">
        <f>IF(OR($A158="",$B158="",$C158=""),"",'OddsRatio_working_3-way'!I157)</f>
        <v/>
      </c>
      <c r="M158" s="22" t="str">
        <f>IF(OR($A158="",$B158="",$C158=""),"",'OddsRatio_working_3-way'!J157)</f>
        <v/>
      </c>
      <c r="N158" s="17" t="str">
        <f>IF('Log_working_3-way'!$D157="","",A158^('Log_working_3-way'!$D157))</f>
        <v/>
      </c>
      <c r="O158" s="21" t="str">
        <f>IF('Log_working_3-way'!$D157="","",B158^('Log_working_3-way'!$D157))</f>
        <v/>
      </c>
      <c r="P158" s="22" t="str">
        <f>IF('Log_working_3-way'!$D157="","",C158^('Log_working_3-way'!$D157))</f>
        <v/>
      </c>
    </row>
    <row r="159" spans="4:16" x14ac:dyDescent="0.2">
      <c r="D159" s="20" t="str">
        <f t="shared" si="233"/>
        <v/>
      </c>
      <c r="E159" s="17" t="str">
        <f>IF(OR($A159="",$B159="",$C159=""),"",A159*'MPTO_working_3-way'!$I158)</f>
        <v/>
      </c>
      <c r="F159" s="21" t="str">
        <f>IF(OR($A159="",$B159="",$C159=""),"",B159*'MPTO_working_3-way'!$I158)</f>
        <v/>
      </c>
      <c r="G159" s="22" t="str">
        <f>IF(OR($A159="",$B159="",$C159=""),"",C159*'MPTO_working_3-way'!$I158)</f>
        <v/>
      </c>
      <c r="H159" s="17" t="str">
        <f>IF(OR($A159="",$B159="",$C159=""),"",'MPTO_working_3-way'!E158)</f>
        <v/>
      </c>
      <c r="I159" s="21" t="str">
        <f>IF(OR($A159="",$B159="",$C159=""),"",'MPTO_working_3-way'!F158)</f>
        <v/>
      </c>
      <c r="J159" s="22" t="str">
        <f>IF(OR($A159="",$B159="",$C159=""),"",'MPTO_working_3-way'!G158)</f>
        <v/>
      </c>
      <c r="K159" s="17" t="str">
        <f>IF(OR($A159="",$B159="",$C159=""),"",'OddsRatio_working_3-way'!H158)</f>
        <v/>
      </c>
      <c r="L159" s="21" t="str">
        <f>IF(OR($A159="",$B159="",$C159=""),"",'OddsRatio_working_3-way'!I158)</f>
        <v/>
      </c>
      <c r="M159" s="22" t="str">
        <f>IF(OR($A159="",$B159="",$C159=""),"",'OddsRatio_working_3-way'!J158)</f>
        <v/>
      </c>
      <c r="N159" s="17" t="str">
        <f>IF('Log_working_3-way'!$D158="","",A159^('Log_working_3-way'!$D158))</f>
        <v/>
      </c>
      <c r="O159" s="21" t="str">
        <f>IF('Log_working_3-way'!$D158="","",B159^('Log_working_3-way'!$D158))</f>
        <v/>
      </c>
      <c r="P159" s="22" t="str">
        <f>IF('Log_working_3-way'!$D158="","",C159^('Log_working_3-way'!$D158))</f>
        <v/>
      </c>
    </row>
    <row r="160" spans="4:16" x14ac:dyDescent="0.2">
      <c r="D160" s="20" t="str">
        <f t="shared" si="233"/>
        <v/>
      </c>
      <c r="E160" s="17" t="str">
        <f>IF(OR($A160="",$B160="",$C160=""),"",A160*'MPTO_working_3-way'!$I159)</f>
        <v/>
      </c>
      <c r="F160" s="21" t="str">
        <f>IF(OR($A160="",$B160="",$C160=""),"",B160*'MPTO_working_3-way'!$I159)</f>
        <v/>
      </c>
      <c r="G160" s="22" t="str">
        <f>IF(OR($A160="",$B160="",$C160=""),"",C160*'MPTO_working_3-way'!$I159)</f>
        <v/>
      </c>
      <c r="H160" s="17" t="str">
        <f>IF(OR($A160="",$B160="",$C160=""),"",'MPTO_working_3-way'!E159)</f>
        <v/>
      </c>
      <c r="I160" s="21" t="str">
        <f>IF(OR($A160="",$B160="",$C160=""),"",'MPTO_working_3-way'!F159)</f>
        <v/>
      </c>
      <c r="J160" s="22" t="str">
        <f>IF(OR($A160="",$B160="",$C160=""),"",'MPTO_working_3-way'!G159)</f>
        <v/>
      </c>
      <c r="K160" s="17" t="str">
        <f>IF(OR($A160="",$B160="",$C160=""),"",'OddsRatio_working_3-way'!H159)</f>
        <v/>
      </c>
      <c r="L160" s="21" t="str">
        <f>IF(OR($A160="",$B160="",$C160=""),"",'OddsRatio_working_3-way'!I159)</f>
        <v/>
      </c>
      <c r="M160" s="22" t="str">
        <f>IF(OR($A160="",$B160="",$C160=""),"",'OddsRatio_working_3-way'!J159)</f>
        <v/>
      </c>
      <c r="N160" s="17" t="str">
        <f>IF('Log_working_3-way'!$D159="","",A160^('Log_working_3-way'!$D159))</f>
        <v/>
      </c>
      <c r="O160" s="21" t="str">
        <f>IF('Log_working_3-way'!$D159="","",B160^('Log_working_3-way'!$D159))</f>
        <v/>
      </c>
      <c r="P160" s="22" t="str">
        <f>IF('Log_working_3-way'!$D159="","",C160^('Log_working_3-way'!$D159))</f>
        <v/>
      </c>
    </row>
    <row r="161" spans="4:16" x14ac:dyDescent="0.2">
      <c r="D161" s="20" t="str">
        <f t="shared" si="233"/>
        <v/>
      </c>
      <c r="E161" s="17" t="str">
        <f>IF(OR($A161="",$B161="",$C161=""),"",A161*'MPTO_working_3-way'!$I160)</f>
        <v/>
      </c>
      <c r="F161" s="21" t="str">
        <f>IF(OR($A161="",$B161="",$C161=""),"",B161*'MPTO_working_3-way'!$I160)</f>
        <v/>
      </c>
      <c r="G161" s="22" t="str">
        <f>IF(OR($A161="",$B161="",$C161=""),"",C161*'MPTO_working_3-way'!$I160)</f>
        <v/>
      </c>
      <c r="H161" s="17" t="str">
        <f>IF(OR($A161="",$B161="",$C161=""),"",'MPTO_working_3-way'!E160)</f>
        <v/>
      </c>
      <c r="I161" s="21" t="str">
        <f>IF(OR($A161="",$B161="",$C161=""),"",'MPTO_working_3-way'!F160)</f>
        <v/>
      </c>
      <c r="J161" s="22" t="str">
        <f>IF(OR($A161="",$B161="",$C161=""),"",'MPTO_working_3-way'!G160)</f>
        <v/>
      </c>
      <c r="K161" s="17" t="str">
        <f>IF(OR($A161="",$B161="",$C161=""),"",'OddsRatio_working_3-way'!H160)</f>
        <v/>
      </c>
      <c r="L161" s="21" t="str">
        <f>IF(OR($A161="",$B161="",$C161=""),"",'OddsRatio_working_3-way'!I160)</f>
        <v/>
      </c>
      <c r="M161" s="22" t="str">
        <f>IF(OR($A161="",$B161="",$C161=""),"",'OddsRatio_working_3-way'!J160)</f>
        <v/>
      </c>
      <c r="N161" s="17" t="str">
        <f>IF('Log_working_3-way'!$D160="","",A161^('Log_working_3-way'!$D160))</f>
        <v/>
      </c>
      <c r="O161" s="21" t="str">
        <f>IF('Log_working_3-way'!$D160="","",B161^('Log_working_3-way'!$D160))</f>
        <v/>
      </c>
      <c r="P161" s="22" t="str">
        <f>IF('Log_working_3-way'!$D160="","",C161^('Log_working_3-way'!$D160))</f>
        <v/>
      </c>
    </row>
    <row r="162" spans="4:16" x14ac:dyDescent="0.2">
      <c r="D162" s="20" t="str">
        <f t="shared" si="233"/>
        <v/>
      </c>
      <c r="E162" s="17" t="str">
        <f>IF(OR($A162="",$B162="",$C162=""),"",A162*'MPTO_working_3-way'!$I161)</f>
        <v/>
      </c>
      <c r="F162" s="21" t="str">
        <f>IF(OR($A162="",$B162="",$C162=""),"",B162*'MPTO_working_3-way'!$I161)</f>
        <v/>
      </c>
      <c r="G162" s="22" t="str">
        <f>IF(OR($A162="",$B162="",$C162=""),"",C162*'MPTO_working_3-way'!$I161)</f>
        <v/>
      </c>
      <c r="H162" s="17" t="str">
        <f>IF(OR($A162="",$B162="",$C162=""),"",'MPTO_working_3-way'!E161)</f>
        <v/>
      </c>
      <c r="I162" s="21" t="str">
        <f>IF(OR($A162="",$B162="",$C162=""),"",'MPTO_working_3-way'!F161)</f>
        <v/>
      </c>
      <c r="J162" s="22" t="str">
        <f>IF(OR($A162="",$B162="",$C162=""),"",'MPTO_working_3-way'!G161)</f>
        <v/>
      </c>
      <c r="K162" s="17" t="str">
        <f>IF(OR($A162="",$B162="",$C162=""),"",'OddsRatio_working_3-way'!H161)</f>
        <v/>
      </c>
      <c r="L162" s="21" t="str">
        <f>IF(OR($A162="",$B162="",$C162=""),"",'OddsRatio_working_3-way'!I161)</f>
        <v/>
      </c>
      <c r="M162" s="22" t="str">
        <f>IF(OR($A162="",$B162="",$C162=""),"",'OddsRatio_working_3-way'!J161)</f>
        <v/>
      </c>
      <c r="N162" s="17" t="str">
        <f>IF('Log_working_3-way'!$D161="","",A162^('Log_working_3-way'!$D161))</f>
        <v/>
      </c>
      <c r="O162" s="21" t="str">
        <f>IF('Log_working_3-way'!$D161="","",B162^('Log_working_3-way'!$D161))</f>
        <v/>
      </c>
      <c r="P162" s="22" t="str">
        <f>IF('Log_working_3-way'!$D161="","",C162^('Log_working_3-way'!$D161))</f>
        <v/>
      </c>
    </row>
    <row r="163" spans="4:16" x14ac:dyDescent="0.2">
      <c r="D163" s="20" t="str">
        <f t="shared" si="233"/>
        <v/>
      </c>
      <c r="E163" s="17" t="str">
        <f>IF(OR($A163="",$B163="",$C163=""),"",A163*'MPTO_working_3-way'!$I162)</f>
        <v/>
      </c>
      <c r="F163" s="21" t="str">
        <f>IF(OR($A163="",$B163="",$C163=""),"",B163*'MPTO_working_3-way'!$I162)</f>
        <v/>
      </c>
      <c r="G163" s="22" t="str">
        <f>IF(OR($A163="",$B163="",$C163=""),"",C163*'MPTO_working_3-way'!$I162)</f>
        <v/>
      </c>
      <c r="H163" s="17" t="str">
        <f>IF(OR($A163="",$B163="",$C163=""),"",'MPTO_working_3-way'!E162)</f>
        <v/>
      </c>
      <c r="I163" s="21" t="str">
        <f>IF(OR($A163="",$B163="",$C163=""),"",'MPTO_working_3-way'!F162)</f>
        <v/>
      </c>
      <c r="J163" s="22" t="str">
        <f>IF(OR($A163="",$B163="",$C163=""),"",'MPTO_working_3-way'!G162)</f>
        <v/>
      </c>
      <c r="K163" s="17" t="str">
        <f>IF(OR($A163="",$B163="",$C163=""),"",'OddsRatio_working_3-way'!H162)</f>
        <v/>
      </c>
      <c r="L163" s="21" t="str">
        <f>IF(OR($A163="",$B163="",$C163=""),"",'OddsRatio_working_3-way'!I162)</f>
        <v/>
      </c>
      <c r="M163" s="22" t="str">
        <f>IF(OR($A163="",$B163="",$C163=""),"",'OddsRatio_working_3-way'!J162)</f>
        <v/>
      </c>
      <c r="N163" s="17" t="str">
        <f>IF('Log_working_3-way'!$D162="","",A163^('Log_working_3-way'!$D162))</f>
        <v/>
      </c>
      <c r="O163" s="21" t="str">
        <f>IF('Log_working_3-way'!$D162="","",B163^('Log_working_3-way'!$D162))</f>
        <v/>
      </c>
      <c r="P163" s="22" t="str">
        <f>IF('Log_working_3-way'!$D162="","",C163^('Log_working_3-way'!$D162))</f>
        <v/>
      </c>
    </row>
    <row r="164" spans="4:16" x14ac:dyDescent="0.2">
      <c r="D164" s="20" t="str">
        <f t="shared" si="233"/>
        <v/>
      </c>
      <c r="E164" s="17" t="str">
        <f>IF(OR($A164="",$B164="",$C164=""),"",A164*'MPTO_working_3-way'!$I163)</f>
        <v/>
      </c>
      <c r="F164" s="21" t="str">
        <f>IF(OR($A164="",$B164="",$C164=""),"",B164*'MPTO_working_3-way'!$I163)</f>
        <v/>
      </c>
      <c r="G164" s="22" t="str">
        <f>IF(OR($A164="",$B164="",$C164=""),"",C164*'MPTO_working_3-way'!$I163)</f>
        <v/>
      </c>
      <c r="H164" s="17" t="str">
        <f>IF(OR($A164="",$B164="",$C164=""),"",'MPTO_working_3-way'!E163)</f>
        <v/>
      </c>
      <c r="I164" s="21" t="str">
        <f>IF(OR($A164="",$B164="",$C164=""),"",'MPTO_working_3-way'!F163)</f>
        <v/>
      </c>
      <c r="J164" s="22" t="str">
        <f>IF(OR($A164="",$B164="",$C164=""),"",'MPTO_working_3-way'!G163)</f>
        <v/>
      </c>
      <c r="K164" s="17" t="str">
        <f>IF(OR($A164="",$B164="",$C164=""),"",'OddsRatio_working_3-way'!H163)</f>
        <v/>
      </c>
      <c r="L164" s="21" t="str">
        <f>IF(OR($A164="",$B164="",$C164=""),"",'OddsRatio_working_3-way'!I163)</f>
        <v/>
      </c>
      <c r="M164" s="22" t="str">
        <f>IF(OR($A164="",$B164="",$C164=""),"",'OddsRatio_working_3-way'!J163)</f>
        <v/>
      </c>
      <c r="N164" s="17" t="str">
        <f>IF('Log_working_3-way'!$D163="","",A164^('Log_working_3-way'!$D163))</f>
        <v/>
      </c>
      <c r="O164" s="21" t="str">
        <f>IF('Log_working_3-way'!$D163="","",B164^('Log_working_3-way'!$D163))</f>
        <v/>
      </c>
      <c r="P164" s="22" t="str">
        <f>IF('Log_working_3-way'!$D163="","",C164^('Log_working_3-way'!$D163))</f>
        <v/>
      </c>
    </row>
    <row r="165" spans="4:16" x14ac:dyDescent="0.2">
      <c r="D165" s="20" t="str">
        <f t="shared" si="233"/>
        <v/>
      </c>
      <c r="E165" s="17" t="str">
        <f>IF(OR($A165="",$B165="",$C165=""),"",A165*'MPTO_working_3-way'!$I164)</f>
        <v/>
      </c>
      <c r="F165" s="21" t="str">
        <f>IF(OR($A165="",$B165="",$C165=""),"",B165*'MPTO_working_3-way'!$I164)</f>
        <v/>
      </c>
      <c r="G165" s="22" t="str">
        <f>IF(OR($A165="",$B165="",$C165=""),"",C165*'MPTO_working_3-way'!$I164)</f>
        <v/>
      </c>
      <c r="H165" s="17" t="str">
        <f>IF(OR($A165="",$B165="",$C165=""),"",'MPTO_working_3-way'!E164)</f>
        <v/>
      </c>
      <c r="I165" s="21" t="str">
        <f>IF(OR($A165="",$B165="",$C165=""),"",'MPTO_working_3-way'!F164)</f>
        <v/>
      </c>
      <c r="J165" s="22" t="str">
        <f>IF(OR($A165="",$B165="",$C165=""),"",'MPTO_working_3-way'!G164)</f>
        <v/>
      </c>
      <c r="K165" s="17" t="str">
        <f>IF(OR($A165="",$B165="",$C165=""),"",'OddsRatio_working_3-way'!H164)</f>
        <v/>
      </c>
      <c r="L165" s="21" t="str">
        <f>IF(OR($A165="",$B165="",$C165=""),"",'OddsRatio_working_3-way'!I164)</f>
        <v/>
      </c>
      <c r="M165" s="22" t="str">
        <f>IF(OR($A165="",$B165="",$C165=""),"",'OddsRatio_working_3-way'!J164)</f>
        <v/>
      </c>
      <c r="N165" s="17" t="str">
        <f>IF('Log_working_3-way'!$D164="","",A165^('Log_working_3-way'!$D164))</f>
        <v/>
      </c>
      <c r="O165" s="21" t="str">
        <f>IF('Log_working_3-way'!$D164="","",B165^('Log_working_3-way'!$D164))</f>
        <v/>
      </c>
      <c r="P165" s="22" t="str">
        <f>IF('Log_working_3-way'!$D164="","",C165^('Log_working_3-way'!$D164))</f>
        <v/>
      </c>
    </row>
    <row r="166" spans="4:16" x14ac:dyDescent="0.2">
      <c r="D166" s="20" t="str">
        <f t="shared" si="233"/>
        <v/>
      </c>
      <c r="E166" s="17" t="str">
        <f>IF(OR($A166="",$B166="",$C166=""),"",A166*'MPTO_working_3-way'!$I165)</f>
        <v/>
      </c>
      <c r="F166" s="21" t="str">
        <f>IF(OR($A166="",$B166="",$C166=""),"",B166*'MPTO_working_3-way'!$I165)</f>
        <v/>
      </c>
      <c r="G166" s="22" t="str">
        <f>IF(OR($A166="",$B166="",$C166=""),"",C166*'MPTO_working_3-way'!$I165)</f>
        <v/>
      </c>
      <c r="H166" s="17" t="str">
        <f>IF(OR($A166="",$B166="",$C166=""),"",'MPTO_working_3-way'!E165)</f>
        <v/>
      </c>
      <c r="I166" s="21" t="str">
        <f>IF(OR($A166="",$B166="",$C166=""),"",'MPTO_working_3-way'!F165)</f>
        <v/>
      </c>
      <c r="J166" s="22" t="str">
        <f>IF(OR($A166="",$B166="",$C166=""),"",'MPTO_working_3-way'!G165)</f>
        <v/>
      </c>
      <c r="K166" s="17" t="str">
        <f>IF(OR($A166="",$B166="",$C166=""),"",'OddsRatio_working_3-way'!H165)</f>
        <v/>
      </c>
      <c r="L166" s="21" t="str">
        <f>IF(OR($A166="",$B166="",$C166=""),"",'OddsRatio_working_3-way'!I165)</f>
        <v/>
      </c>
      <c r="M166" s="22" t="str">
        <f>IF(OR($A166="",$B166="",$C166=""),"",'OddsRatio_working_3-way'!J165)</f>
        <v/>
      </c>
      <c r="N166" s="17" t="str">
        <f>IF('Log_working_3-way'!$D165="","",A166^('Log_working_3-way'!$D165))</f>
        <v/>
      </c>
      <c r="O166" s="21" t="str">
        <f>IF('Log_working_3-way'!$D165="","",B166^('Log_working_3-way'!$D165))</f>
        <v/>
      </c>
      <c r="P166" s="22" t="str">
        <f>IF('Log_working_3-way'!$D165="","",C166^('Log_working_3-way'!$D165))</f>
        <v/>
      </c>
    </row>
    <row r="167" spans="4:16" x14ac:dyDescent="0.2">
      <c r="D167" s="20" t="str">
        <f t="shared" si="233"/>
        <v/>
      </c>
      <c r="E167" s="17" t="str">
        <f>IF(OR($A167="",$B167="",$C167=""),"",A167*'MPTO_working_3-way'!$I166)</f>
        <v/>
      </c>
      <c r="F167" s="21" t="str">
        <f>IF(OR($A167="",$B167="",$C167=""),"",B167*'MPTO_working_3-way'!$I166)</f>
        <v/>
      </c>
      <c r="G167" s="22" t="str">
        <f>IF(OR($A167="",$B167="",$C167=""),"",C167*'MPTO_working_3-way'!$I166)</f>
        <v/>
      </c>
      <c r="H167" s="17" t="str">
        <f>IF(OR($A167="",$B167="",$C167=""),"",'MPTO_working_3-way'!E166)</f>
        <v/>
      </c>
      <c r="I167" s="21" t="str">
        <f>IF(OR($A167="",$B167="",$C167=""),"",'MPTO_working_3-way'!F166)</f>
        <v/>
      </c>
      <c r="J167" s="22" t="str">
        <f>IF(OR($A167="",$B167="",$C167=""),"",'MPTO_working_3-way'!G166)</f>
        <v/>
      </c>
      <c r="K167" s="17" t="str">
        <f>IF(OR($A167="",$B167="",$C167=""),"",'OddsRatio_working_3-way'!H166)</f>
        <v/>
      </c>
      <c r="L167" s="21" t="str">
        <f>IF(OR($A167="",$B167="",$C167=""),"",'OddsRatio_working_3-way'!I166)</f>
        <v/>
      </c>
      <c r="M167" s="22" t="str">
        <f>IF(OR($A167="",$B167="",$C167=""),"",'OddsRatio_working_3-way'!J166)</f>
        <v/>
      </c>
      <c r="N167" s="17" t="str">
        <f>IF('Log_working_3-way'!$D166="","",A167^('Log_working_3-way'!$D166))</f>
        <v/>
      </c>
      <c r="O167" s="21" t="str">
        <f>IF('Log_working_3-way'!$D166="","",B167^('Log_working_3-way'!$D166))</f>
        <v/>
      </c>
      <c r="P167" s="22" t="str">
        <f>IF('Log_working_3-way'!$D166="","",C167^('Log_working_3-way'!$D166))</f>
        <v/>
      </c>
    </row>
    <row r="168" spans="4:16" x14ac:dyDescent="0.2">
      <c r="D168" s="20" t="str">
        <f t="shared" si="233"/>
        <v/>
      </c>
      <c r="E168" s="17" t="str">
        <f>IF(OR($A168="",$B168="",$C168=""),"",A168*'MPTO_working_3-way'!$I167)</f>
        <v/>
      </c>
      <c r="F168" s="21" t="str">
        <f>IF(OR($A168="",$B168="",$C168=""),"",B168*'MPTO_working_3-way'!$I167)</f>
        <v/>
      </c>
      <c r="G168" s="22" t="str">
        <f>IF(OR($A168="",$B168="",$C168=""),"",C168*'MPTO_working_3-way'!$I167)</f>
        <v/>
      </c>
      <c r="H168" s="17" t="str">
        <f>IF(OR($A168="",$B168="",$C168=""),"",'MPTO_working_3-way'!E167)</f>
        <v/>
      </c>
      <c r="I168" s="21" t="str">
        <f>IF(OR($A168="",$B168="",$C168=""),"",'MPTO_working_3-way'!F167)</f>
        <v/>
      </c>
      <c r="J168" s="22" t="str">
        <f>IF(OR($A168="",$B168="",$C168=""),"",'MPTO_working_3-way'!G167)</f>
        <v/>
      </c>
      <c r="K168" s="17" t="str">
        <f>IF(OR($A168="",$B168="",$C168=""),"",'OddsRatio_working_3-way'!H167)</f>
        <v/>
      </c>
      <c r="L168" s="21" t="str">
        <f>IF(OR($A168="",$B168="",$C168=""),"",'OddsRatio_working_3-way'!I167)</f>
        <v/>
      </c>
      <c r="M168" s="22" t="str">
        <f>IF(OR($A168="",$B168="",$C168=""),"",'OddsRatio_working_3-way'!J167)</f>
        <v/>
      </c>
      <c r="N168" s="17" t="str">
        <f>IF('Log_working_3-way'!$D167="","",A168^('Log_working_3-way'!$D167))</f>
        <v/>
      </c>
      <c r="O168" s="21" t="str">
        <f>IF('Log_working_3-way'!$D167="","",B168^('Log_working_3-way'!$D167))</f>
        <v/>
      </c>
      <c r="P168" s="22" t="str">
        <f>IF('Log_working_3-way'!$D167="","",C168^('Log_working_3-way'!$D167))</f>
        <v/>
      </c>
    </row>
    <row r="169" spans="4:16" x14ac:dyDescent="0.2">
      <c r="D169" s="20" t="str">
        <f t="shared" si="233"/>
        <v/>
      </c>
      <c r="E169" s="17" t="str">
        <f>IF(OR($A169="",$B169="",$C169=""),"",A169*'MPTO_working_3-way'!$I168)</f>
        <v/>
      </c>
      <c r="F169" s="21" t="str">
        <f>IF(OR($A169="",$B169="",$C169=""),"",B169*'MPTO_working_3-way'!$I168)</f>
        <v/>
      </c>
      <c r="G169" s="22" t="str">
        <f>IF(OR($A169="",$B169="",$C169=""),"",C169*'MPTO_working_3-way'!$I168)</f>
        <v/>
      </c>
      <c r="H169" s="17" t="str">
        <f>IF(OR($A169="",$B169="",$C169=""),"",'MPTO_working_3-way'!E168)</f>
        <v/>
      </c>
      <c r="I169" s="21" t="str">
        <f>IF(OR($A169="",$B169="",$C169=""),"",'MPTO_working_3-way'!F168)</f>
        <v/>
      </c>
      <c r="J169" s="22" t="str">
        <f>IF(OR($A169="",$B169="",$C169=""),"",'MPTO_working_3-way'!G168)</f>
        <v/>
      </c>
      <c r="K169" s="17" t="str">
        <f>IF(OR($A169="",$B169="",$C169=""),"",'OddsRatio_working_3-way'!H168)</f>
        <v/>
      </c>
      <c r="L169" s="21" t="str">
        <f>IF(OR($A169="",$B169="",$C169=""),"",'OddsRatio_working_3-way'!I168)</f>
        <v/>
      </c>
      <c r="M169" s="22" t="str">
        <f>IF(OR($A169="",$B169="",$C169=""),"",'OddsRatio_working_3-way'!J168)</f>
        <v/>
      </c>
      <c r="N169" s="17" t="str">
        <f>IF('Log_working_3-way'!$D168="","",A169^('Log_working_3-way'!$D168))</f>
        <v/>
      </c>
      <c r="O169" s="21" t="str">
        <f>IF('Log_working_3-way'!$D168="","",B169^('Log_working_3-way'!$D168))</f>
        <v/>
      </c>
      <c r="P169" s="22" t="str">
        <f>IF('Log_working_3-way'!$D168="","",C169^('Log_working_3-way'!$D168))</f>
        <v/>
      </c>
    </row>
    <row r="170" spans="4:16" x14ac:dyDescent="0.2">
      <c r="D170" s="20" t="str">
        <f t="shared" si="233"/>
        <v/>
      </c>
      <c r="E170" s="17" t="str">
        <f>IF(OR($A170="",$B170="",$C170=""),"",A170*'MPTO_working_3-way'!$I169)</f>
        <v/>
      </c>
      <c r="F170" s="21" t="str">
        <f>IF(OR($A170="",$B170="",$C170=""),"",B170*'MPTO_working_3-way'!$I169)</f>
        <v/>
      </c>
      <c r="G170" s="22" t="str">
        <f>IF(OR($A170="",$B170="",$C170=""),"",C170*'MPTO_working_3-way'!$I169)</f>
        <v/>
      </c>
      <c r="H170" s="17" t="str">
        <f>IF(OR($A170="",$B170="",$C170=""),"",'MPTO_working_3-way'!E169)</f>
        <v/>
      </c>
      <c r="I170" s="21" t="str">
        <f>IF(OR($A170="",$B170="",$C170=""),"",'MPTO_working_3-way'!F169)</f>
        <v/>
      </c>
      <c r="J170" s="22" t="str">
        <f>IF(OR($A170="",$B170="",$C170=""),"",'MPTO_working_3-way'!G169)</f>
        <v/>
      </c>
      <c r="K170" s="17" t="str">
        <f>IF(OR($A170="",$B170="",$C170=""),"",'OddsRatio_working_3-way'!H169)</f>
        <v/>
      </c>
      <c r="L170" s="21" t="str">
        <f>IF(OR($A170="",$B170="",$C170=""),"",'OddsRatio_working_3-way'!I169)</f>
        <v/>
      </c>
      <c r="M170" s="22" t="str">
        <f>IF(OR($A170="",$B170="",$C170=""),"",'OddsRatio_working_3-way'!J169)</f>
        <v/>
      </c>
      <c r="N170" s="17" t="str">
        <f>IF('Log_working_3-way'!$D169="","",A170^('Log_working_3-way'!$D169))</f>
        <v/>
      </c>
      <c r="O170" s="21" t="str">
        <f>IF('Log_working_3-way'!$D169="","",B170^('Log_working_3-way'!$D169))</f>
        <v/>
      </c>
      <c r="P170" s="22" t="str">
        <f>IF('Log_working_3-way'!$D169="","",C170^('Log_working_3-way'!$D169))</f>
        <v/>
      </c>
    </row>
    <row r="171" spans="4:16" x14ac:dyDescent="0.2">
      <c r="D171" s="20" t="str">
        <f t="shared" si="233"/>
        <v/>
      </c>
      <c r="E171" s="17" t="str">
        <f>IF(OR($A171="",$B171="",$C171=""),"",A171*'MPTO_working_3-way'!$I170)</f>
        <v/>
      </c>
      <c r="F171" s="21" t="str">
        <f>IF(OR($A171="",$B171="",$C171=""),"",B171*'MPTO_working_3-way'!$I170)</f>
        <v/>
      </c>
      <c r="G171" s="22" t="str">
        <f>IF(OR($A171="",$B171="",$C171=""),"",C171*'MPTO_working_3-way'!$I170)</f>
        <v/>
      </c>
      <c r="H171" s="17" t="str">
        <f>IF(OR($A171="",$B171="",$C171=""),"",'MPTO_working_3-way'!E170)</f>
        <v/>
      </c>
      <c r="I171" s="21" t="str">
        <f>IF(OR($A171="",$B171="",$C171=""),"",'MPTO_working_3-way'!F170)</f>
        <v/>
      </c>
      <c r="J171" s="22" t="str">
        <f>IF(OR($A171="",$B171="",$C171=""),"",'MPTO_working_3-way'!G170)</f>
        <v/>
      </c>
      <c r="K171" s="17" t="str">
        <f>IF(OR($A171="",$B171="",$C171=""),"",'OddsRatio_working_3-way'!H170)</f>
        <v/>
      </c>
      <c r="L171" s="21" t="str">
        <f>IF(OR($A171="",$B171="",$C171=""),"",'OddsRatio_working_3-way'!I170)</f>
        <v/>
      </c>
      <c r="M171" s="22" t="str">
        <f>IF(OR($A171="",$B171="",$C171=""),"",'OddsRatio_working_3-way'!J170)</f>
        <v/>
      </c>
      <c r="N171" s="17" t="str">
        <f>IF('Log_working_3-way'!$D170="","",A171^('Log_working_3-way'!$D170))</f>
        <v/>
      </c>
      <c r="O171" s="21" t="str">
        <f>IF('Log_working_3-way'!$D170="","",B171^('Log_working_3-way'!$D170))</f>
        <v/>
      </c>
      <c r="P171" s="22" t="str">
        <f>IF('Log_working_3-way'!$D170="","",C171^('Log_working_3-way'!$D170))</f>
        <v/>
      </c>
    </row>
    <row r="172" spans="4:16" x14ac:dyDescent="0.2">
      <c r="D172" s="20" t="str">
        <f t="shared" si="233"/>
        <v/>
      </c>
      <c r="E172" s="17" t="str">
        <f>IF(OR($A172="",$B172="",$C172=""),"",A172*'MPTO_working_3-way'!$I171)</f>
        <v/>
      </c>
      <c r="F172" s="21" t="str">
        <f>IF(OR($A172="",$B172="",$C172=""),"",B172*'MPTO_working_3-way'!$I171)</f>
        <v/>
      </c>
      <c r="G172" s="22" t="str">
        <f>IF(OR($A172="",$B172="",$C172=""),"",C172*'MPTO_working_3-way'!$I171)</f>
        <v/>
      </c>
      <c r="H172" s="17" t="str">
        <f>IF(OR($A172="",$B172="",$C172=""),"",'MPTO_working_3-way'!E171)</f>
        <v/>
      </c>
      <c r="I172" s="21" t="str">
        <f>IF(OR($A172="",$B172="",$C172=""),"",'MPTO_working_3-way'!F171)</f>
        <v/>
      </c>
      <c r="J172" s="22" t="str">
        <f>IF(OR($A172="",$B172="",$C172=""),"",'MPTO_working_3-way'!G171)</f>
        <v/>
      </c>
      <c r="K172" s="17" t="str">
        <f>IF(OR($A172="",$B172="",$C172=""),"",'OddsRatio_working_3-way'!H171)</f>
        <v/>
      </c>
      <c r="L172" s="21" t="str">
        <f>IF(OR($A172="",$B172="",$C172=""),"",'OddsRatio_working_3-way'!I171)</f>
        <v/>
      </c>
      <c r="M172" s="22" t="str">
        <f>IF(OR($A172="",$B172="",$C172=""),"",'OddsRatio_working_3-way'!J171)</f>
        <v/>
      </c>
      <c r="N172" s="17" t="str">
        <f>IF('Log_working_3-way'!$D171="","",A172^('Log_working_3-way'!$D171))</f>
        <v/>
      </c>
      <c r="O172" s="21" t="str">
        <f>IF('Log_working_3-way'!$D171="","",B172^('Log_working_3-way'!$D171))</f>
        <v/>
      </c>
      <c r="P172" s="22" t="str">
        <f>IF('Log_working_3-way'!$D171="","",C172^('Log_working_3-way'!$D171))</f>
        <v/>
      </c>
    </row>
    <row r="173" spans="4:16" x14ac:dyDescent="0.2">
      <c r="D173" s="20" t="str">
        <f t="shared" si="233"/>
        <v/>
      </c>
      <c r="E173" s="17" t="str">
        <f>IF(OR($A173="",$B173="",$C173=""),"",A173*'MPTO_working_3-way'!$I172)</f>
        <v/>
      </c>
      <c r="F173" s="21" t="str">
        <f>IF(OR($A173="",$B173="",$C173=""),"",B173*'MPTO_working_3-way'!$I172)</f>
        <v/>
      </c>
      <c r="G173" s="22" t="str">
        <f>IF(OR($A173="",$B173="",$C173=""),"",C173*'MPTO_working_3-way'!$I172)</f>
        <v/>
      </c>
      <c r="H173" s="17" t="str">
        <f>IF(OR($A173="",$B173="",$C173=""),"",'MPTO_working_3-way'!E172)</f>
        <v/>
      </c>
      <c r="I173" s="21" t="str">
        <f>IF(OR($A173="",$B173="",$C173=""),"",'MPTO_working_3-way'!F172)</f>
        <v/>
      </c>
      <c r="J173" s="22" t="str">
        <f>IF(OR($A173="",$B173="",$C173=""),"",'MPTO_working_3-way'!G172)</f>
        <v/>
      </c>
      <c r="K173" s="17" t="str">
        <f>IF(OR($A173="",$B173="",$C173=""),"",'OddsRatio_working_3-way'!H172)</f>
        <v/>
      </c>
      <c r="L173" s="21" t="str">
        <f>IF(OR($A173="",$B173="",$C173=""),"",'OddsRatio_working_3-way'!I172)</f>
        <v/>
      </c>
      <c r="M173" s="22" t="str">
        <f>IF(OR($A173="",$B173="",$C173=""),"",'OddsRatio_working_3-way'!J172)</f>
        <v/>
      </c>
      <c r="N173" s="17" t="str">
        <f>IF('Log_working_3-way'!$D172="","",A173^('Log_working_3-way'!$D172))</f>
        <v/>
      </c>
      <c r="O173" s="21" t="str">
        <f>IF('Log_working_3-way'!$D172="","",B173^('Log_working_3-way'!$D172))</f>
        <v/>
      </c>
      <c r="P173" s="22" t="str">
        <f>IF('Log_working_3-way'!$D172="","",C173^('Log_working_3-way'!$D172))</f>
        <v/>
      </c>
    </row>
    <row r="174" spans="4:16" x14ac:dyDescent="0.2">
      <c r="D174" s="20" t="str">
        <f t="shared" si="233"/>
        <v/>
      </c>
      <c r="E174" s="17" t="str">
        <f>IF(OR($A174="",$B174="",$C174=""),"",A174*'MPTO_working_3-way'!$I173)</f>
        <v/>
      </c>
      <c r="F174" s="21" t="str">
        <f>IF(OR($A174="",$B174="",$C174=""),"",B174*'MPTO_working_3-way'!$I173)</f>
        <v/>
      </c>
      <c r="G174" s="22" t="str">
        <f>IF(OR($A174="",$B174="",$C174=""),"",C174*'MPTO_working_3-way'!$I173)</f>
        <v/>
      </c>
      <c r="H174" s="17" t="str">
        <f>IF(OR($A174="",$B174="",$C174=""),"",'MPTO_working_3-way'!E173)</f>
        <v/>
      </c>
      <c r="I174" s="21" t="str">
        <f>IF(OR($A174="",$B174="",$C174=""),"",'MPTO_working_3-way'!F173)</f>
        <v/>
      </c>
      <c r="J174" s="22" t="str">
        <f>IF(OR($A174="",$B174="",$C174=""),"",'MPTO_working_3-way'!G173)</f>
        <v/>
      </c>
      <c r="K174" s="17" t="str">
        <f>IF(OR($A174="",$B174="",$C174=""),"",'OddsRatio_working_3-way'!H173)</f>
        <v/>
      </c>
      <c r="L174" s="21" t="str">
        <f>IF(OR($A174="",$B174="",$C174=""),"",'OddsRatio_working_3-way'!I173)</f>
        <v/>
      </c>
      <c r="M174" s="22" t="str">
        <f>IF(OR($A174="",$B174="",$C174=""),"",'OddsRatio_working_3-way'!J173)</f>
        <v/>
      </c>
      <c r="N174" s="17" t="str">
        <f>IF('Log_working_3-way'!$D173="","",A174^('Log_working_3-way'!$D173))</f>
        <v/>
      </c>
      <c r="O174" s="21" t="str">
        <f>IF('Log_working_3-way'!$D173="","",B174^('Log_working_3-way'!$D173))</f>
        <v/>
      </c>
      <c r="P174" s="22" t="str">
        <f>IF('Log_working_3-way'!$D173="","",C174^('Log_working_3-way'!$D173))</f>
        <v/>
      </c>
    </row>
    <row r="175" spans="4:16" x14ac:dyDescent="0.2">
      <c r="D175" s="20" t="str">
        <f t="shared" si="233"/>
        <v/>
      </c>
      <c r="E175" s="17" t="str">
        <f>IF(OR($A175="",$B175="",$C175=""),"",A175*'MPTO_working_3-way'!$I174)</f>
        <v/>
      </c>
      <c r="F175" s="21" t="str">
        <f>IF(OR($A175="",$B175="",$C175=""),"",B175*'MPTO_working_3-way'!$I174)</f>
        <v/>
      </c>
      <c r="G175" s="22" t="str">
        <f>IF(OR($A175="",$B175="",$C175=""),"",C175*'MPTO_working_3-way'!$I174)</f>
        <v/>
      </c>
      <c r="H175" s="17" t="str">
        <f>IF(OR($A175="",$B175="",$C175=""),"",'MPTO_working_3-way'!E174)</f>
        <v/>
      </c>
      <c r="I175" s="21" t="str">
        <f>IF(OR($A175="",$B175="",$C175=""),"",'MPTO_working_3-way'!F174)</f>
        <v/>
      </c>
      <c r="J175" s="22" t="str">
        <f>IF(OR($A175="",$B175="",$C175=""),"",'MPTO_working_3-way'!G174)</f>
        <v/>
      </c>
      <c r="K175" s="17" t="str">
        <f>IF(OR($A175="",$B175="",$C175=""),"",'OddsRatio_working_3-way'!H174)</f>
        <v/>
      </c>
      <c r="L175" s="21" t="str">
        <f>IF(OR($A175="",$B175="",$C175=""),"",'OddsRatio_working_3-way'!I174)</f>
        <v/>
      </c>
      <c r="M175" s="22" t="str">
        <f>IF(OR($A175="",$B175="",$C175=""),"",'OddsRatio_working_3-way'!J174)</f>
        <v/>
      </c>
      <c r="N175" s="17" t="str">
        <f>IF('Log_working_3-way'!$D174="","",A175^('Log_working_3-way'!$D174))</f>
        <v/>
      </c>
      <c r="O175" s="21" t="str">
        <f>IF('Log_working_3-way'!$D174="","",B175^('Log_working_3-way'!$D174))</f>
        <v/>
      </c>
      <c r="P175" s="22" t="str">
        <f>IF('Log_working_3-way'!$D174="","",C175^('Log_working_3-way'!$D174))</f>
        <v/>
      </c>
    </row>
    <row r="176" spans="4:16" x14ac:dyDescent="0.2">
      <c r="D176" s="20" t="str">
        <f t="shared" si="233"/>
        <v/>
      </c>
      <c r="E176" s="17" t="str">
        <f>IF(OR($A176="",$B176="",$C176=""),"",A176*'MPTO_working_3-way'!$I175)</f>
        <v/>
      </c>
      <c r="F176" s="21" t="str">
        <f>IF(OR($A176="",$B176="",$C176=""),"",B176*'MPTO_working_3-way'!$I175)</f>
        <v/>
      </c>
      <c r="G176" s="22" t="str">
        <f>IF(OR($A176="",$B176="",$C176=""),"",C176*'MPTO_working_3-way'!$I175)</f>
        <v/>
      </c>
      <c r="H176" s="17" t="str">
        <f>IF(OR($A176="",$B176="",$C176=""),"",'MPTO_working_3-way'!E175)</f>
        <v/>
      </c>
      <c r="I176" s="21" t="str">
        <f>IF(OR($A176="",$B176="",$C176=""),"",'MPTO_working_3-way'!F175)</f>
        <v/>
      </c>
      <c r="J176" s="22" t="str">
        <f>IF(OR($A176="",$B176="",$C176=""),"",'MPTO_working_3-way'!G175)</f>
        <v/>
      </c>
      <c r="K176" s="17" t="str">
        <f>IF(OR($A176="",$B176="",$C176=""),"",'OddsRatio_working_3-way'!H175)</f>
        <v/>
      </c>
      <c r="L176" s="21" t="str">
        <f>IF(OR($A176="",$B176="",$C176=""),"",'OddsRatio_working_3-way'!I175)</f>
        <v/>
      </c>
      <c r="M176" s="22" t="str">
        <f>IF(OR($A176="",$B176="",$C176=""),"",'OddsRatio_working_3-way'!J175)</f>
        <v/>
      </c>
      <c r="N176" s="17" t="str">
        <f>IF('Log_working_3-way'!$D175="","",A176^('Log_working_3-way'!$D175))</f>
        <v/>
      </c>
      <c r="O176" s="21" t="str">
        <f>IF('Log_working_3-way'!$D175="","",B176^('Log_working_3-way'!$D175))</f>
        <v/>
      </c>
      <c r="P176" s="22" t="str">
        <f>IF('Log_working_3-way'!$D175="","",C176^('Log_working_3-way'!$D175))</f>
        <v/>
      </c>
    </row>
    <row r="177" spans="4:16" x14ac:dyDescent="0.2">
      <c r="D177" s="20" t="str">
        <f t="shared" si="233"/>
        <v/>
      </c>
      <c r="E177" s="17" t="str">
        <f>IF(OR($A177="",$B177="",$C177=""),"",A177*'MPTO_working_3-way'!$I176)</f>
        <v/>
      </c>
      <c r="F177" s="21" t="str">
        <f>IF(OR($A177="",$B177="",$C177=""),"",B177*'MPTO_working_3-way'!$I176)</f>
        <v/>
      </c>
      <c r="G177" s="22" t="str">
        <f>IF(OR($A177="",$B177="",$C177=""),"",C177*'MPTO_working_3-way'!$I176)</f>
        <v/>
      </c>
      <c r="H177" s="17" t="str">
        <f>IF(OR($A177="",$B177="",$C177=""),"",'MPTO_working_3-way'!E176)</f>
        <v/>
      </c>
      <c r="I177" s="21" t="str">
        <f>IF(OR($A177="",$B177="",$C177=""),"",'MPTO_working_3-way'!F176)</f>
        <v/>
      </c>
      <c r="J177" s="22" t="str">
        <f>IF(OR($A177="",$B177="",$C177=""),"",'MPTO_working_3-way'!G176)</f>
        <v/>
      </c>
      <c r="K177" s="17" t="str">
        <f>IF(OR($A177="",$B177="",$C177=""),"",'OddsRatio_working_3-way'!H176)</f>
        <v/>
      </c>
      <c r="L177" s="21" t="str">
        <f>IF(OR($A177="",$B177="",$C177=""),"",'OddsRatio_working_3-way'!I176)</f>
        <v/>
      </c>
      <c r="M177" s="22" t="str">
        <f>IF(OR($A177="",$B177="",$C177=""),"",'OddsRatio_working_3-way'!J176)</f>
        <v/>
      </c>
      <c r="N177" s="17" t="str">
        <f>IF('Log_working_3-way'!$D176="","",A177^('Log_working_3-way'!$D176))</f>
        <v/>
      </c>
      <c r="O177" s="21" t="str">
        <f>IF('Log_working_3-way'!$D176="","",B177^('Log_working_3-way'!$D176))</f>
        <v/>
      </c>
      <c r="P177" s="22" t="str">
        <f>IF('Log_working_3-way'!$D176="","",C177^('Log_working_3-way'!$D176))</f>
        <v/>
      </c>
    </row>
    <row r="178" spans="4:16" x14ac:dyDescent="0.2">
      <c r="D178" s="20" t="str">
        <f t="shared" si="233"/>
        <v/>
      </c>
      <c r="E178" s="17" t="str">
        <f>IF(OR($A178="",$B178="",$C178=""),"",A178*'MPTO_working_3-way'!$I177)</f>
        <v/>
      </c>
      <c r="F178" s="21" t="str">
        <f>IF(OR($A178="",$B178="",$C178=""),"",B178*'MPTO_working_3-way'!$I177)</f>
        <v/>
      </c>
      <c r="G178" s="22" t="str">
        <f>IF(OR($A178="",$B178="",$C178=""),"",C178*'MPTO_working_3-way'!$I177)</f>
        <v/>
      </c>
      <c r="H178" s="17" t="str">
        <f>IF(OR($A178="",$B178="",$C178=""),"",'MPTO_working_3-way'!E177)</f>
        <v/>
      </c>
      <c r="I178" s="21" t="str">
        <f>IF(OR($A178="",$B178="",$C178=""),"",'MPTO_working_3-way'!F177)</f>
        <v/>
      </c>
      <c r="J178" s="22" t="str">
        <f>IF(OR($A178="",$B178="",$C178=""),"",'MPTO_working_3-way'!G177)</f>
        <v/>
      </c>
      <c r="K178" s="17" t="str">
        <f>IF(OR($A178="",$B178="",$C178=""),"",'OddsRatio_working_3-way'!H177)</f>
        <v/>
      </c>
      <c r="L178" s="21" t="str">
        <f>IF(OR($A178="",$B178="",$C178=""),"",'OddsRatio_working_3-way'!I177)</f>
        <v/>
      </c>
      <c r="M178" s="22" t="str">
        <f>IF(OR($A178="",$B178="",$C178=""),"",'OddsRatio_working_3-way'!J177)</f>
        <v/>
      </c>
      <c r="N178" s="17" t="str">
        <f>IF('Log_working_3-way'!$D177="","",A178^('Log_working_3-way'!$D177))</f>
        <v/>
      </c>
      <c r="O178" s="21" t="str">
        <f>IF('Log_working_3-way'!$D177="","",B178^('Log_working_3-way'!$D177))</f>
        <v/>
      </c>
      <c r="P178" s="22" t="str">
        <f>IF('Log_working_3-way'!$D177="","",C178^('Log_working_3-way'!$D177))</f>
        <v/>
      </c>
    </row>
    <row r="179" spans="4:16" x14ac:dyDescent="0.2">
      <c r="D179" s="20" t="str">
        <f t="shared" si="233"/>
        <v/>
      </c>
      <c r="E179" s="17" t="str">
        <f>IF(OR($A179="",$B179="",$C179=""),"",A179*'MPTO_working_3-way'!$I178)</f>
        <v/>
      </c>
      <c r="F179" s="21" t="str">
        <f>IF(OR($A179="",$B179="",$C179=""),"",B179*'MPTO_working_3-way'!$I178)</f>
        <v/>
      </c>
      <c r="G179" s="22" t="str">
        <f>IF(OR($A179="",$B179="",$C179=""),"",C179*'MPTO_working_3-way'!$I178)</f>
        <v/>
      </c>
      <c r="H179" s="17" t="str">
        <f>IF(OR($A179="",$B179="",$C179=""),"",'MPTO_working_3-way'!E178)</f>
        <v/>
      </c>
      <c r="I179" s="21" t="str">
        <f>IF(OR($A179="",$B179="",$C179=""),"",'MPTO_working_3-way'!F178)</f>
        <v/>
      </c>
      <c r="J179" s="22" t="str">
        <f>IF(OR($A179="",$B179="",$C179=""),"",'MPTO_working_3-way'!G178)</f>
        <v/>
      </c>
      <c r="K179" s="17" t="str">
        <f>IF(OR($A179="",$B179="",$C179=""),"",'OddsRatio_working_3-way'!H178)</f>
        <v/>
      </c>
      <c r="L179" s="21" t="str">
        <f>IF(OR($A179="",$B179="",$C179=""),"",'OddsRatio_working_3-way'!I178)</f>
        <v/>
      </c>
      <c r="M179" s="22" t="str">
        <f>IF(OR($A179="",$B179="",$C179=""),"",'OddsRatio_working_3-way'!J178)</f>
        <v/>
      </c>
      <c r="N179" s="17" t="str">
        <f>IF('Log_working_3-way'!$D178="","",A179^('Log_working_3-way'!$D178))</f>
        <v/>
      </c>
      <c r="O179" s="21" t="str">
        <f>IF('Log_working_3-way'!$D178="","",B179^('Log_working_3-way'!$D178))</f>
        <v/>
      </c>
      <c r="P179" s="22" t="str">
        <f>IF('Log_working_3-way'!$D178="","",C179^('Log_working_3-way'!$D178))</f>
        <v/>
      </c>
    </row>
    <row r="180" spans="4:16" x14ac:dyDescent="0.2">
      <c r="D180" s="20" t="str">
        <f t="shared" si="233"/>
        <v/>
      </c>
      <c r="E180" s="17" t="str">
        <f>IF(OR($A180="",$B180="",$C180=""),"",A180*'MPTO_working_3-way'!$I179)</f>
        <v/>
      </c>
      <c r="F180" s="21" t="str">
        <f>IF(OR($A180="",$B180="",$C180=""),"",B180*'MPTO_working_3-way'!$I179)</f>
        <v/>
      </c>
      <c r="G180" s="22" t="str">
        <f>IF(OR($A180="",$B180="",$C180=""),"",C180*'MPTO_working_3-way'!$I179)</f>
        <v/>
      </c>
      <c r="H180" s="17" t="str">
        <f>IF(OR($A180="",$B180="",$C180=""),"",'MPTO_working_3-way'!E179)</f>
        <v/>
      </c>
      <c r="I180" s="21" t="str">
        <f>IF(OR($A180="",$B180="",$C180=""),"",'MPTO_working_3-way'!F179)</f>
        <v/>
      </c>
      <c r="J180" s="22" t="str">
        <f>IF(OR($A180="",$B180="",$C180=""),"",'MPTO_working_3-way'!G179)</f>
        <v/>
      </c>
      <c r="K180" s="17" t="str">
        <f>IF(OR($A180="",$B180="",$C180=""),"",'OddsRatio_working_3-way'!H179)</f>
        <v/>
      </c>
      <c r="L180" s="21" t="str">
        <f>IF(OR($A180="",$B180="",$C180=""),"",'OddsRatio_working_3-way'!I179)</f>
        <v/>
      </c>
      <c r="M180" s="22" t="str">
        <f>IF(OR($A180="",$B180="",$C180=""),"",'OddsRatio_working_3-way'!J179)</f>
        <v/>
      </c>
      <c r="N180" s="17" t="str">
        <f>IF('Log_working_3-way'!$D179="","",A180^('Log_working_3-way'!$D179))</f>
        <v/>
      </c>
      <c r="O180" s="21" t="str">
        <f>IF('Log_working_3-way'!$D179="","",B180^('Log_working_3-way'!$D179))</f>
        <v/>
      </c>
      <c r="P180" s="22" t="str">
        <f>IF('Log_working_3-way'!$D179="","",C180^('Log_working_3-way'!$D179))</f>
        <v/>
      </c>
    </row>
    <row r="181" spans="4:16" x14ac:dyDescent="0.2">
      <c r="D181" s="20" t="str">
        <f t="shared" si="233"/>
        <v/>
      </c>
      <c r="E181" s="17" t="str">
        <f>IF(OR($A181="",$B181="",$C181=""),"",A181*'MPTO_working_3-way'!$I180)</f>
        <v/>
      </c>
      <c r="F181" s="21" t="str">
        <f>IF(OR($A181="",$B181="",$C181=""),"",B181*'MPTO_working_3-way'!$I180)</f>
        <v/>
      </c>
      <c r="G181" s="22" t="str">
        <f>IF(OR($A181="",$B181="",$C181=""),"",C181*'MPTO_working_3-way'!$I180)</f>
        <v/>
      </c>
      <c r="H181" s="17" t="str">
        <f>IF(OR($A181="",$B181="",$C181=""),"",'MPTO_working_3-way'!E180)</f>
        <v/>
      </c>
      <c r="I181" s="21" t="str">
        <f>IF(OR($A181="",$B181="",$C181=""),"",'MPTO_working_3-way'!F180)</f>
        <v/>
      </c>
      <c r="J181" s="22" t="str">
        <f>IF(OR($A181="",$B181="",$C181=""),"",'MPTO_working_3-way'!G180)</f>
        <v/>
      </c>
      <c r="K181" s="17" t="str">
        <f>IF(OR($A181="",$B181="",$C181=""),"",'OddsRatio_working_3-way'!H180)</f>
        <v/>
      </c>
      <c r="L181" s="21" t="str">
        <f>IF(OR($A181="",$B181="",$C181=""),"",'OddsRatio_working_3-way'!I180)</f>
        <v/>
      </c>
      <c r="M181" s="22" t="str">
        <f>IF(OR($A181="",$B181="",$C181=""),"",'OddsRatio_working_3-way'!J180)</f>
        <v/>
      </c>
      <c r="N181" s="17" t="str">
        <f>IF('Log_working_3-way'!$D180="","",A181^('Log_working_3-way'!$D180))</f>
        <v/>
      </c>
      <c r="O181" s="21" t="str">
        <f>IF('Log_working_3-way'!$D180="","",B181^('Log_working_3-way'!$D180))</f>
        <v/>
      </c>
      <c r="P181" s="22" t="str">
        <f>IF('Log_working_3-way'!$D180="","",C181^('Log_working_3-way'!$D180))</f>
        <v/>
      </c>
    </row>
    <row r="182" spans="4:16" x14ac:dyDescent="0.2">
      <c r="D182" s="20" t="str">
        <f t="shared" si="233"/>
        <v/>
      </c>
      <c r="E182" s="17" t="str">
        <f>IF(OR($A182="",$B182="",$C182=""),"",A182*'MPTO_working_3-way'!$I181)</f>
        <v/>
      </c>
      <c r="F182" s="21" t="str">
        <f>IF(OR($A182="",$B182="",$C182=""),"",B182*'MPTO_working_3-way'!$I181)</f>
        <v/>
      </c>
      <c r="G182" s="22" t="str">
        <f>IF(OR($A182="",$B182="",$C182=""),"",C182*'MPTO_working_3-way'!$I181)</f>
        <v/>
      </c>
      <c r="H182" s="17" t="str">
        <f>IF(OR($A182="",$B182="",$C182=""),"",'MPTO_working_3-way'!E181)</f>
        <v/>
      </c>
      <c r="I182" s="21" t="str">
        <f>IF(OR($A182="",$B182="",$C182=""),"",'MPTO_working_3-way'!F181)</f>
        <v/>
      </c>
      <c r="J182" s="22" t="str">
        <f>IF(OR($A182="",$B182="",$C182=""),"",'MPTO_working_3-way'!G181)</f>
        <v/>
      </c>
      <c r="K182" s="17" t="str">
        <f>IF(OR($A182="",$B182="",$C182=""),"",'OddsRatio_working_3-way'!H181)</f>
        <v/>
      </c>
      <c r="L182" s="21" t="str">
        <f>IF(OR($A182="",$B182="",$C182=""),"",'OddsRatio_working_3-way'!I181)</f>
        <v/>
      </c>
      <c r="M182" s="22" t="str">
        <f>IF(OR($A182="",$B182="",$C182=""),"",'OddsRatio_working_3-way'!J181)</f>
        <v/>
      </c>
      <c r="N182" s="17" t="str">
        <f>IF('Log_working_3-way'!$D181="","",A182^('Log_working_3-way'!$D181))</f>
        <v/>
      </c>
      <c r="O182" s="21" t="str">
        <f>IF('Log_working_3-way'!$D181="","",B182^('Log_working_3-way'!$D181))</f>
        <v/>
      </c>
      <c r="P182" s="22" t="str">
        <f>IF('Log_working_3-way'!$D181="","",C182^('Log_working_3-way'!$D181))</f>
        <v/>
      </c>
    </row>
    <row r="183" spans="4:16" x14ac:dyDescent="0.2">
      <c r="D183" s="20" t="str">
        <f t="shared" si="233"/>
        <v/>
      </c>
      <c r="E183" s="17" t="str">
        <f>IF(OR($A183="",$B183="",$C183=""),"",A183*'MPTO_working_3-way'!$I182)</f>
        <v/>
      </c>
      <c r="F183" s="21" t="str">
        <f>IF(OR($A183="",$B183="",$C183=""),"",B183*'MPTO_working_3-way'!$I182)</f>
        <v/>
      </c>
      <c r="G183" s="22" t="str">
        <f>IF(OR($A183="",$B183="",$C183=""),"",C183*'MPTO_working_3-way'!$I182)</f>
        <v/>
      </c>
      <c r="H183" s="17" t="str">
        <f>IF(OR($A183="",$B183="",$C183=""),"",'MPTO_working_3-way'!E182)</f>
        <v/>
      </c>
      <c r="I183" s="21" t="str">
        <f>IF(OR($A183="",$B183="",$C183=""),"",'MPTO_working_3-way'!F182)</f>
        <v/>
      </c>
      <c r="J183" s="22" t="str">
        <f>IF(OR($A183="",$B183="",$C183=""),"",'MPTO_working_3-way'!G182)</f>
        <v/>
      </c>
      <c r="K183" s="17" t="str">
        <f>IF(OR($A183="",$B183="",$C183=""),"",'OddsRatio_working_3-way'!H182)</f>
        <v/>
      </c>
      <c r="L183" s="21" t="str">
        <f>IF(OR($A183="",$B183="",$C183=""),"",'OddsRatio_working_3-way'!I182)</f>
        <v/>
      </c>
      <c r="M183" s="22" t="str">
        <f>IF(OR($A183="",$B183="",$C183=""),"",'OddsRatio_working_3-way'!J182)</f>
        <v/>
      </c>
      <c r="N183" s="17" t="str">
        <f>IF('Log_working_3-way'!$D182="","",A183^('Log_working_3-way'!$D182))</f>
        <v/>
      </c>
      <c r="O183" s="21" t="str">
        <f>IF('Log_working_3-way'!$D182="","",B183^('Log_working_3-way'!$D182))</f>
        <v/>
      </c>
      <c r="P183" s="22" t="str">
        <f>IF('Log_working_3-way'!$D182="","",C183^('Log_working_3-way'!$D182))</f>
        <v/>
      </c>
    </row>
    <row r="184" spans="4:16" x14ac:dyDescent="0.2">
      <c r="D184" s="20" t="str">
        <f t="shared" si="233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2" t="str">
        <f>IF('Log_working_3-way'!$D183="","",C184^('Log_working_3-way'!$D183))</f>
        <v/>
      </c>
    </row>
    <row r="185" spans="4:16" x14ac:dyDescent="0.2">
      <c r="D185" s="20" t="str">
        <f t="shared" si="233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2" t="str">
        <f>IF('Log_working_3-way'!$D184="","",C185^('Log_working_3-way'!$D184))</f>
        <v/>
      </c>
    </row>
    <row r="186" spans="4:16" x14ac:dyDescent="0.2">
      <c r="D186" s="20" t="str">
        <f t="shared" si="233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2" t="str">
        <f>IF('Log_working_3-way'!$D185="","",C186^('Log_working_3-way'!$D185))</f>
        <v/>
      </c>
    </row>
    <row r="187" spans="4:16" x14ac:dyDescent="0.2">
      <c r="D187" s="20" t="str">
        <f t="shared" si="233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2" t="str">
        <f>IF('Log_working_3-way'!$D186="","",C187^('Log_working_3-way'!$D186))</f>
        <v/>
      </c>
    </row>
    <row r="188" spans="4:16" x14ac:dyDescent="0.2">
      <c r="D188" s="20" t="str">
        <f t="shared" si="233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2" t="str">
        <f>IF('Log_working_3-way'!$D187="","",C188^('Log_working_3-way'!$D187))</f>
        <v/>
      </c>
    </row>
    <row r="189" spans="4:16" x14ac:dyDescent="0.2">
      <c r="D189" s="20" t="str">
        <f t="shared" si="233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2" t="str">
        <f>IF('Log_working_3-way'!$D188="","",C189^('Log_working_3-way'!$D188))</f>
        <v/>
      </c>
    </row>
    <row r="190" spans="4:16" x14ac:dyDescent="0.2">
      <c r="D190" s="20" t="str">
        <f t="shared" si="233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2" t="str">
        <f>IF('Log_working_3-way'!$D189="","",C190^('Log_working_3-way'!$D189))</f>
        <v/>
      </c>
    </row>
    <row r="191" spans="4:16" x14ac:dyDescent="0.2">
      <c r="D191" s="20" t="str">
        <f t="shared" si="233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2" t="str">
        <f>IF('Log_working_3-way'!$D190="","",C191^('Log_working_3-way'!$D190))</f>
        <v/>
      </c>
    </row>
    <row r="192" spans="4:16" x14ac:dyDescent="0.2">
      <c r="D192" s="20" t="str">
        <f t="shared" si="233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2" t="str">
        <f>IF('Log_working_3-way'!$D191="","",C192^('Log_working_3-way'!$D191))</f>
        <v/>
      </c>
    </row>
    <row r="193" spans="4:16" x14ac:dyDescent="0.2">
      <c r="D193" s="20" t="str">
        <f t="shared" si="233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2" t="str">
        <f>IF('Log_working_3-way'!$D192="","",C193^('Log_working_3-way'!$D192))</f>
        <v/>
      </c>
    </row>
    <row r="194" spans="4:16" x14ac:dyDescent="0.2">
      <c r="D194" s="20" t="str">
        <f t="shared" si="233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2" t="str">
        <f>IF('Log_working_3-way'!$D193="","",C194^('Log_working_3-way'!$D193))</f>
        <v/>
      </c>
    </row>
    <row r="195" spans="4:16" x14ac:dyDescent="0.2">
      <c r="D195" s="20" t="str">
        <f t="shared" si="233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2" t="str">
        <f>IF('Log_working_3-way'!$D194="","",C195^('Log_working_3-way'!$D194))</f>
        <v/>
      </c>
    </row>
    <row r="196" spans="4:16" x14ac:dyDescent="0.2">
      <c r="D196" s="20" t="str">
        <f t="shared" si="233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2" t="str">
        <f>IF('Log_working_3-way'!$D195="","",C196^('Log_working_3-way'!$D195))</f>
        <v/>
      </c>
    </row>
    <row r="197" spans="4:16" x14ac:dyDescent="0.2">
      <c r="D197" s="20" t="str">
        <f t="shared" ref="D197:D260" si="234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2" t="str">
        <f>IF('Log_working_3-way'!$D196="","",C197^('Log_working_3-way'!$D196))</f>
        <v/>
      </c>
    </row>
    <row r="198" spans="4:16" x14ac:dyDescent="0.2">
      <c r="D198" s="20" t="str">
        <f t="shared" si="234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2" t="str">
        <f>IF('Log_working_3-way'!$D197="","",C198^('Log_working_3-way'!$D197))</f>
        <v/>
      </c>
    </row>
    <row r="199" spans="4:16" x14ac:dyDescent="0.2">
      <c r="D199" s="20" t="str">
        <f t="shared" si="234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2" t="str">
        <f>IF('Log_working_3-way'!$D198="","",C199^('Log_working_3-way'!$D198))</f>
        <v/>
      </c>
    </row>
    <row r="200" spans="4:16" x14ac:dyDescent="0.2">
      <c r="D200" s="20" t="str">
        <f t="shared" si="234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2" t="str">
        <f>IF('Log_working_3-way'!$D199="","",C200^('Log_working_3-way'!$D199))</f>
        <v/>
      </c>
    </row>
    <row r="201" spans="4:16" x14ac:dyDescent="0.2">
      <c r="D201" s="20" t="str">
        <f t="shared" si="234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2" t="str">
        <f>IF('Log_working_3-way'!$D200="","",C201^('Log_working_3-way'!$D200))</f>
        <v/>
      </c>
    </row>
    <row r="202" spans="4:16" x14ac:dyDescent="0.2">
      <c r="D202" s="20" t="str">
        <f t="shared" si="234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2" t="str">
        <f>IF('Log_working_3-way'!$D201="","",C202^('Log_working_3-way'!$D201))</f>
        <v/>
      </c>
    </row>
    <row r="203" spans="4:16" x14ac:dyDescent="0.2">
      <c r="D203" s="20" t="str">
        <f t="shared" si="234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2" t="str">
        <f>IF('Log_working_3-way'!$D202="","",C203^('Log_working_3-way'!$D202))</f>
        <v/>
      </c>
    </row>
    <row r="204" spans="4:16" x14ac:dyDescent="0.2">
      <c r="D204" s="20" t="str">
        <f t="shared" si="234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2" t="str">
        <f>IF('Log_working_3-way'!$D203="","",C204^('Log_working_3-way'!$D203))</f>
        <v/>
      </c>
    </row>
    <row r="205" spans="4:16" x14ac:dyDescent="0.2">
      <c r="D205" s="20" t="str">
        <f t="shared" si="234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2" t="str">
        <f>IF('Log_working_3-way'!$D204="","",C205^('Log_working_3-way'!$D204))</f>
        <v/>
      </c>
    </row>
    <row r="206" spans="4:16" x14ac:dyDescent="0.2">
      <c r="D206" s="20" t="str">
        <f t="shared" si="234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2" t="str">
        <f>IF('Log_working_3-way'!$D205="","",C206^('Log_working_3-way'!$D205))</f>
        <v/>
      </c>
    </row>
    <row r="207" spans="4:16" x14ac:dyDescent="0.2">
      <c r="D207" s="20" t="str">
        <f t="shared" si="234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2" t="str">
        <f>IF('Log_working_3-way'!$D206="","",C207^('Log_working_3-way'!$D206))</f>
        <v/>
      </c>
    </row>
    <row r="208" spans="4:16" x14ac:dyDescent="0.2">
      <c r="D208" s="20" t="str">
        <f t="shared" si="234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2" t="str">
        <f>IF('Log_working_3-way'!$D207="","",C208^('Log_working_3-way'!$D207))</f>
        <v/>
      </c>
    </row>
    <row r="209" spans="4:16" x14ac:dyDescent="0.2">
      <c r="D209" s="20" t="str">
        <f t="shared" si="234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2" t="str">
        <f>IF('Log_working_3-way'!$D208="","",C209^('Log_working_3-way'!$D208))</f>
        <v/>
      </c>
    </row>
    <row r="210" spans="4:16" x14ac:dyDescent="0.2">
      <c r="D210" s="20" t="str">
        <f t="shared" si="234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2" t="str">
        <f>IF('Log_working_3-way'!$D209="","",C210^('Log_working_3-way'!$D209))</f>
        <v/>
      </c>
    </row>
    <row r="211" spans="4:16" x14ac:dyDescent="0.2">
      <c r="D211" s="20" t="str">
        <f t="shared" si="234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2" t="str">
        <f>IF('Log_working_3-way'!$D210="","",C211^('Log_working_3-way'!$D210))</f>
        <v/>
      </c>
    </row>
    <row r="212" spans="4:16" x14ac:dyDescent="0.2">
      <c r="D212" s="20" t="str">
        <f t="shared" si="234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2" t="str">
        <f>IF('Log_working_3-way'!$D211="","",C212^('Log_working_3-way'!$D211))</f>
        <v/>
      </c>
    </row>
    <row r="213" spans="4:16" x14ac:dyDescent="0.2">
      <c r="D213" s="20" t="str">
        <f t="shared" si="234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2" t="str">
        <f>IF('Log_working_3-way'!$D212="","",C213^('Log_working_3-way'!$D212))</f>
        <v/>
      </c>
    </row>
    <row r="214" spans="4:16" x14ac:dyDescent="0.2">
      <c r="D214" s="20" t="str">
        <f t="shared" si="234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2" t="str">
        <f>IF('Log_working_3-way'!$D213="","",C214^('Log_working_3-way'!$D213))</f>
        <v/>
      </c>
    </row>
    <row r="215" spans="4:16" x14ac:dyDescent="0.2">
      <c r="D215" s="20" t="str">
        <f t="shared" si="234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2" t="str">
        <f>IF('Log_working_3-way'!$D214="","",C215^('Log_working_3-way'!$D214))</f>
        <v/>
      </c>
    </row>
    <row r="216" spans="4:16" x14ac:dyDescent="0.2">
      <c r="D216" s="20" t="str">
        <f t="shared" si="234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2" t="str">
        <f>IF('Log_working_3-way'!$D215="","",C216^('Log_working_3-way'!$D215))</f>
        <v/>
      </c>
    </row>
    <row r="217" spans="4:16" x14ac:dyDescent="0.2">
      <c r="D217" s="20" t="str">
        <f t="shared" si="234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2" t="str">
        <f>IF('Log_working_3-way'!$D216="","",C217^('Log_working_3-way'!$D216))</f>
        <v/>
      </c>
    </row>
    <row r="218" spans="4:16" x14ac:dyDescent="0.2">
      <c r="D218" s="20" t="str">
        <f t="shared" si="234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2" t="str">
        <f>IF('Log_working_3-way'!$D217="","",C218^('Log_working_3-way'!$D217))</f>
        <v/>
      </c>
    </row>
    <row r="219" spans="4:16" x14ac:dyDescent="0.2">
      <c r="D219" s="20" t="str">
        <f t="shared" si="234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2" t="str">
        <f>IF('Log_working_3-way'!$D218="","",C219^('Log_working_3-way'!$D218))</f>
        <v/>
      </c>
    </row>
    <row r="220" spans="4:16" x14ac:dyDescent="0.2">
      <c r="D220" s="20" t="str">
        <f t="shared" si="234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2" t="str">
        <f>IF('Log_working_3-way'!$D219="","",C220^('Log_working_3-way'!$D219))</f>
        <v/>
      </c>
    </row>
    <row r="221" spans="4:16" x14ac:dyDescent="0.2">
      <c r="D221" s="20" t="str">
        <f t="shared" si="234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2" t="str">
        <f>IF('Log_working_3-way'!$D220="","",C221^('Log_working_3-way'!$D220))</f>
        <v/>
      </c>
    </row>
    <row r="222" spans="4:16" x14ac:dyDescent="0.2">
      <c r="D222" s="20" t="str">
        <f t="shared" si="234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2" t="str">
        <f>IF('Log_working_3-way'!$D221="","",C222^('Log_working_3-way'!$D221))</f>
        <v/>
      </c>
    </row>
    <row r="223" spans="4:16" x14ac:dyDescent="0.2">
      <c r="D223" s="20" t="str">
        <f t="shared" si="234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2" t="str">
        <f>IF('Log_working_3-way'!$D222="","",C223^('Log_working_3-way'!$D222))</f>
        <v/>
      </c>
    </row>
    <row r="224" spans="4:16" x14ac:dyDescent="0.2">
      <c r="D224" s="20" t="str">
        <f t="shared" si="234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2" t="str">
        <f>IF('Log_working_3-way'!$D223="","",C224^('Log_working_3-way'!$D223))</f>
        <v/>
      </c>
    </row>
    <row r="225" spans="4:16" x14ac:dyDescent="0.2">
      <c r="D225" s="20" t="str">
        <f t="shared" si="234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2" t="str">
        <f>IF('Log_working_3-way'!$D224="","",C225^('Log_working_3-way'!$D224))</f>
        <v/>
      </c>
    </row>
    <row r="226" spans="4:16" x14ac:dyDescent="0.2">
      <c r="D226" s="20" t="str">
        <f t="shared" si="234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2" t="str">
        <f>IF('Log_working_3-way'!$D225="","",C226^('Log_working_3-way'!$D225))</f>
        <v/>
      </c>
    </row>
    <row r="227" spans="4:16" x14ac:dyDescent="0.2">
      <c r="D227" s="20" t="str">
        <f t="shared" si="234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2" t="str">
        <f>IF('Log_working_3-way'!$D226="","",C227^('Log_working_3-way'!$D226))</f>
        <v/>
      </c>
    </row>
    <row r="228" spans="4:16" x14ac:dyDescent="0.2">
      <c r="D228" s="20" t="str">
        <f t="shared" si="234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2" t="str">
        <f>IF('Log_working_3-way'!$D227="","",C228^('Log_working_3-way'!$D227))</f>
        <v/>
      </c>
    </row>
    <row r="229" spans="4:16" x14ac:dyDescent="0.2">
      <c r="D229" s="20" t="str">
        <f t="shared" si="234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2" t="str">
        <f>IF('Log_working_3-way'!$D228="","",C229^('Log_working_3-way'!$D228))</f>
        <v/>
      </c>
    </row>
    <row r="230" spans="4:16" x14ac:dyDescent="0.2">
      <c r="D230" s="20" t="str">
        <f t="shared" si="234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2" t="str">
        <f>IF('Log_working_3-way'!$D229="","",C230^('Log_working_3-way'!$D229))</f>
        <v/>
      </c>
    </row>
    <row r="231" spans="4:16" x14ac:dyDescent="0.2">
      <c r="D231" s="20" t="str">
        <f t="shared" si="234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2" t="str">
        <f>IF('Log_working_3-way'!$D230="","",C231^('Log_working_3-way'!$D230))</f>
        <v/>
      </c>
    </row>
    <row r="232" spans="4:16" x14ac:dyDescent="0.2">
      <c r="D232" s="20" t="str">
        <f t="shared" si="234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2" t="str">
        <f>IF('Log_working_3-way'!$D231="","",C232^('Log_working_3-way'!$D231))</f>
        <v/>
      </c>
    </row>
    <row r="233" spans="4:16" x14ac:dyDescent="0.2">
      <c r="D233" s="20" t="str">
        <f t="shared" si="234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2" t="str">
        <f>IF('Log_working_3-way'!$D232="","",C233^('Log_working_3-way'!$D232))</f>
        <v/>
      </c>
    </row>
    <row r="234" spans="4:16" x14ac:dyDescent="0.2">
      <c r="D234" s="20" t="str">
        <f t="shared" si="234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2" t="str">
        <f>IF('Log_working_3-way'!$D233="","",C234^('Log_working_3-way'!$D233))</f>
        <v/>
      </c>
    </row>
    <row r="235" spans="4:16" x14ac:dyDescent="0.2">
      <c r="D235" s="20" t="str">
        <f t="shared" si="234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2" t="str">
        <f>IF('Log_working_3-way'!$D234="","",C235^('Log_working_3-way'!$D234))</f>
        <v/>
      </c>
    </row>
    <row r="236" spans="4:16" x14ac:dyDescent="0.2">
      <c r="D236" s="20" t="str">
        <f t="shared" si="234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2" t="str">
        <f>IF('Log_working_3-way'!$D235="","",C236^('Log_working_3-way'!$D235))</f>
        <v/>
      </c>
    </row>
    <row r="237" spans="4:16" x14ac:dyDescent="0.2">
      <c r="D237" s="20" t="str">
        <f t="shared" si="234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2" t="str">
        <f>IF('Log_working_3-way'!$D236="","",C237^('Log_working_3-way'!$D236))</f>
        <v/>
      </c>
    </row>
    <row r="238" spans="4:16" x14ac:dyDescent="0.2">
      <c r="D238" s="20" t="str">
        <f t="shared" si="234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2" t="str">
        <f>IF('Log_working_3-way'!$D237="","",C238^('Log_working_3-way'!$D237))</f>
        <v/>
      </c>
    </row>
    <row r="239" spans="4:16" x14ac:dyDescent="0.2">
      <c r="D239" s="20" t="str">
        <f t="shared" si="234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2" t="str">
        <f>IF('Log_working_3-way'!$D238="","",C239^('Log_working_3-way'!$D238))</f>
        <v/>
      </c>
    </row>
    <row r="240" spans="4:16" x14ac:dyDescent="0.2">
      <c r="D240" s="20" t="str">
        <f t="shared" si="234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2" t="str">
        <f>IF('Log_working_3-way'!$D239="","",C240^('Log_working_3-way'!$D239))</f>
        <v/>
      </c>
    </row>
    <row r="241" spans="4:16" x14ac:dyDescent="0.2">
      <c r="D241" s="20" t="str">
        <f t="shared" si="234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2" t="str">
        <f>IF('Log_working_3-way'!$D240="","",C241^('Log_working_3-way'!$D240))</f>
        <v/>
      </c>
    </row>
    <row r="242" spans="4:16" x14ac:dyDescent="0.2">
      <c r="D242" s="20" t="str">
        <f t="shared" si="234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2" t="str">
        <f>IF('Log_working_3-way'!$D241="","",C242^('Log_working_3-way'!$D241))</f>
        <v/>
      </c>
    </row>
    <row r="243" spans="4:16" x14ac:dyDescent="0.2">
      <c r="D243" s="20" t="str">
        <f t="shared" si="234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2" t="str">
        <f>IF('Log_working_3-way'!$D242="","",C243^('Log_working_3-way'!$D242))</f>
        <v/>
      </c>
    </row>
    <row r="244" spans="4:16" x14ac:dyDescent="0.2">
      <c r="D244" s="20" t="str">
        <f t="shared" si="234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2" t="str">
        <f>IF('Log_working_3-way'!$D243="","",C244^('Log_working_3-way'!$D243))</f>
        <v/>
      </c>
    </row>
    <row r="245" spans="4:16" x14ac:dyDescent="0.2">
      <c r="D245" s="20" t="str">
        <f t="shared" si="234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2" t="str">
        <f>IF('Log_working_3-way'!$D244="","",C245^('Log_working_3-way'!$D244))</f>
        <v/>
      </c>
    </row>
    <row r="246" spans="4:16" x14ac:dyDescent="0.2">
      <c r="D246" s="20" t="str">
        <f t="shared" si="234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2" t="str">
        <f>IF('Log_working_3-way'!$D245="","",C246^('Log_working_3-way'!$D245))</f>
        <v/>
      </c>
    </row>
    <row r="247" spans="4:16" x14ac:dyDescent="0.2">
      <c r="D247" s="20" t="str">
        <f t="shared" si="234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2" t="str">
        <f>IF('Log_working_3-way'!$D246="","",C247^('Log_working_3-way'!$D246))</f>
        <v/>
      </c>
    </row>
    <row r="248" spans="4:16" x14ac:dyDescent="0.2">
      <c r="D248" s="20" t="str">
        <f t="shared" si="234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2" t="str">
        <f>IF('Log_working_3-way'!$D247="","",C248^('Log_working_3-way'!$D247))</f>
        <v/>
      </c>
    </row>
    <row r="249" spans="4:16" x14ac:dyDescent="0.2">
      <c r="D249" s="20" t="str">
        <f t="shared" si="234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2" t="str">
        <f>IF('Log_working_3-way'!$D248="","",C249^('Log_working_3-way'!$D248))</f>
        <v/>
      </c>
    </row>
    <row r="250" spans="4:16" x14ac:dyDescent="0.2">
      <c r="D250" s="20" t="str">
        <f t="shared" si="234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2" t="str">
        <f>IF('Log_working_3-way'!$D249="","",C250^('Log_working_3-way'!$D249))</f>
        <v/>
      </c>
    </row>
    <row r="251" spans="4:16" x14ac:dyDescent="0.2">
      <c r="D251" s="20" t="str">
        <f t="shared" si="234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2" t="str">
        <f>IF('Log_working_3-way'!$D250="","",C251^('Log_working_3-way'!$D250))</f>
        <v/>
      </c>
    </row>
    <row r="252" spans="4:16" x14ac:dyDescent="0.2">
      <c r="D252" s="20" t="str">
        <f t="shared" si="234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2" t="str">
        <f>IF('Log_working_3-way'!$D251="","",C252^('Log_working_3-way'!$D251))</f>
        <v/>
      </c>
    </row>
    <row r="253" spans="4:16" x14ac:dyDescent="0.2">
      <c r="D253" s="20" t="str">
        <f t="shared" si="234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2" t="str">
        <f>IF('Log_working_3-way'!$D252="","",C253^('Log_working_3-way'!$D252))</f>
        <v/>
      </c>
    </row>
    <row r="254" spans="4:16" x14ac:dyDescent="0.2">
      <c r="D254" s="20" t="str">
        <f t="shared" si="234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2" t="str">
        <f>IF('Log_working_3-way'!$D253="","",C254^('Log_working_3-way'!$D253))</f>
        <v/>
      </c>
    </row>
    <row r="255" spans="4:16" x14ac:dyDescent="0.2">
      <c r="D255" s="20" t="str">
        <f t="shared" si="234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2" t="str">
        <f>IF('Log_working_3-way'!$D254="","",C255^('Log_working_3-way'!$D254))</f>
        <v/>
      </c>
    </row>
    <row r="256" spans="4:16" x14ac:dyDescent="0.2">
      <c r="D256" s="20" t="str">
        <f t="shared" si="234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2" t="str">
        <f>IF('Log_working_3-way'!$D255="","",C256^('Log_working_3-way'!$D255))</f>
        <v/>
      </c>
    </row>
    <row r="257" spans="4:16" x14ac:dyDescent="0.2">
      <c r="D257" s="20" t="str">
        <f t="shared" si="234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2" t="str">
        <f>IF('Log_working_3-way'!$D256="","",C257^('Log_working_3-way'!$D256))</f>
        <v/>
      </c>
    </row>
    <row r="258" spans="4:16" x14ac:dyDescent="0.2">
      <c r="D258" s="20" t="str">
        <f t="shared" si="234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2" t="str">
        <f>IF('Log_working_3-way'!$D257="","",C258^('Log_working_3-way'!$D257))</f>
        <v/>
      </c>
    </row>
    <row r="259" spans="4:16" x14ac:dyDescent="0.2">
      <c r="D259" s="20" t="str">
        <f t="shared" si="234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2" t="str">
        <f>IF('Log_working_3-way'!$D258="","",C259^('Log_working_3-way'!$D258))</f>
        <v/>
      </c>
    </row>
    <row r="260" spans="4:16" x14ac:dyDescent="0.2">
      <c r="D260" s="20" t="str">
        <f t="shared" si="234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2" t="str">
        <f>IF('Log_working_3-way'!$D259="","",C260^('Log_working_3-way'!$D259))</f>
        <v/>
      </c>
    </row>
    <row r="261" spans="4:16" x14ac:dyDescent="0.2">
      <c r="D261" s="20" t="str">
        <f t="shared" ref="D261:D324" si="235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2" t="str">
        <f>IF('Log_working_3-way'!$D260="","",C261^('Log_working_3-way'!$D260))</f>
        <v/>
      </c>
    </row>
    <row r="262" spans="4:16" x14ac:dyDescent="0.2">
      <c r="D262" s="20" t="str">
        <f t="shared" si="235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2" t="str">
        <f>IF('Log_working_3-way'!$D261="","",C262^('Log_working_3-way'!$D261))</f>
        <v/>
      </c>
    </row>
    <row r="263" spans="4:16" x14ac:dyDescent="0.2">
      <c r="D263" s="20" t="str">
        <f t="shared" si="235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2" t="str">
        <f>IF('Log_working_3-way'!$D262="","",C263^('Log_working_3-way'!$D262))</f>
        <v/>
      </c>
    </row>
    <row r="264" spans="4:16" x14ac:dyDescent="0.2">
      <c r="D264" s="20" t="str">
        <f t="shared" si="235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2" t="str">
        <f>IF('Log_working_3-way'!$D263="","",C264^('Log_working_3-way'!$D263))</f>
        <v/>
      </c>
    </row>
    <row r="265" spans="4:16" x14ac:dyDescent="0.2">
      <c r="D265" s="20" t="str">
        <f t="shared" si="235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2" t="str">
        <f>IF('Log_working_3-way'!$D264="","",C265^('Log_working_3-way'!$D264))</f>
        <v/>
      </c>
    </row>
    <row r="266" spans="4:16" x14ac:dyDescent="0.2">
      <c r="D266" s="20" t="str">
        <f t="shared" si="235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2" t="str">
        <f>IF('Log_working_3-way'!$D265="","",C266^('Log_working_3-way'!$D265))</f>
        <v/>
      </c>
    </row>
    <row r="267" spans="4:16" x14ac:dyDescent="0.2">
      <c r="D267" s="20" t="str">
        <f t="shared" si="235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2" t="str">
        <f>IF('Log_working_3-way'!$D266="","",C267^('Log_working_3-way'!$D266))</f>
        <v/>
      </c>
    </row>
    <row r="268" spans="4:16" x14ac:dyDescent="0.2">
      <c r="D268" s="20" t="str">
        <f t="shared" si="235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2" t="str">
        <f>IF('Log_working_3-way'!$D267="","",C268^('Log_working_3-way'!$D267))</f>
        <v/>
      </c>
    </row>
    <row r="269" spans="4:16" x14ac:dyDescent="0.2">
      <c r="D269" s="20" t="str">
        <f t="shared" si="235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2" t="str">
        <f>IF('Log_working_3-way'!$D268="","",C269^('Log_working_3-way'!$D268))</f>
        <v/>
      </c>
    </row>
    <row r="270" spans="4:16" x14ac:dyDescent="0.2">
      <c r="D270" s="20" t="str">
        <f t="shared" si="235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2" t="str">
        <f>IF('Log_working_3-way'!$D269="","",C270^('Log_working_3-way'!$D269))</f>
        <v/>
      </c>
    </row>
    <row r="271" spans="4:16" x14ac:dyDescent="0.2">
      <c r="D271" s="20" t="str">
        <f t="shared" si="235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2" t="str">
        <f>IF('Log_working_3-way'!$D270="","",C271^('Log_working_3-way'!$D270))</f>
        <v/>
      </c>
    </row>
    <row r="272" spans="4:16" x14ac:dyDescent="0.2">
      <c r="D272" s="20" t="str">
        <f t="shared" si="235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2" t="str">
        <f>IF('Log_working_3-way'!$D271="","",C272^('Log_working_3-way'!$D271))</f>
        <v/>
      </c>
    </row>
    <row r="273" spans="4:16" x14ac:dyDescent="0.2">
      <c r="D273" s="20" t="str">
        <f t="shared" si="235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2" t="str">
        <f>IF('Log_working_3-way'!$D272="","",C273^('Log_working_3-way'!$D272))</f>
        <v/>
      </c>
    </row>
    <row r="274" spans="4:16" x14ac:dyDescent="0.2">
      <c r="D274" s="20" t="str">
        <f t="shared" si="235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2" t="str">
        <f>IF('Log_working_3-way'!$D273="","",C274^('Log_working_3-way'!$D273))</f>
        <v/>
      </c>
    </row>
    <row r="275" spans="4:16" x14ac:dyDescent="0.2">
      <c r="D275" s="20" t="str">
        <f t="shared" si="235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2" t="str">
        <f>IF('Log_working_3-way'!$D274="","",C275^('Log_working_3-way'!$D274))</f>
        <v/>
      </c>
    </row>
    <row r="276" spans="4:16" x14ac:dyDescent="0.2">
      <c r="D276" s="20" t="str">
        <f t="shared" si="235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2" t="str">
        <f>IF('Log_working_3-way'!$D275="","",C276^('Log_working_3-way'!$D275))</f>
        <v/>
      </c>
    </row>
    <row r="277" spans="4:16" x14ac:dyDescent="0.2">
      <c r="D277" s="20" t="str">
        <f t="shared" si="235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2" t="str">
        <f>IF('Log_working_3-way'!$D276="","",C277^('Log_working_3-way'!$D276))</f>
        <v/>
      </c>
    </row>
    <row r="278" spans="4:16" x14ac:dyDescent="0.2">
      <c r="D278" s="20" t="str">
        <f t="shared" si="235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2" t="str">
        <f>IF('Log_working_3-way'!$D277="","",C278^('Log_working_3-way'!$D277))</f>
        <v/>
      </c>
    </row>
    <row r="279" spans="4:16" x14ac:dyDescent="0.2">
      <c r="D279" s="20" t="str">
        <f t="shared" si="235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2" t="str">
        <f>IF('Log_working_3-way'!$D278="","",C279^('Log_working_3-way'!$D278))</f>
        <v/>
      </c>
    </row>
    <row r="280" spans="4:16" x14ac:dyDescent="0.2">
      <c r="D280" s="20" t="str">
        <f t="shared" si="235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2" t="str">
        <f>IF('Log_working_3-way'!$D279="","",C280^('Log_working_3-way'!$D279))</f>
        <v/>
      </c>
    </row>
    <row r="281" spans="4:16" x14ac:dyDescent="0.2">
      <c r="D281" s="20" t="str">
        <f t="shared" si="235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2" t="str">
        <f>IF('Log_working_3-way'!$D280="","",C281^('Log_working_3-way'!$D280))</f>
        <v/>
      </c>
    </row>
    <row r="282" spans="4:16" x14ac:dyDescent="0.2">
      <c r="D282" s="20" t="str">
        <f t="shared" si="235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2" t="str">
        <f>IF('Log_working_3-way'!$D281="","",C282^('Log_working_3-way'!$D281))</f>
        <v/>
      </c>
    </row>
    <row r="283" spans="4:16" x14ac:dyDescent="0.2">
      <c r="D283" s="20" t="str">
        <f t="shared" si="235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2" t="str">
        <f>IF('Log_working_3-way'!$D282="","",C283^('Log_working_3-way'!$D282))</f>
        <v/>
      </c>
    </row>
    <row r="284" spans="4:16" x14ac:dyDescent="0.2">
      <c r="D284" s="20" t="str">
        <f t="shared" si="235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2" t="str">
        <f>IF('Log_working_3-way'!$D283="","",C284^('Log_working_3-way'!$D283))</f>
        <v/>
      </c>
    </row>
    <row r="285" spans="4:16" x14ac:dyDescent="0.2">
      <c r="D285" s="20" t="str">
        <f t="shared" si="235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2" t="str">
        <f>IF('Log_working_3-way'!$D284="","",C285^('Log_working_3-way'!$D284))</f>
        <v/>
      </c>
    </row>
    <row r="286" spans="4:16" x14ac:dyDescent="0.2">
      <c r="D286" s="20" t="str">
        <f t="shared" si="235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2" t="str">
        <f>IF('Log_working_3-way'!$D285="","",C286^('Log_working_3-way'!$D285))</f>
        <v/>
      </c>
    </row>
    <row r="287" spans="4:16" x14ac:dyDescent="0.2">
      <c r="D287" s="20" t="str">
        <f t="shared" si="235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2" t="str">
        <f>IF('Log_working_3-way'!$D286="","",C287^('Log_working_3-way'!$D286))</f>
        <v/>
      </c>
    </row>
    <row r="288" spans="4:16" x14ac:dyDescent="0.2">
      <c r="D288" s="20" t="str">
        <f t="shared" si="235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2" t="str">
        <f>IF('Log_working_3-way'!$D287="","",C288^('Log_working_3-way'!$D287))</f>
        <v/>
      </c>
    </row>
    <row r="289" spans="4:16" x14ac:dyDescent="0.2">
      <c r="D289" s="20" t="str">
        <f t="shared" si="235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2" t="str">
        <f>IF('Log_working_3-way'!$D288="","",C289^('Log_working_3-way'!$D288))</f>
        <v/>
      </c>
    </row>
    <row r="290" spans="4:16" x14ac:dyDescent="0.2">
      <c r="D290" s="20" t="str">
        <f t="shared" si="235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2" t="str">
        <f>IF('Log_working_3-way'!$D289="","",C290^('Log_working_3-way'!$D289))</f>
        <v/>
      </c>
    </row>
    <row r="291" spans="4:16" x14ac:dyDescent="0.2">
      <c r="D291" s="20" t="str">
        <f t="shared" si="235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2" t="str">
        <f>IF('Log_working_3-way'!$D290="","",C291^('Log_working_3-way'!$D290))</f>
        <v/>
      </c>
    </row>
    <row r="292" spans="4:16" x14ac:dyDescent="0.2">
      <c r="D292" s="20" t="str">
        <f t="shared" si="235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2" t="str">
        <f>IF('Log_working_3-way'!$D291="","",C292^('Log_working_3-way'!$D291))</f>
        <v/>
      </c>
    </row>
    <row r="293" spans="4:16" x14ac:dyDescent="0.2">
      <c r="D293" s="20" t="str">
        <f t="shared" si="235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2" t="str">
        <f>IF('Log_working_3-way'!$D292="","",C293^('Log_working_3-way'!$D292))</f>
        <v/>
      </c>
    </row>
    <row r="294" spans="4:16" x14ac:dyDescent="0.2">
      <c r="D294" s="20" t="str">
        <f t="shared" si="235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2" t="str">
        <f>IF('Log_working_3-way'!$D293="","",C294^('Log_working_3-way'!$D293))</f>
        <v/>
      </c>
    </row>
    <row r="295" spans="4:16" x14ac:dyDescent="0.2">
      <c r="D295" s="20" t="str">
        <f t="shared" si="235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2" t="str">
        <f>IF('Log_working_3-way'!$D294="","",C295^('Log_working_3-way'!$D294))</f>
        <v/>
      </c>
    </row>
    <row r="296" spans="4:16" x14ac:dyDescent="0.2">
      <c r="D296" s="20" t="str">
        <f t="shared" si="235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2" t="str">
        <f>IF('Log_working_3-way'!$D295="","",C296^('Log_working_3-way'!$D295))</f>
        <v/>
      </c>
    </row>
    <row r="297" spans="4:16" x14ac:dyDescent="0.2">
      <c r="D297" s="20" t="str">
        <f t="shared" si="235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2" t="str">
        <f>IF('Log_working_3-way'!$D296="","",C297^('Log_working_3-way'!$D296))</f>
        <v/>
      </c>
    </row>
    <row r="298" spans="4:16" x14ac:dyDescent="0.2">
      <c r="D298" s="20" t="str">
        <f t="shared" si="235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2" t="str">
        <f>IF('Log_working_3-way'!$D297="","",C298^('Log_working_3-way'!$D297))</f>
        <v/>
      </c>
    </row>
    <row r="299" spans="4:16" x14ac:dyDescent="0.2">
      <c r="D299" s="20" t="str">
        <f t="shared" si="235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4:16" x14ac:dyDescent="0.2">
      <c r="D300" s="20" t="str">
        <f t="shared" si="235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4:16" x14ac:dyDescent="0.2">
      <c r="D301" s="20" t="str">
        <f t="shared" si="235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4:16" x14ac:dyDescent="0.2">
      <c r="D302" s="20" t="str">
        <f t="shared" si="235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4:16" x14ac:dyDescent="0.2">
      <c r="D303" s="20" t="str">
        <f t="shared" si="235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4:16" x14ac:dyDescent="0.2">
      <c r="D304" s="20" t="str">
        <f t="shared" si="235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235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235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235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235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235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235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235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235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235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235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235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235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235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235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235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235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235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235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235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235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236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236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236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236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236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236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236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236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236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236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236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236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236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236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236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236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236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236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236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236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236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236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236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236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236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236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236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236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236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236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236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236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236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236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236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236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236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236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236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236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236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236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236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236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236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236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236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236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236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236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236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236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236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236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236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236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236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236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236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236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236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236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236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236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237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237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237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237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237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237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237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237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237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237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237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237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237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237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237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237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237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237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237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237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237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237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237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237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237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237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237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237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237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237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237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237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237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237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237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237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237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237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237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237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237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237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237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237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237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237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237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237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237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237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237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237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237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237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237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237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237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237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237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237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237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237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237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237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238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238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238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238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238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238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238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238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238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238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238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238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238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238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238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238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238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238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238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238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238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238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238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238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238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238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238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238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238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238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238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238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238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238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238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238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238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238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238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238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238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238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238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238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238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238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238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238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238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238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238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238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238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238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238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238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238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238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238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238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238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238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238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238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239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239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239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239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239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239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239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239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239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239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239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239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239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239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239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239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239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239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239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239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239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239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239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239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239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239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239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239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239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239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239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239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239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239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239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239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239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239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239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239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239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239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239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239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239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239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239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239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239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239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239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239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239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239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239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239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239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239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239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239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239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239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239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239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240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240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240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240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240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240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240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240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240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240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240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240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240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240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240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240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240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240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240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240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240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240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240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240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240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240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240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240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240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240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240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240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240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240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240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240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240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240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240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240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240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240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240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240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240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240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240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240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240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240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240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240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240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240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240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240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240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240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240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240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240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240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240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240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241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241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241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241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241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241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241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241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241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241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241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241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241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241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241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241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241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241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241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241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241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241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241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241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241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241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241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241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241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241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241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241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241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241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241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241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241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241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241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241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241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241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241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241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241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241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241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241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241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241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241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241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241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241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241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241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241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241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241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241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241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241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241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241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242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242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242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242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242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242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242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242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242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242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242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242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242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242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242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242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242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242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242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242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242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242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242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242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242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242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242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242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242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242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242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242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242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242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242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242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242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242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242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242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242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242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242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242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242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242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242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242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242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242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242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242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242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242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242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242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242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242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242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242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242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242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242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242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243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243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243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243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243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243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243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243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243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243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243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243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243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243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243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243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243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243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243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243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243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243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243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243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243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243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243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243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243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243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243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243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243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243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243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243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243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243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243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243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243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243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243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243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243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243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243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243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243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243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243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243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243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243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243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243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243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243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243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243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243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243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243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243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244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244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244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244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244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244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244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244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244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244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244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244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244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244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244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244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244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244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244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244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244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244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244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244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244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244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244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244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244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244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244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244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244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244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244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244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244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244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244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244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244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244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244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244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244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244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244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244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244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244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244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244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244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244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244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244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244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244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244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244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244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244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244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244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245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245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245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245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245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245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245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245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245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245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245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245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245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245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245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245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245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245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245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245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245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245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245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245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245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245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245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245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245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245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245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245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245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245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245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245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245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245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245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245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245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245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245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245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245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245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245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245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245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245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245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245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245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245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245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245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245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245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245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245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245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245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245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245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246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246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246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246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246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246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246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246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246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246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246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246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246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246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246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246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246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246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246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246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246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246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246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246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246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246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246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246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246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246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246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246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246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246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246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246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246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246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lab</cp:lastModifiedBy>
  <dcterms:created xsi:type="dcterms:W3CDTF">2017-05-09T09:56:38Z</dcterms:created>
  <dcterms:modified xsi:type="dcterms:W3CDTF">2020-02-26T05:20:11Z</dcterms:modified>
</cp:coreProperties>
</file>