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F0868CFE-CC22-4F45-877F-FEEE32463F45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8" i="2" l="1"/>
  <c r="N98" i="2" s="1"/>
  <c r="F98" i="2"/>
  <c r="O98" i="2" s="1"/>
  <c r="G98" i="2"/>
  <c r="P98" i="2"/>
  <c r="E99" i="2"/>
  <c r="F99" i="2"/>
  <c r="G99" i="2"/>
  <c r="P99" i="2" s="1"/>
  <c r="N99" i="2"/>
  <c r="O99" i="2"/>
  <c r="E100" i="2"/>
  <c r="N100" i="2" s="1"/>
  <c r="F100" i="2"/>
  <c r="O100" i="2" s="1"/>
  <c r="G100" i="2"/>
  <c r="P100" i="2"/>
  <c r="E101" i="2"/>
  <c r="F101" i="2"/>
  <c r="G101" i="2"/>
  <c r="P101" i="2" s="1"/>
  <c r="N101" i="2"/>
  <c r="O101" i="2"/>
  <c r="E102" i="2"/>
  <c r="N102" i="2" s="1"/>
  <c r="F102" i="2"/>
  <c r="O102" i="2" s="1"/>
  <c r="G102" i="2"/>
  <c r="P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E105" i="2"/>
  <c r="F105" i="2"/>
  <c r="G105" i="2"/>
  <c r="P105" i="2" s="1"/>
  <c r="N105" i="2"/>
  <c r="O105" i="2"/>
  <c r="E106" i="2"/>
  <c r="N106" i="2" s="1"/>
  <c r="F106" i="2"/>
  <c r="O106" i="2" s="1"/>
  <c r="G106" i="2"/>
  <c r="P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/>
  <c r="E109" i="2"/>
  <c r="F109" i="2"/>
  <c r="G109" i="2"/>
  <c r="P109" i="2" s="1"/>
  <c r="N109" i="2"/>
  <c r="O109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E25" i="2"/>
  <c r="F25" i="2"/>
  <c r="G25" i="2"/>
  <c r="N25" i="2"/>
  <c r="O25" i="2"/>
  <c r="P25" i="2"/>
  <c r="E26" i="2"/>
  <c r="F26" i="2"/>
  <c r="O26" i="2" s="1"/>
  <c r="G26" i="2"/>
  <c r="N26" i="2"/>
  <c r="P26" i="2"/>
  <c r="E27" i="2"/>
  <c r="F27" i="2"/>
  <c r="G27" i="2"/>
  <c r="N27" i="2"/>
  <c r="O27" i="2"/>
  <c r="P27" i="2"/>
  <c r="E28" i="2"/>
  <c r="F28" i="2"/>
  <c r="O28" i="2" s="1"/>
  <c r="G28" i="2"/>
  <c r="N28" i="2"/>
  <c r="P28" i="2"/>
  <c r="E29" i="2"/>
  <c r="F29" i="2"/>
  <c r="G29" i="2"/>
  <c r="N29" i="2"/>
  <c r="O29" i="2"/>
  <c r="P29" i="2"/>
  <c r="E30" i="2"/>
  <c r="F30" i="2"/>
  <c r="O30" i="2" s="1"/>
  <c r="G30" i="2"/>
  <c r="N30" i="2"/>
  <c r="P30" i="2"/>
  <c r="E31" i="2"/>
  <c r="F31" i="2"/>
  <c r="G31" i="2"/>
  <c r="N31" i="2"/>
  <c r="O31" i="2"/>
  <c r="P31" i="2"/>
  <c r="E32" i="2"/>
  <c r="F32" i="2"/>
  <c r="O32" i="2" s="1"/>
  <c r="G32" i="2"/>
  <c r="N32" i="2"/>
  <c r="P32" i="2"/>
  <c r="E33" i="2"/>
  <c r="F33" i="2"/>
  <c r="G33" i="2"/>
  <c r="N33" i="2"/>
  <c r="O33" i="2"/>
  <c r="P33" i="2"/>
  <c r="E34" i="2"/>
  <c r="F34" i="2"/>
  <c r="O34" i="2" s="1"/>
  <c r="G34" i="2"/>
  <c r="N34" i="2"/>
  <c r="P34" i="2"/>
  <c r="E35" i="2"/>
  <c r="F35" i="2"/>
  <c r="G35" i="2"/>
  <c r="N35" i="2"/>
  <c r="O35" i="2"/>
  <c r="P35" i="2"/>
  <c r="E36" i="2"/>
  <c r="F36" i="2"/>
  <c r="O36" i="2" s="1"/>
  <c r="G36" i="2"/>
  <c r="N36" i="2"/>
  <c r="P36" i="2"/>
  <c r="E37" i="2"/>
  <c r="F37" i="2"/>
  <c r="G37" i="2"/>
  <c r="N37" i="2"/>
  <c r="O37" i="2"/>
  <c r="P37" i="2"/>
  <c r="E38" i="2"/>
  <c r="F38" i="2"/>
  <c r="O38" i="2" s="1"/>
  <c r="G38" i="2"/>
  <c r="N38" i="2"/>
  <c r="P38" i="2"/>
  <c r="E39" i="2"/>
  <c r="F39" i="2"/>
  <c r="G39" i="2"/>
  <c r="N39" i="2"/>
  <c r="O39" i="2"/>
  <c r="P39" i="2"/>
  <c r="E40" i="2"/>
  <c r="F40" i="2"/>
  <c r="O40" i="2" s="1"/>
  <c r="G40" i="2"/>
  <c r="N40" i="2"/>
  <c r="P40" i="2"/>
  <c r="E41" i="2"/>
  <c r="F41" i="2"/>
  <c r="G41" i="2"/>
  <c r="N41" i="2"/>
  <c r="O41" i="2"/>
  <c r="P41" i="2"/>
  <c r="E42" i="2"/>
  <c r="F42" i="2"/>
  <c r="O42" i="2" s="1"/>
  <c r="G42" i="2"/>
  <c r="N42" i="2"/>
  <c r="P42" i="2"/>
  <c r="E43" i="2"/>
  <c r="F43" i="2"/>
  <c r="G43" i="2"/>
  <c r="N43" i="2"/>
  <c r="O43" i="2"/>
  <c r="P43" i="2"/>
  <c r="E44" i="2"/>
  <c r="F44" i="2"/>
  <c r="O44" i="2" s="1"/>
  <c r="G44" i="2"/>
  <c r="N44" i="2"/>
  <c r="P44" i="2"/>
  <c r="E45" i="2"/>
  <c r="F45" i="2"/>
  <c r="G45" i="2"/>
  <c r="N45" i="2"/>
  <c r="O45" i="2"/>
  <c r="P45" i="2"/>
  <c r="E46" i="2"/>
  <c r="F46" i="2"/>
  <c r="O46" i="2" s="1"/>
  <c r="G46" i="2"/>
  <c r="N46" i="2"/>
  <c r="P46" i="2"/>
  <c r="E47" i="2"/>
  <c r="F47" i="2"/>
  <c r="G47" i="2"/>
  <c r="N47" i="2"/>
  <c r="O47" i="2"/>
  <c r="P47" i="2"/>
  <c r="E48" i="2"/>
  <c r="F48" i="2"/>
  <c r="O48" i="2" s="1"/>
  <c r="G48" i="2"/>
  <c r="N48" i="2"/>
  <c r="P48" i="2"/>
  <c r="E49" i="2"/>
  <c r="F49" i="2"/>
  <c r="G49" i="2"/>
  <c r="N49" i="2"/>
  <c r="O49" i="2"/>
  <c r="P49" i="2"/>
  <c r="E50" i="2"/>
  <c r="F50" i="2"/>
  <c r="O50" i="2" s="1"/>
  <c r="G50" i="2"/>
  <c r="N50" i="2"/>
  <c r="P50" i="2"/>
  <c r="E51" i="2"/>
  <c r="F51" i="2"/>
  <c r="G51" i="2"/>
  <c r="N51" i="2"/>
  <c r="O51" i="2"/>
  <c r="P51" i="2"/>
  <c r="E52" i="2"/>
  <c r="F52" i="2"/>
  <c r="O52" i="2" s="1"/>
  <c r="G52" i="2"/>
  <c r="N52" i="2"/>
  <c r="P52" i="2"/>
  <c r="E53" i="2"/>
  <c r="F53" i="2"/>
  <c r="G53" i="2"/>
  <c r="N53" i="2"/>
  <c r="O53" i="2"/>
  <c r="P53" i="2"/>
  <c r="E54" i="2"/>
  <c r="F54" i="2"/>
  <c r="O54" i="2" s="1"/>
  <c r="G54" i="2"/>
  <c r="N54" i="2"/>
  <c r="P54" i="2"/>
  <c r="E55" i="2"/>
  <c r="F55" i="2"/>
  <c r="G55" i="2"/>
  <c r="N55" i="2"/>
  <c r="O55" i="2"/>
  <c r="P55" i="2"/>
  <c r="E56" i="2"/>
  <c r="F56" i="2"/>
  <c r="O56" i="2" s="1"/>
  <c r="G56" i="2"/>
  <c r="N56" i="2"/>
  <c r="P56" i="2"/>
  <c r="E57" i="2"/>
  <c r="F57" i="2"/>
  <c r="G57" i="2"/>
  <c r="N57" i="2"/>
  <c r="O57" i="2"/>
  <c r="P57" i="2"/>
  <c r="E58" i="2"/>
  <c r="F58" i="2"/>
  <c r="O58" i="2" s="1"/>
  <c r="G58" i="2"/>
  <c r="N58" i="2"/>
  <c r="P58" i="2"/>
  <c r="E59" i="2"/>
  <c r="F59" i="2"/>
  <c r="G59" i="2"/>
  <c r="N59" i="2"/>
  <c r="O59" i="2"/>
  <c r="P59" i="2"/>
  <c r="E60" i="2"/>
  <c r="F60" i="2"/>
  <c r="O60" i="2" s="1"/>
  <c r="G60" i="2"/>
  <c r="N60" i="2"/>
  <c r="P60" i="2"/>
  <c r="E61" i="2"/>
  <c r="F61" i="2"/>
  <c r="G61" i="2"/>
  <c r="N61" i="2"/>
  <c r="O61" i="2"/>
  <c r="P61" i="2"/>
  <c r="E62" i="2"/>
  <c r="F62" i="2"/>
  <c r="O62" i="2" s="1"/>
  <c r="G62" i="2"/>
  <c r="N62" i="2"/>
  <c r="P62" i="2"/>
  <c r="E63" i="2"/>
  <c r="F63" i="2"/>
  <c r="G63" i="2"/>
  <c r="N63" i="2"/>
  <c r="O63" i="2"/>
  <c r="P63" i="2"/>
  <c r="E64" i="2"/>
  <c r="F64" i="2"/>
  <c r="O64" i="2" s="1"/>
  <c r="G64" i="2"/>
  <c r="N64" i="2"/>
  <c r="P64" i="2"/>
  <c r="E65" i="2"/>
  <c r="F65" i="2"/>
  <c r="G65" i="2"/>
  <c r="N65" i="2"/>
  <c r="O65" i="2"/>
  <c r="P65" i="2"/>
  <c r="E66" i="2"/>
  <c r="F66" i="2"/>
  <c r="O66" i="2" s="1"/>
  <c r="G66" i="2"/>
  <c r="N66" i="2"/>
  <c r="P66" i="2"/>
  <c r="E67" i="2"/>
  <c r="F67" i="2"/>
  <c r="G67" i="2"/>
  <c r="N67" i="2"/>
  <c r="O67" i="2"/>
  <c r="P67" i="2"/>
  <c r="E68" i="2"/>
  <c r="F68" i="2"/>
  <c r="O68" i="2" s="1"/>
  <c r="G68" i="2"/>
  <c r="N68" i="2"/>
  <c r="P68" i="2"/>
  <c r="E69" i="2"/>
  <c r="F69" i="2"/>
  <c r="G69" i="2"/>
  <c r="N69" i="2"/>
  <c r="O69" i="2"/>
  <c r="P69" i="2"/>
  <c r="E70" i="2"/>
  <c r="F70" i="2"/>
  <c r="O70" i="2" s="1"/>
  <c r="G70" i="2"/>
  <c r="N70" i="2"/>
  <c r="P70" i="2"/>
  <c r="E71" i="2"/>
  <c r="F71" i="2"/>
  <c r="G71" i="2"/>
  <c r="N71" i="2"/>
  <c r="O71" i="2"/>
  <c r="P71" i="2"/>
  <c r="E72" i="2"/>
  <c r="F72" i="2"/>
  <c r="O72" i="2" s="1"/>
  <c r="G72" i="2"/>
  <c r="N72" i="2"/>
  <c r="P72" i="2"/>
  <c r="E73" i="2"/>
  <c r="F73" i="2"/>
  <c r="G73" i="2"/>
  <c r="N73" i="2"/>
  <c r="O73" i="2"/>
  <c r="P73" i="2"/>
  <c r="E74" i="2"/>
  <c r="F74" i="2"/>
  <c r="O74" i="2" s="1"/>
  <c r="G74" i="2"/>
  <c r="N74" i="2"/>
  <c r="P74" i="2"/>
  <c r="E75" i="2"/>
  <c r="F75" i="2"/>
  <c r="G75" i="2"/>
  <c r="N75" i="2"/>
  <c r="O75" i="2"/>
  <c r="P75" i="2"/>
  <c r="E76" i="2"/>
  <c r="F76" i="2"/>
  <c r="O76" i="2" s="1"/>
  <c r="G76" i="2"/>
  <c r="N76" i="2"/>
  <c r="P76" i="2"/>
  <c r="E77" i="2"/>
  <c r="F77" i="2"/>
  <c r="G77" i="2"/>
  <c r="N77" i="2"/>
  <c r="O77" i="2"/>
  <c r="P77" i="2"/>
  <c r="E78" i="2"/>
  <c r="F78" i="2"/>
  <c r="O78" i="2" s="1"/>
  <c r="G78" i="2"/>
  <c r="N78" i="2"/>
  <c r="P78" i="2"/>
  <c r="E79" i="2"/>
  <c r="F79" i="2"/>
  <c r="G79" i="2"/>
  <c r="N79" i="2"/>
  <c r="O79" i="2"/>
  <c r="P79" i="2"/>
  <c r="E80" i="2"/>
  <c r="F80" i="2"/>
  <c r="O80" i="2" s="1"/>
  <c r="G80" i="2"/>
  <c r="N80" i="2"/>
  <c r="P80" i="2"/>
  <c r="E81" i="2"/>
  <c r="F81" i="2"/>
  <c r="G81" i="2"/>
  <c r="N81" i="2"/>
  <c r="O81" i="2"/>
  <c r="P81" i="2"/>
  <c r="E82" i="2"/>
  <c r="F82" i="2"/>
  <c r="O82" i="2" s="1"/>
  <c r="G82" i="2"/>
  <c r="N82" i="2"/>
  <c r="P82" i="2"/>
  <c r="E83" i="2"/>
  <c r="F83" i="2"/>
  <c r="G83" i="2"/>
  <c r="N83" i="2"/>
  <c r="O83" i="2"/>
  <c r="P83" i="2"/>
  <c r="E84" i="2"/>
  <c r="F84" i="2"/>
  <c r="O84" i="2" s="1"/>
  <c r="G84" i="2"/>
  <c r="N84" i="2"/>
  <c r="P84" i="2"/>
  <c r="E85" i="2"/>
  <c r="F85" i="2"/>
  <c r="G85" i="2"/>
  <c r="N85" i="2"/>
  <c r="O85" i="2"/>
  <c r="P85" i="2"/>
  <c r="E86" i="2"/>
  <c r="F86" i="2"/>
  <c r="O86" i="2" s="1"/>
  <c r="G86" i="2"/>
  <c r="N86" i="2"/>
  <c r="P86" i="2"/>
  <c r="E87" i="2"/>
  <c r="F87" i="2"/>
  <c r="G87" i="2"/>
  <c r="N87" i="2"/>
  <c r="O87" i="2"/>
  <c r="P87" i="2"/>
  <c r="E88" i="2"/>
  <c r="F88" i="2"/>
  <c r="O88" i="2" s="1"/>
  <c r="G88" i="2"/>
  <c r="N88" i="2"/>
  <c r="P88" i="2"/>
  <c r="E89" i="2"/>
  <c r="F89" i="2"/>
  <c r="G89" i="2"/>
  <c r="N89" i="2"/>
  <c r="O89" i="2"/>
  <c r="P89" i="2"/>
  <c r="E90" i="2"/>
  <c r="F90" i="2"/>
  <c r="O90" i="2" s="1"/>
  <c r="G90" i="2"/>
  <c r="N90" i="2"/>
  <c r="P90" i="2"/>
  <c r="E91" i="2"/>
  <c r="F91" i="2"/>
  <c r="G91" i="2"/>
  <c r="N91" i="2"/>
  <c r="O91" i="2"/>
  <c r="P91" i="2"/>
  <c r="E92" i="2"/>
  <c r="F92" i="2"/>
  <c r="O92" i="2" s="1"/>
  <c r="G92" i="2"/>
  <c r="N92" i="2"/>
  <c r="P92" i="2"/>
  <c r="E93" i="2"/>
  <c r="F93" i="2"/>
  <c r="G93" i="2"/>
  <c r="N93" i="2"/>
  <c r="O93" i="2"/>
  <c r="P93" i="2"/>
  <c r="E94" i="2"/>
  <c r="F94" i="2"/>
  <c r="O94" i="2" s="1"/>
  <c r="G94" i="2"/>
  <c r="N94" i="2"/>
  <c r="P94" i="2"/>
  <c r="E95" i="2"/>
  <c r="F95" i="2"/>
  <c r="G95" i="2"/>
  <c r="N95" i="2"/>
  <c r="O95" i="2"/>
  <c r="P95" i="2"/>
  <c r="E96" i="2"/>
  <c r="F96" i="2"/>
  <c r="O96" i="2" s="1"/>
  <c r="G96" i="2"/>
  <c r="N96" i="2"/>
  <c r="P96" i="2"/>
  <c r="E97" i="2"/>
  <c r="F97" i="2"/>
  <c r="G97" i="2"/>
  <c r="N97" i="2"/>
  <c r="O97" i="2"/>
  <c r="P9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8" i="4" l="1"/>
  <c r="I79" i="5"/>
  <c r="S59" i="4"/>
  <c r="I71" i="5"/>
  <c r="F27" i="5"/>
  <c r="F79" i="5"/>
  <c r="F95" i="5"/>
  <c r="G33" i="5"/>
  <c r="I593" i="11"/>
  <c r="J614" i="11"/>
  <c r="T17" i="4"/>
  <c r="F19" i="5"/>
  <c r="S12" i="4"/>
  <c r="S17" i="4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V22" i="4" s="1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V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U60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695" i="4" l="1"/>
  <c r="V88" i="4"/>
  <c r="V48" i="4"/>
  <c r="I847" i="11"/>
  <c r="U16" i="4"/>
  <c r="V6" i="4"/>
  <c r="U107" i="4"/>
  <c r="U22" i="4"/>
  <c r="V123" i="4"/>
  <c r="V108" i="4"/>
  <c r="U48" i="4"/>
  <c r="V69" i="4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V26" i="4"/>
  <c r="V15" i="4"/>
  <c r="W15" i="4" s="1"/>
  <c r="V41" i="4"/>
  <c r="V27" i="4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27" i="4"/>
  <c r="X27" i="4" s="1"/>
  <c r="Y27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51" i="4"/>
  <c r="X51" i="4" s="1"/>
  <c r="Y51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W57" i="4"/>
  <c r="U56" i="4"/>
  <c r="W56" i="4" s="1"/>
  <c r="W41" i="4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X48" i="4"/>
  <c r="Y48" i="4" s="1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874" i="4" l="1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818" i="10"/>
  <c r="D933" i="10"/>
  <c r="D603" i="10"/>
  <c r="D904" i="10"/>
  <c r="D949" i="10"/>
  <c r="D789" i="10"/>
  <c r="D594" i="10"/>
  <c r="D355" i="10"/>
  <c r="D341" i="10"/>
  <c r="D367" i="10"/>
  <c r="D372" i="10"/>
  <c r="D364" i="10"/>
  <c r="D979" i="10"/>
  <c r="D922" i="10"/>
  <c r="D444" i="10"/>
  <c r="D811" i="10"/>
  <c r="D881" i="10"/>
  <c r="D827" i="10"/>
  <c r="D387" i="10"/>
  <c r="D268" i="10"/>
  <c r="D896" i="10"/>
  <c r="D428" i="10"/>
  <c r="D948" i="10"/>
  <c r="D867" i="10"/>
  <c r="D287" i="10"/>
  <c r="D624" i="10"/>
  <c r="D562" i="10"/>
  <c r="D324" i="10"/>
  <c r="D536" i="10"/>
  <c r="D485" i="10"/>
  <c r="D698" i="10"/>
  <c r="D573" i="10"/>
  <c r="D2" i="10"/>
  <c r="D936" i="10"/>
  <c r="D692" i="10"/>
  <c r="D258" i="10"/>
  <c r="D946" i="10"/>
  <c r="D663" i="10"/>
  <c r="D352" i="10"/>
  <c r="D993" i="10"/>
  <c r="D282" i="10"/>
  <c r="D305" i="10"/>
  <c r="D709" i="10"/>
  <c r="D781" i="10"/>
  <c r="D981" i="10"/>
  <c r="D242" i="10"/>
  <c r="D712" i="10"/>
  <c r="D1001" i="10"/>
  <c r="D517" i="10"/>
  <c r="D784" i="10"/>
  <c r="D362" i="10"/>
  <c r="D504" i="10"/>
  <c r="D360" i="10"/>
  <c r="D970" i="10"/>
  <c r="D430" i="10"/>
  <c r="D508" i="10"/>
  <c r="D880" i="10"/>
  <c r="D670" i="10"/>
  <c r="D492" i="10"/>
  <c r="D529" i="10"/>
  <c r="D598" i="10"/>
  <c r="D456" i="10"/>
  <c r="D298" i="10"/>
  <c r="D940" i="10"/>
  <c r="D965" i="10"/>
  <c r="D683" i="10"/>
  <c r="D236" i="10"/>
  <c r="D765" i="10"/>
  <c r="D763" i="10"/>
  <c r="D604" i="10"/>
  <c r="D838" i="10"/>
  <c r="D366" i="10"/>
  <c r="D259" i="10"/>
  <c r="D588" i="10"/>
  <c r="D587" i="10"/>
  <c r="D982" i="10"/>
  <c r="D422" i="10"/>
  <c r="D673" i="10"/>
  <c r="D859" i="10"/>
  <c r="D995" i="10"/>
  <c r="D648" i="10"/>
  <c r="D439" i="10"/>
  <c r="D877" i="10"/>
  <c r="D475" i="10"/>
  <c r="D373" i="10"/>
  <c r="D452" i="10"/>
  <c r="D525" i="10"/>
  <c r="D744" i="10"/>
  <c r="D608" i="10"/>
  <c r="D271" i="10"/>
  <c r="D999" i="10"/>
  <c r="D908" i="10"/>
  <c r="D660" i="10"/>
  <c r="D505" i="10"/>
  <c r="D716" i="10"/>
  <c r="D425" i="10"/>
  <c r="D857" i="10"/>
  <c r="D952" i="10"/>
  <c r="D473" i="10"/>
  <c r="D534" i="10"/>
  <c r="D645" i="10"/>
  <c r="D686" i="10"/>
  <c r="D654" i="10"/>
  <c r="D335" i="10"/>
  <c r="D829" i="10"/>
  <c r="D484" i="10"/>
  <c r="D400" i="10"/>
  <c r="D523" i="10"/>
  <c r="D405" i="10"/>
  <c r="D464" i="10"/>
  <c r="D616" i="10"/>
  <c r="D620" i="10"/>
  <c r="D898" i="10"/>
  <c r="D434" i="10"/>
  <c r="D561" i="10"/>
  <c r="D549" i="10"/>
  <c r="D316" i="10"/>
  <c r="D894" i="10"/>
  <c r="D267" i="10"/>
  <c r="D916" i="10"/>
  <c r="D272" i="10"/>
  <c r="D333" i="10"/>
  <c r="D381" i="10"/>
  <c r="D302" i="10"/>
  <c r="D532" i="10"/>
  <c r="D628" i="10"/>
  <c r="D842" i="10"/>
  <c r="D905" i="10"/>
  <c r="D734" i="10"/>
  <c r="D378" i="10"/>
  <c r="D486" i="10"/>
  <c r="D717" i="10"/>
  <c r="D249" i="10"/>
  <c r="D477" i="10"/>
  <c r="D996" i="10"/>
  <c r="D821" i="10"/>
  <c r="D470" i="10"/>
  <c r="D328" i="10"/>
  <c r="D374" i="10"/>
  <c r="D527" i="10"/>
  <c r="D458" i="10"/>
  <c r="D814" i="10"/>
  <c r="D235" i="10"/>
  <c r="D977" i="10"/>
  <c r="D750" i="10"/>
  <c r="D359" i="10"/>
  <c r="D926" i="10"/>
  <c r="D465" i="10"/>
  <c r="D927" i="10"/>
  <c r="D649" i="10"/>
  <c r="D973" i="10"/>
  <c r="D567" i="10"/>
  <c r="D705" i="10"/>
  <c r="D522" i="10"/>
  <c r="D483" i="10"/>
  <c r="D729" i="10"/>
  <c r="D467" i="10"/>
  <c r="D767" i="10"/>
  <c r="D929" i="10"/>
  <c r="D696" i="10"/>
  <c r="D991" i="10"/>
  <c r="D250" i="10"/>
  <c r="D925" i="10"/>
  <c r="D813" i="10"/>
  <c r="D957" i="10"/>
  <c r="D878" i="10"/>
  <c r="D390" i="10"/>
  <c r="D466" i="10"/>
  <c r="D758" i="10"/>
  <c r="D406" i="10"/>
  <c r="D414" i="10"/>
  <c r="D797" i="10"/>
  <c r="D700" i="10"/>
  <c r="D839" i="10"/>
  <c r="D605" i="10"/>
  <c r="D980" i="10"/>
  <c r="D968" i="10"/>
  <c r="D460" i="10"/>
  <c r="D920" i="10"/>
  <c r="D667" i="10"/>
  <c r="D518" i="10"/>
  <c r="D358" i="10"/>
  <c r="D768" i="10"/>
  <c r="D687" i="10"/>
  <c r="D408" i="10"/>
  <c r="D883" i="10"/>
  <c r="D681" i="10"/>
  <c r="D327" i="10"/>
  <c r="D506" i="10"/>
  <c r="D876" i="10"/>
  <c r="D418" i="10"/>
  <c r="D239" i="10"/>
  <c r="D619" i="10"/>
  <c r="D507" i="10"/>
  <c r="D659" i="10"/>
  <c r="D386" i="10"/>
  <c r="D442" i="10"/>
  <c r="D281" i="10"/>
  <c r="D886" i="10"/>
  <c r="D780" i="10"/>
  <c r="D966" i="10"/>
  <c r="D633" i="10"/>
  <c r="D349" i="10"/>
  <c r="D932" i="10"/>
  <c r="D403" i="10"/>
  <c r="D740" i="10"/>
  <c r="D412" i="10"/>
  <c r="D711" i="10"/>
  <c r="D950" i="10"/>
  <c r="D714" i="10"/>
  <c r="D998" i="10"/>
  <c r="D454" i="10"/>
  <c r="D658" i="10"/>
  <c r="D276" i="10"/>
  <c r="D431" i="10"/>
  <c r="D866" i="10"/>
  <c r="D361" i="10"/>
  <c r="D445" i="10"/>
  <c r="D944" i="10"/>
  <c r="D812" i="10"/>
  <c r="D530" i="10"/>
  <c r="D830" i="10"/>
  <c r="D283" i="10"/>
  <c r="D256" i="10"/>
  <c r="D962" i="10"/>
  <c r="D286" i="10"/>
  <c r="D457" i="10"/>
  <c r="D918" i="10"/>
  <c r="D482" i="10"/>
  <c r="D515" i="10"/>
  <c r="D294" i="10"/>
  <c r="D800" i="10"/>
  <c r="D917" i="10"/>
  <c r="D642" i="10"/>
  <c r="D246" i="10"/>
  <c r="D924" i="10"/>
  <c r="D290" i="10"/>
  <c r="D559" i="10"/>
  <c r="D887" i="10"/>
  <c r="D693" i="10"/>
  <c r="D997" i="10"/>
  <c r="D238" i="10"/>
  <c r="D672" i="10"/>
  <c r="D739" i="10"/>
  <c r="D280" i="10"/>
  <c r="D516" i="10"/>
  <c r="D489" i="10"/>
  <c r="D634" i="10"/>
  <c r="D572" i="10"/>
  <c r="D865" i="10"/>
  <c r="D844" i="10"/>
  <c r="D599" i="10"/>
  <c r="D662" i="10"/>
  <c r="D542" i="10"/>
  <c r="D329" i="10"/>
  <c r="D815" i="10"/>
  <c r="D704" i="10"/>
  <c r="D288" i="10"/>
  <c r="D852" i="10"/>
  <c r="D627" i="10"/>
  <c r="D443" i="10"/>
  <c r="D441" i="10"/>
  <c r="D586" i="10"/>
  <c r="D891" i="10"/>
  <c r="D295" i="10"/>
  <c r="D415" i="10"/>
  <c r="D609" i="10"/>
  <c r="D810" i="10"/>
  <c r="D270" i="10"/>
  <c r="D954" i="10"/>
  <c r="D318" i="10"/>
  <c r="D631" i="10"/>
  <c r="D571" i="10"/>
  <c r="D697" i="10"/>
  <c r="D432" i="10"/>
  <c r="D255" i="10"/>
  <c r="D436" i="10"/>
  <c r="D967" i="10"/>
  <c r="D576" i="10"/>
  <c r="D835" i="10"/>
  <c r="D377" i="10"/>
  <c r="D872" i="10"/>
  <c r="D749" i="10"/>
  <c r="D394" i="10"/>
  <c r="D514" i="10"/>
  <c r="D902" i="10"/>
  <c r="D832" i="10"/>
  <c r="D820" i="10"/>
  <c r="D331" i="10"/>
  <c r="D299" i="10"/>
  <c r="D939" i="10"/>
  <c r="D309" i="10"/>
  <c r="D691" i="10"/>
  <c r="D682" i="10"/>
  <c r="D947" i="10"/>
  <c r="D474" i="10"/>
  <c r="D260" i="10"/>
  <c r="D463" i="10"/>
  <c r="D992" i="10"/>
  <c r="D323" i="10"/>
  <c r="D476" i="10"/>
  <c r="D526" i="10"/>
  <c r="D745" i="10"/>
  <c r="D776" i="10"/>
  <c r="D854" i="10"/>
  <c r="D321" i="10"/>
  <c r="D805" i="10"/>
  <c r="D723" i="10"/>
  <c r="D446" i="10"/>
  <c r="D382" i="10"/>
  <c r="D751" i="10"/>
  <c r="D855" i="10"/>
  <c r="D731" i="10"/>
  <c r="D301" i="10"/>
  <c r="D652" i="10"/>
  <c r="D612" i="10"/>
  <c r="D389" i="10"/>
  <c r="D597" i="10"/>
  <c r="D695" i="10"/>
  <c r="D371" i="10"/>
  <c r="D509" i="10"/>
  <c r="D330" i="10"/>
  <c r="D787" i="10"/>
  <c r="D919" i="10"/>
  <c r="D675" i="10"/>
  <c r="D569" i="10"/>
  <c r="D592" i="10"/>
  <c r="D234" i="10"/>
  <c r="D706" i="10"/>
  <c r="D725" i="10"/>
  <c r="D370" i="10"/>
  <c r="D380" i="10"/>
  <c r="D816" i="10"/>
  <c r="D707" i="10"/>
  <c r="D528" i="10"/>
  <c r="D343" i="10"/>
  <c r="D537" i="10"/>
  <c r="D994" i="10"/>
  <c r="D801" i="10"/>
  <c r="D752" i="10"/>
  <c r="D676" i="10"/>
  <c r="D974" i="10"/>
  <c r="D500" i="10"/>
  <c r="D748" i="10"/>
  <c r="D257" i="10"/>
  <c r="D449" i="10"/>
  <c r="D951" i="10"/>
  <c r="D553" i="10"/>
  <c r="D513" i="10"/>
  <c r="D438" i="10"/>
  <c r="D617" i="10"/>
  <c r="D265" i="10"/>
  <c r="D307" i="10"/>
  <c r="D964" i="10"/>
  <c r="D601" i="10"/>
  <c r="D679" i="10"/>
  <c r="D351" i="10"/>
  <c r="D769" i="10"/>
  <c r="D614" i="10"/>
  <c r="D393" i="10"/>
  <c r="D684" i="10"/>
  <c r="D803" i="10"/>
  <c r="D874" i="10"/>
  <c r="D296" i="10"/>
  <c r="D558" i="10"/>
  <c r="D424" i="10"/>
  <c r="D417" i="10"/>
  <c r="D511" i="10"/>
  <c r="D782" i="10"/>
  <c r="D694" i="10"/>
  <c r="D718" i="10"/>
  <c r="D497" i="10"/>
  <c r="D630" i="10"/>
  <c r="D753" i="10"/>
  <c r="D746" i="10"/>
  <c r="D728" i="10"/>
  <c r="D646" i="10"/>
  <c r="D689" i="10"/>
  <c r="D724" i="10"/>
  <c r="D713" i="10"/>
  <c r="D379" i="10"/>
  <c r="D345" i="10"/>
  <c r="D472" i="10"/>
  <c r="D641" i="10"/>
  <c r="D760" i="10"/>
  <c r="D416" i="10"/>
  <c r="D870" i="10"/>
  <c r="D875" i="10"/>
  <c r="D448" i="10"/>
  <c r="D775" i="10"/>
  <c r="D375" i="10"/>
  <c r="D845" i="10"/>
  <c r="D959" i="10"/>
  <c r="D772" i="10"/>
  <c r="D796" i="10"/>
  <c r="D539" i="10"/>
  <c r="D688" i="10"/>
  <c r="D279" i="10"/>
  <c r="D596" i="10"/>
  <c r="D469" i="10"/>
  <c r="D914" i="10"/>
  <c r="D607" i="10"/>
  <c r="D566" i="10"/>
  <c r="D912" i="10"/>
  <c r="D837" i="10"/>
  <c r="D890" i="10"/>
  <c r="D326" i="10"/>
  <c r="D574" i="10"/>
  <c r="D703" i="10"/>
  <c r="D732" i="10"/>
  <c r="D793" i="10"/>
  <c r="D556" i="10"/>
  <c r="D595" i="10"/>
  <c r="D985" i="10"/>
  <c r="D708" i="10"/>
  <c r="D831" i="10"/>
  <c r="D317" i="10"/>
  <c r="D580" i="10"/>
  <c r="D531" i="10"/>
  <c r="D577" i="10"/>
  <c r="D388" i="10"/>
  <c r="D621" i="10"/>
  <c r="D277" i="10"/>
  <c r="D823" i="10"/>
  <c r="D308" i="10"/>
  <c r="D278" i="10"/>
  <c r="D828" i="10"/>
  <c r="D451" i="10"/>
  <c r="D435" i="10"/>
  <c r="D420" i="10"/>
  <c r="D788" i="10"/>
  <c r="D404" i="10"/>
  <c r="D849" i="10"/>
  <c r="D314" i="10"/>
  <c r="D273" i="10"/>
  <c r="D913" i="10"/>
  <c r="D754" i="10"/>
  <c r="D840" i="10"/>
  <c r="D930" i="10"/>
  <c r="D677" i="10"/>
  <c r="D610" i="10"/>
  <c r="D385" i="10"/>
  <c r="D264" i="10"/>
  <c r="D846" i="10"/>
  <c r="D868" i="10"/>
  <c r="D410" i="10"/>
  <c r="D960" i="10"/>
  <c r="D459" i="10"/>
  <c r="D332" i="10"/>
  <c r="D851" i="10"/>
  <c r="D873" i="10"/>
  <c r="D639" i="10"/>
  <c r="D545" i="10"/>
  <c r="D581" i="10"/>
  <c r="D817" i="10"/>
  <c r="D737" i="10"/>
  <c r="D863" i="10"/>
  <c r="D955" i="10"/>
  <c r="D655" i="10"/>
  <c r="D841" i="10"/>
  <c r="D969" i="10"/>
  <c r="D521" i="10"/>
  <c r="D593" i="10"/>
  <c r="D989" i="10"/>
  <c r="D738" i="10"/>
  <c r="D312" i="10"/>
  <c r="D941" i="10"/>
  <c r="D499" i="10"/>
  <c r="D770" i="10"/>
  <c r="D293" i="10"/>
  <c r="D348" i="10"/>
  <c r="D590" i="10"/>
  <c r="D391" i="10"/>
  <c r="D353" i="10"/>
  <c r="D402" i="10"/>
  <c r="D809" i="10"/>
  <c r="D653" i="10"/>
  <c r="D722" i="10"/>
  <c r="D720" i="10"/>
  <c r="D764" i="10"/>
  <c r="D496" i="10"/>
  <c r="D365" i="10"/>
  <c r="D637" i="10"/>
  <c r="D440" i="10"/>
  <c r="D524" i="10"/>
  <c r="D244" i="10"/>
  <c r="D369" i="10"/>
  <c r="D336" i="10"/>
  <c r="D685" i="10"/>
  <c r="D640" i="10"/>
  <c r="D777" i="10"/>
  <c r="D300" i="10"/>
  <c r="D910" i="10"/>
  <c r="D368" i="10"/>
  <c r="D421" i="10"/>
  <c r="D462" i="10"/>
  <c r="D487" i="10"/>
  <c r="D807" i="10"/>
  <c r="D494" i="10"/>
  <c r="D664" i="10"/>
  <c r="D747" i="10"/>
  <c r="D678" i="10"/>
  <c r="D269" i="10"/>
  <c r="D978" i="10"/>
  <c r="D533" i="10"/>
  <c r="D304" i="10"/>
  <c r="D988" i="10"/>
  <c r="D538" i="10"/>
  <c r="D799" i="10"/>
  <c r="D23" i="10"/>
  <c r="D145" i="10"/>
  <c r="D3" i="10"/>
  <c r="D229" i="10"/>
  <c r="D91" i="10"/>
  <c r="D133" i="10"/>
  <c r="D196" i="10"/>
  <c r="D158" i="10"/>
  <c r="D148" i="10"/>
  <c r="D49" i="10"/>
  <c r="D146" i="10"/>
  <c r="D126" i="10"/>
  <c r="D150" i="10"/>
  <c r="D118" i="10"/>
  <c r="D855" i="3"/>
  <c r="D537" i="3"/>
  <c r="D453" i="3"/>
  <c r="D881" i="3"/>
  <c r="D641" i="3"/>
  <c r="D883" i="3"/>
  <c r="D617" i="3"/>
  <c r="D652" i="3"/>
  <c r="D609" i="3"/>
  <c r="D885" i="3"/>
  <c r="D874" i="3"/>
  <c r="D863" i="3"/>
  <c r="D956" i="3"/>
  <c r="D827" i="3"/>
  <c r="D628" i="3"/>
  <c r="D951" i="3"/>
  <c r="D796" i="3"/>
  <c r="D555" i="3"/>
  <c r="D801" i="3"/>
  <c r="D967" i="3"/>
  <c r="D848" i="3"/>
  <c r="D959" i="3"/>
  <c r="D499" i="3"/>
  <c r="D480" i="3"/>
  <c r="D826" i="3"/>
  <c r="D842" i="3"/>
  <c r="D975" i="3"/>
  <c r="D665" i="3"/>
  <c r="D585" i="3"/>
  <c r="D961" i="10"/>
  <c r="D397" i="10"/>
  <c r="D275" i="10"/>
  <c r="D785" i="10"/>
  <c r="D762" i="10"/>
  <c r="D635" i="10"/>
  <c r="D884" i="10"/>
  <c r="D401" i="10"/>
  <c r="D774" i="10"/>
  <c r="D806" i="10"/>
  <c r="D468" i="10"/>
  <c r="D493" i="10"/>
  <c r="D450" i="10"/>
  <c r="D551" i="10"/>
  <c r="D411" i="10"/>
  <c r="D853" i="10"/>
  <c r="D560" i="10"/>
  <c r="D901" i="10"/>
  <c r="D284" i="10"/>
  <c r="D334" i="10"/>
  <c r="D657" i="10"/>
  <c r="D33" i="10"/>
  <c r="D94" i="10"/>
  <c r="D215" i="10"/>
  <c r="D86" i="10"/>
  <c r="D113" i="10"/>
  <c r="D233" i="10"/>
  <c r="D124" i="10"/>
  <c r="D160" i="10"/>
  <c r="D12" i="10"/>
  <c r="D67" i="10"/>
  <c r="D127" i="10"/>
  <c r="D6" i="10"/>
  <c r="D194" i="10"/>
  <c r="D190" i="10"/>
  <c r="D698" i="3"/>
  <c r="D522" i="3"/>
  <c r="D508" i="3"/>
  <c r="D443" i="3"/>
  <c r="D960" i="3"/>
  <c r="D658" i="3"/>
  <c r="D893" i="3"/>
  <c r="D964" i="3"/>
  <c r="D715" i="3"/>
  <c r="D621" i="3"/>
  <c r="D623" i="3"/>
  <c r="D971" i="3"/>
  <c r="D768" i="3"/>
  <c r="D467" i="3"/>
  <c r="D921" i="3"/>
  <c r="D644" i="3"/>
  <c r="D974" i="3"/>
  <c r="D988" i="3"/>
  <c r="D823" i="3"/>
  <c r="D950" i="3"/>
  <c r="D993" i="3"/>
  <c r="D516" i="3"/>
  <c r="D836" i="3"/>
  <c r="D923" i="3"/>
  <c r="D476" i="3"/>
  <c r="D510" i="3"/>
  <c r="D655" i="3"/>
  <c r="D580" i="3"/>
  <c r="D995" i="3"/>
  <c r="D622" i="10"/>
  <c r="D671" i="10"/>
  <c r="D743" i="10"/>
  <c r="D447" i="10"/>
  <c r="D338" i="10"/>
  <c r="D779" i="10"/>
  <c r="D297" i="10"/>
  <c r="D552" i="10"/>
  <c r="D490" i="10"/>
  <c r="D911" i="10"/>
  <c r="D58" i="10"/>
  <c r="D168" i="10"/>
  <c r="D104" i="10"/>
  <c r="D427" i="10"/>
  <c r="D245" i="10"/>
  <c r="D643" i="10"/>
  <c r="D252" i="10"/>
  <c r="D629" i="10"/>
  <c r="D495" i="10"/>
  <c r="D93" i="10"/>
  <c r="D83" i="10"/>
  <c r="D111" i="10"/>
  <c r="D153" i="10"/>
  <c r="D85" i="10"/>
  <c r="D109" i="10"/>
  <c r="D77" i="10"/>
  <c r="D47" i="10"/>
  <c r="D34" i="10"/>
  <c r="D16" i="10"/>
  <c r="D89" i="10"/>
  <c r="D43" i="10"/>
  <c r="D68" i="10"/>
  <c r="D92" i="10"/>
  <c r="D551" i="3"/>
  <c r="D445" i="3"/>
  <c r="D577" i="3"/>
  <c r="D983" i="3"/>
  <c r="D528" i="3"/>
  <c r="D952" i="3"/>
  <c r="D521" i="3"/>
  <c r="D795" i="3"/>
  <c r="D861" i="3"/>
  <c r="D477" i="3"/>
  <c r="D769" i="3"/>
  <c r="D817" i="3"/>
  <c r="D961" i="3"/>
  <c r="D455" i="3"/>
  <c r="D865" i="3"/>
  <c r="D965" i="3"/>
  <c r="D539" i="3"/>
  <c r="D544" i="3"/>
  <c r="D688" i="3"/>
  <c r="D534" i="3"/>
  <c r="D968" i="3"/>
  <c r="D595" i="3"/>
  <c r="D691" i="3"/>
  <c r="D978" i="3"/>
  <c r="D667" i="3"/>
  <c r="D690" i="3"/>
  <c r="D543" i="3"/>
  <c r="D963" i="3"/>
  <c r="D505" i="3"/>
  <c r="D934" i="10"/>
  <c r="D942" i="10"/>
  <c r="D756" i="10"/>
  <c r="D311" i="10"/>
  <c r="D834" i="10"/>
  <c r="D690" i="10"/>
  <c r="D543" i="10"/>
  <c r="D710" i="10"/>
  <c r="D396" i="10"/>
  <c r="D384" i="10"/>
  <c r="D247" i="10"/>
  <c r="D1000" i="10"/>
  <c r="D719" i="10"/>
  <c r="D861" i="10"/>
  <c r="D337" i="10"/>
  <c r="D638" i="10"/>
  <c r="D433" i="10"/>
  <c r="D320" i="10"/>
  <c r="D778" i="10"/>
  <c r="D869" i="10"/>
  <c r="D73" i="10"/>
  <c r="D138" i="10"/>
  <c r="D231" i="10"/>
  <c r="D75" i="10"/>
  <c r="D117" i="10"/>
  <c r="D115" i="10"/>
  <c r="D5" i="10"/>
  <c r="D57" i="10"/>
  <c r="D69" i="10"/>
  <c r="D71" i="10"/>
  <c r="D201" i="10"/>
  <c r="D157" i="10"/>
  <c r="D164" i="10"/>
  <c r="D232" i="10"/>
  <c r="D81" i="10"/>
  <c r="D554" i="3"/>
  <c r="D992" i="3"/>
  <c r="D456" i="3"/>
  <c r="D622" i="3"/>
  <c r="D457" i="3"/>
  <c r="D576" i="3"/>
  <c r="D635" i="3"/>
  <c r="D914" i="3"/>
  <c r="D760" i="3"/>
  <c r="D503" i="3"/>
  <c r="D1001" i="3"/>
  <c r="D839" i="3"/>
  <c r="D593" i="3"/>
  <c r="D557" i="3"/>
  <c r="D819" i="3"/>
  <c r="D742" i="3"/>
  <c r="D889" i="3"/>
  <c r="D843" i="3"/>
  <c r="D481" i="3"/>
  <c r="D852" i="3"/>
  <c r="D682" i="3"/>
  <c r="D787" i="3"/>
  <c r="D673" i="3"/>
  <c r="D490" i="3"/>
  <c r="D598" i="3"/>
  <c r="D751" i="3"/>
  <c r="D538" i="3"/>
  <c r="D451" i="3"/>
  <c r="D484" i="3"/>
  <c r="D804" i="10"/>
  <c r="D429" i="10"/>
  <c r="D315" i="10"/>
  <c r="D668" i="10"/>
  <c r="D786" i="10"/>
  <c r="D915" i="10"/>
  <c r="D547" i="10"/>
  <c r="D274" i="10"/>
  <c r="D262" i="10"/>
  <c r="D665" i="10"/>
  <c r="D98" i="10"/>
  <c r="D63" i="10"/>
  <c r="D30" i="10"/>
  <c r="D14" i="10"/>
  <c r="D195" i="10"/>
  <c r="D808" i="10"/>
  <c r="D958" i="10"/>
  <c r="D570" i="10"/>
  <c r="D702" i="10"/>
  <c r="D766" i="10"/>
  <c r="D510" i="10"/>
  <c r="D65" i="10"/>
  <c r="D205" i="10"/>
  <c r="D181" i="10"/>
  <c r="D101" i="10"/>
  <c r="D100" i="10"/>
  <c r="D10" i="10"/>
  <c r="D200" i="10"/>
  <c r="D121" i="10"/>
  <c r="D197" i="10"/>
  <c r="D21" i="10"/>
  <c r="D144" i="10"/>
  <c r="D167" i="10"/>
  <c r="D159" i="10"/>
  <c r="D187" i="10"/>
  <c r="D783" i="3"/>
  <c r="D540" i="3"/>
  <c r="D706" i="3"/>
  <c r="D686" i="3"/>
  <c r="D461" i="3"/>
  <c r="D582" i="3"/>
  <c r="D599" i="3"/>
  <c r="D575" i="3"/>
  <c r="D666" i="3"/>
  <c r="D749" i="3"/>
  <c r="D612" i="3"/>
  <c r="D903" i="3"/>
  <c r="D851" i="3"/>
  <c r="D721" i="3"/>
  <c r="D846" i="3"/>
  <c r="D929" i="3"/>
  <c r="D479" i="3"/>
  <c r="D726" i="3"/>
  <c r="D602" i="3"/>
  <c r="D945" i="3"/>
  <c r="D936" i="3"/>
  <c r="D958" i="3"/>
  <c r="D797" i="3"/>
  <c r="D807" i="3"/>
  <c r="D564" i="3"/>
  <c r="D864" i="3"/>
  <c r="D754" i="3"/>
  <c r="D629" i="3"/>
  <c r="D761" i="3"/>
  <c r="D935" i="10"/>
  <c r="D340" i="10"/>
  <c r="D656" i="10"/>
  <c r="D885" i="10"/>
  <c r="D478" i="10"/>
  <c r="D956" i="10"/>
  <c r="D701" i="10"/>
  <c r="D240" i="10"/>
  <c r="D363" i="10"/>
  <c r="D825" i="10"/>
  <c r="D647" i="10"/>
  <c r="D491" i="10"/>
  <c r="D346" i="10"/>
  <c r="D237" i="10"/>
  <c r="D544" i="10"/>
  <c r="D735" i="10"/>
  <c r="D699" i="10"/>
  <c r="D636" i="10"/>
  <c r="D540" i="10"/>
  <c r="D409" i="10"/>
  <c r="D166" i="10"/>
  <c r="D99" i="10"/>
  <c r="D119" i="10"/>
  <c r="D211" i="10"/>
  <c r="D123" i="10"/>
  <c r="D24" i="10"/>
  <c r="D219" i="10"/>
  <c r="D130" i="10"/>
  <c r="D36" i="10"/>
  <c r="D9" i="10"/>
  <c r="D62" i="10"/>
  <c r="D143" i="10"/>
  <c r="D176" i="10"/>
  <c r="D210" i="10"/>
  <c r="D41" i="10"/>
  <c r="D875" i="3"/>
  <c r="D747" i="3"/>
  <c r="D588" i="3"/>
  <c r="D942" i="3"/>
  <c r="D650" i="3"/>
  <c r="D948" i="3"/>
  <c r="D745" i="3"/>
  <c r="D759" i="3"/>
  <c r="D793" i="3"/>
  <c r="D927" i="3"/>
  <c r="D772" i="3"/>
  <c r="D462" i="3"/>
  <c r="D547" i="3"/>
  <c r="D815" i="3"/>
  <c r="D907" i="3"/>
  <c r="D638" i="3"/>
  <c r="D591" i="3"/>
  <c r="D899" i="3"/>
  <c r="D680" i="3"/>
  <c r="D469" i="3"/>
  <c r="D533" i="3"/>
  <c r="D627" i="3"/>
  <c r="D982" i="3"/>
  <c r="D784" i="3"/>
  <c r="D584" i="3"/>
  <c r="D957" i="3"/>
  <c r="D920" i="3"/>
  <c r="D642" i="3"/>
  <c r="D548" i="3"/>
  <c r="D730" i="10"/>
  <c r="D241" i="10"/>
  <c r="D253" i="10"/>
  <c r="D826" i="10"/>
  <c r="D548" i="10"/>
  <c r="D669" i="10"/>
  <c r="D591" i="10"/>
  <c r="D289" i="10"/>
  <c r="D611" i="10"/>
  <c r="D568" i="10"/>
  <c r="D103" i="10"/>
  <c r="D116" i="10"/>
  <c r="D227" i="10"/>
  <c r="D18" i="10"/>
  <c r="D310" i="10"/>
  <c r="D453" i="10"/>
  <c r="D790" i="10"/>
  <c r="D850" i="10"/>
  <c r="D909" i="10"/>
  <c r="D54" i="10"/>
  <c r="D80" i="10"/>
  <c r="D26" i="10"/>
  <c r="D192" i="10"/>
  <c r="D171" i="10"/>
  <c r="D88" i="10"/>
  <c r="D52" i="10"/>
  <c r="D82" i="10"/>
  <c r="D72" i="10"/>
  <c r="D216" i="10"/>
  <c r="D114" i="10"/>
  <c r="D19" i="10"/>
  <c r="D135" i="10"/>
  <c r="D222" i="10"/>
  <c r="D27" i="10"/>
  <c r="D792" i="3"/>
  <c r="D890" i="3"/>
  <c r="D977" i="3"/>
  <c r="D778" i="3"/>
  <c r="D545" i="3"/>
  <c r="D939" i="3"/>
  <c r="D987" i="3"/>
  <c r="D892" i="3"/>
  <c r="D559" i="3"/>
  <c r="D624" i="3"/>
  <c r="D671" i="3"/>
  <c r="D518" i="3"/>
  <c r="D986" i="3"/>
  <c r="D981" i="3"/>
  <c r="D991" i="3"/>
  <c r="D753" i="3"/>
  <c r="D877" i="3"/>
  <c r="D632" i="3"/>
  <c r="D517" i="3"/>
  <c r="D886" i="3"/>
  <c r="D922" i="3"/>
  <c r="D454" i="3"/>
  <c r="D712" i="3"/>
  <c r="D520" i="3"/>
  <c r="D781" i="3"/>
  <c r="D904" i="3"/>
  <c r="D739" i="3"/>
  <c r="D780" i="3"/>
  <c r="D970" i="3"/>
  <c r="D858" i="10"/>
  <c r="D461" i="10"/>
  <c r="D488" i="10"/>
  <c r="D383" i="10"/>
  <c r="D498" i="10"/>
  <c r="D426" i="10"/>
  <c r="D864" i="10"/>
  <c r="D945" i="10"/>
  <c r="D344" i="10"/>
  <c r="D923" i="10"/>
  <c r="D319" i="10"/>
  <c r="D606" i="10"/>
  <c r="D555" i="10"/>
  <c r="D437" i="10"/>
  <c r="D892" i="10"/>
  <c r="D843" i="10"/>
  <c r="D600" i="10"/>
  <c r="D625" i="10"/>
  <c r="D541" i="10"/>
  <c r="D937" i="10"/>
  <c r="D120" i="10"/>
  <c r="D25" i="10"/>
  <c r="D40" i="10"/>
  <c r="D53" i="10"/>
  <c r="D112" i="10"/>
  <c r="D224" i="10"/>
  <c r="D74" i="10"/>
  <c r="D96" i="10"/>
  <c r="D70" i="10"/>
  <c r="D156" i="10"/>
  <c r="D202" i="10"/>
  <c r="D152" i="10"/>
  <c r="D213" i="10"/>
  <c r="D102" i="10"/>
  <c r="D756" i="3"/>
  <c r="D803" i="3"/>
  <c r="D662" i="3"/>
  <c r="D806" i="3"/>
  <c r="D762" i="3"/>
  <c r="D930" i="3"/>
  <c r="D999" i="3"/>
  <c r="D741" i="3"/>
  <c r="D511" i="3"/>
  <c r="D660" i="3"/>
  <c r="D643" i="3"/>
  <c r="D640" i="3"/>
  <c r="D940" i="3"/>
  <c r="D755" i="3"/>
  <c r="D670" i="3"/>
  <c r="D696" i="3"/>
  <c r="D771" i="3"/>
  <c r="D695" i="3"/>
  <c r="D636" i="3"/>
  <c r="D573" i="3"/>
  <c r="D829" i="3"/>
  <c r="D777" i="3"/>
  <c r="D765" i="3"/>
  <c r="D606" i="3"/>
  <c r="D779" i="3"/>
  <c r="D524" i="3"/>
  <c r="D985" i="3"/>
  <c r="D475" i="3"/>
  <c r="D446" i="3"/>
  <c r="D833" i="10"/>
  <c r="D903" i="10"/>
  <c r="D520" i="10"/>
  <c r="D862" i="10"/>
  <c r="D546" i="10"/>
  <c r="D953" i="10"/>
  <c r="D822" i="10"/>
  <c r="D773" i="10"/>
  <c r="D931" i="10"/>
  <c r="D632" i="10"/>
  <c r="D60" i="10"/>
  <c r="D182" i="10"/>
  <c r="D87" i="10"/>
  <c r="D179" i="10"/>
  <c r="D139" i="10"/>
  <c r="D35" i="10"/>
  <c r="D137" i="10"/>
  <c r="D134" i="10"/>
  <c r="D790" i="3"/>
  <c r="D605" i="3"/>
  <c r="D860" i="3"/>
  <c r="D610" i="3"/>
  <c r="D785" i="3"/>
  <c r="D604" i="3"/>
  <c r="D873" i="3"/>
  <c r="D707" i="3"/>
  <c r="D550" i="3"/>
  <c r="D724" i="3"/>
  <c r="D506" i="3"/>
  <c r="D905" i="3"/>
  <c r="D928" i="3"/>
  <c r="D493" i="3"/>
  <c r="D700" i="3"/>
  <c r="D515" i="3"/>
  <c r="D758" i="3"/>
  <c r="D535" i="3"/>
  <c r="D339" i="3"/>
  <c r="D431" i="3"/>
  <c r="D800" i="3"/>
  <c r="D361" i="3"/>
  <c r="D371" i="3"/>
  <c r="D562" i="3"/>
  <c r="D349" i="3"/>
  <c r="D350" i="3"/>
  <c r="D440" i="3"/>
  <c r="D834" i="3"/>
  <c r="D380" i="3"/>
  <c r="D351" i="3"/>
  <c r="D188" i="3"/>
  <c r="D257" i="3"/>
  <c r="D221" i="3"/>
  <c r="D176" i="3"/>
  <c r="D207" i="3"/>
  <c r="D196" i="3"/>
  <c r="D206" i="3"/>
  <c r="D168" i="3"/>
  <c r="D277" i="3"/>
  <c r="D153" i="3"/>
  <c r="D79" i="3"/>
  <c r="D50" i="3"/>
  <c r="D69" i="3"/>
  <c r="D52" i="3"/>
  <c r="D95" i="3"/>
  <c r="D35" i="3"/>
  <c r="D61" i="3"/>
  <c r="D602" i="10"/>
  <c r="D938" i="10"/>
  <c r="D895" i="10"/>
  <c r="D575" i="10"/>
  <c r="D455" i="10"/>
  <c r="D984" i="10"/>
  <c r="D666" i="10"/>
  <c r="D733" i="10"/>
  <c r="D897" i="10"/>
  <c r="D557" i="10"/>
  <c r="D132" i="10"/>
  <c r="D90" i="10"/>
  <c r="D15" i="10"/>
  <c r="D105" i="10"/>
  <c r="D198" i="10"/>
  <c r="D161" i="10"/>
  <c r="D206" i="10"/>
  <c r="D744" i="3"/>
  <c r="D526" i="3"/>
  <c r="D989" i="3"/>
  <c r="D472" i="3"/>
  <c r="D891" i="3"/>
  <c r="D586" i="3"/>
  <c r="D811" i="3"/>
  <c r="D501" i="3"/>
  <c r="D525" i="3"/>
  <c r="D529" i="3"/>
  <c r="D944" i="3"/>
  <c r="D704" i="3"/>
  <c r="D728" i="3"/>
  <c r="D732" i="3"/>
  <c r="D837" i="3"/>
  <c r="D687" i="3"/>
  <c r="D850" i="3"/>
  <c r="D866" i="3"/>
  <c r="D334" i="3"/>
  <c r="D427" i="3"/>
  <c r="D810" i="3"/>
  <c r="D399" i="3"/>
  <c r="D419" i="3"/>
  <c r="D786" i="3"/>
  <c r="D390" i="3"/>
  <c r="D312" i="3"/>
  <c r="D711" i="3"/>
  <c r="D773" i="3"/>
  <c r="D383" i="3"/>
  <c r="D412" i="3"/>
  <c r="D185" i="3"/>
  <c r="D279" i="3"/>
  <c r="D164" i="3"/>
  <c r="D275" i="3"/>
  <c r="D235" i="3"/>
  <c r="D251" i="3"/>
  <c r="D214" i="3"/>
  <c r="D239" i="3"/>
  <c r="D146" i="3"/>
  <c r="D2" i="3"/>
  <c r="D89" i="3"/>
  <c r="D13" i="3"/>
  <c r="D106" i="3"/>
  <c r="D26" i="3"/>
  <c r="D12" i="3"/>
  <c r="D71" i="3"/>
  <c r="D133" i="3"/>
  <c r="D8" i="10"/>
  <c r="D165" i="10"/>
  <c r="D128" i="10"/>
  <c r="D458" i="3"/>
  <c r="D924" i="3"/>
  <c r="D943" i="3"/>
  <c r="D656" i="3"/>
  <c r="D949" i="3"/>
  <c r="D495" i="3"/>
  <c r="D816" i="3"/>
  <c r="D653" i="3"/>
  <c r="D799" i="3"/>
  <c r="D531" i="3"/>
  <c r="D581" i="3"/>
  <c r="D661" i="3"/>
  <c r="D549" i="3"/>
  <c r="D946" i="3"/>
  <c r="D794" i="3"/>
  <c r="D735" i="3"/>
  <c r="D895" i="3"/>
  <c r="D791" i="3"/>
  <c r="D366" i="3"/>
  <c r="D405" i="3"/>
  <c r="D614" i="3"/>
  <c r="D343" i="3"/>
  <c r="D416" i="3"/>
  <c r="D909" i="3"/>
  <c r="D359" i="3"/>
  <c r="D337" i="3"/>
  <c r="D496" i="3"/>
  <c r="D913" i="3"/>
  <c r="D330" i="3"/>
  <c r="D433" i="3"/>
  <c r="D175" i="3"/>
  <c r="D282" i="3"/>
  <c r="D169" i="3"/>
  <c r="D271" i="3"/>
  <c r="D233" i="3"/>
  <c r="D250" i="3"/>
  <c r="D162" i="3"/>
  <c r="D248" i="3"/>
  <c r="D292" i="3"/>
  <c r="D151" i="3"/>
  <c r="D44" i="3"/>
  <c r="D70" i="3"/>
  <c r="D86" i="3"/>
  <c r="D81" i="3"/>
  <c r="D17" i="3"/>
  <c r="D48" i="3"/>
  <c r="D132" i="3"/>
  <c r="D792" i="10"/>
  <c r="D615" i="10"/>
  <c r="D313" i="10"/>
  <c r="D481" i="10"/>
  <c r="D795" i="10"/>
  <c r="D248" i="10"/>
  <c r="D783" i="10"/>
  <c r="D907" i="10"/>
  <c r="D651" i="10"/>
  <c r="D650" i="10"/>
  <c r="D13" i="10"/>
  <c r="D44" i="10"/>
  <c r="D230" i="10"/>
  <c r="D61" i="10"/>
  <c r="D185" i="10"/>
  <c r="D37" i="10"/>
  <c r="D154" i="10"/>
  <c r="D630" i="3"/>
  <c r="D710" i="3"/>
  <c r="D634" i="3"/>
  <c r="D465" i="3"/>
  <c r="D853" i="3"/>
  <c r="D464" i="3"/>
  <c r="D887" i="3"/>
  <c r="D683" i="3"/>
  <c r="D563" i="3"/>
  <c r="D838" i="3"/>
  <c r="D857" i="3"/>
  <c r="D483" i="3"/>
  <c r="D896" i="3"/>
  <c r="D767" i="3"/>
  <c r="D938" i="3"/>
  <c r="D953" i="3"/>
  <c r="D723" i="3"/>
  <c r="D375" i="3"/>
  <c r="D335" i="3"/>
  <c r="D677" i="3"/>
  <c r="D385" i="3"/>
  <c r="D301" i="3"/>
  <c r="D411" i="3"/>
  <c r="D423" i="3"/>
  <c r="D307" i="3"/>
  <c r="D415" i="3"/>
  <c r="D720" i="3"/>
  <c r="D370" i="3"/>
  <c r="D317" i="3"/>
  <c r="D209" i="3"/>
  <c r="D231" i="3"/>
  <c r="D298" i="3"/>
  <c r="D244" i="3"/>
  <c r="D274" i="3"/>
  <c r="D238" i="3"/>
  <c r="D286" i="3"/>
  <c r="D229" i="3"/>
  <c r="D254" i="3"/>
  <c r="D149" i="3"/>
  <c r="D98" i="3"/>
  <c r="D55" i="3"/>
  <c r="D9" i="3"/>
  <c r="D25" i="3"/>
  <c r="D77" i="3"/>
  <c r="D85" i="3"/>
  <c r="D31" i="3"/>
  <c r="D589" i="10"/>
  <c r="D217" i="10"/>
  <c r="D151" i="10"/>
  <c r="D20" i="10"/>
  <c r="D579" i="3"/>
  <c r="D513" i="3"/>
  <c r="D468" i="3"/>
  <c r="D844" i="3"/>
  <c r="D884" i="3"/>
  <c r="D717" i="3"/>
  <c r="D657" i="3"/>
  <c r="D805" i="3"/>
  <c r="D818" i="3"/>
  <c r="D738" i="3"/>
  <c r="D648" i="3"/>
  <c r="D869" i="3"/>
  <c r="D460" i="3"/>
  <c r="D734" i="3"/>
  <c r="D969" i="3"/>
  <c r="D901" i="3"/>
  <c r="D713" i="3"/>
  <c r="D394" i="3"/>
  <c r="D340" i="3"/>
  <c r="D428" i="3"/>
  <c r="D354" i="3"/>
  <c r="D331" i="3"/>
  <c r="D436" i="3"/>
  <c r="D471" i="3"/>
  <c r="D352" i="3"/>
  <c r="D420" i="3"/>
  <c r="D750" i="3"/>
  <c r="D333" i="3"/>
  <c r="D357" i="3"/>
  <c r="D38" i="3"/>
  <c r="D165" i="3"/>
  <c r="D281" i="3"/>
  <c r="D192" i="3"/>
  <c r="D276" i="3"/>
  <c r="D222" i="3"/>
  <c r="D272" i="3"/>
  <c r="D205" i="3"/>
  <c r="D253" i="3"/>
  <c r="D150" i="3"/>
  <c r="D46" i="3"/>
  <c r="D36" i="3"/>
  <c r="D6" i="3"/>
  <c r="D62" i="3"/>
  <c r="D93" i="3"/>
  <c r="D75" i="3"/>
  <c r="D57" i="3"/>
  <c r="D399" i="10"/>
  <c r="D342" i="10"/>
  <c r="D759" i="10"/>
  <c r="D395" i="10"/>
  <c r="D721" i="10"/>
  <c r="D987" i="10"/>
  <c r="D583" i="10"/>
  <c r="D306" i="10"/>
  <c r="D771" i="10"/>
  <c r="D900" i="10"/>
  <c r="D170" i="10"/>
  <c r="D169" i="10"/>
  <c r="D122" i="10"/>
  <c r="D175" i="10"/>
  <c r="D173" i="10"/>
  <c r="D180" i="10"/>
  <c r="D48" i="10"/>
  <c r="D46" i="10"/>
  <c r="D601" i="3"/>
  <c r="D802" i="3"/>
  <c r="D737" i="3"/>
  <c r="D574" i="3"/>
  <c r="D990" i="3"/>
  <c r="D703" i="3"/>
  <c r="D692" i="3"/>
  <c r="D514" i="3"/>
  <c r="D835" i="3"/>
  <c r="D804" i="3"/>
  <c r="D833" i="3"/>
  <c r="D731" i="3"/>
  <c r="D955" i="3"/>
  <c r="D509" i="3"/>
  <c r="D473" i="3"/>
  <c r="D918" i="3"/>
  <c r="D775" i="3"/>
  <c r="D395" i="3"/>
  <c r="D364" i="3"/>
  <c r="D618" i="3"/>
  <c r="D325" i="3"/>
  <c r="D321" i="3"/>
  <c r="D849" i="3"/>
  <c r="D391" i="3"/>
  <c r="D358" i="3"/>
  <c r="D409" i="3"/>
  <c r="D709" i="3"/>
  <c r="D387" i="3"/>
  <c r="D356" i="3"/>
  <c r="D228" i="3"/>
  <c r="D246" i="3"/>
  <c r="D224" i="3"/>
  <c r="D234" i="3"/>
  <c r="D289" i="3"/>
  <c r="D180" i="3"/>
  <c r="D288" i="3"/>
  <c r="D190" i="3"/>
  <c r="D268" i="3"/>
  <c r="D156" i="3"/>
  <c r="D105" i="3"/>
  <c r="D32" i="3"/>
  <c r="D47" i="3"/>
  <c r="D73" i="3"/>
  <c r="D103" i="3"/>
  <c r="D96" i="3"/>
  <c r="D33" i="3"/>
  <c r="D871" i="10"/>
  <c r="D261" i="10"/>
  <c r="D392" i="10"/>
  <c r="D888" i="10"/>
  <c r="D480" i="10"/>
  <c r="D177" i="10"/>
  <c r="D149" i="10"/>
  <c r="D186" i="10"/>
  <c r="D208" i="10"/>
  <c r="D716" i="3"/>
  <c r="D444" i="3"/>
  <c r="D911" i="3"/>
  <c r="D421" i="3"/>
  <c r="D830" i="3"/>
  <c r="D752" i="3"/>
  <c r="D193" i="10"/>
  <c r="D172" i="10"/>
  <c r="D51" i="10"/>
  <c r="D997" i="3"/>
  <c r="D947" i="3"/>
  <c r="D727" i="3"/>
  <c r="D808" i="3"/>
  <c r="D882" i="3"/>
  <c r="D932" i="3"/>
  <c r="D646" i="3"/>
  <c r="D639" i="3"/>
  <c r="D862" i="3"/>
  <c r="D789" i="3"/>
  <c r="D935" i="3"/>
  <c r="D492" i="3"/>
  <c r="D916" i="3"/>
  <c r="D424" i="3"/>
  <c r="D497" i="3"/>
  <c r="D542" i="3"/>
  <c r="D1000" i="3"/>
  <c r="D397" i="3"/>
  <c r="D329" i="3"/>
  <c r="D828" i="3"/>
  <c r="D326" i="3"/>
  <c r="D318" i="3"/>
  <c r="D820" i="3"/>
  <c r="D355" i="3"/>
  <c r="D382" i="3"/>
  <c r="D441" i="3"/>
  <c r="D915" i="3"/>
  <c r="D306" i="3"/>
  <c r="D341" i="3"/>
  <c r="D189" i="3"/>
  <c r="D241" i="3"/>
  <c r="D202" i="3"/>
  <c r="D203" i="3"/>
  <c r="D293" i="3"/>
  <c r="D186" i="3"/>
  <c r="D263" i="3"/>
  <c r="D240" i="3"/>
  <c r="D260" i="3"/>
  <c r="D158" i="3"/>
  <c r="D104" i="3"/>
  <c r="D42" i="3"/>
  <c r="D28" i="3"/>
  <c r="D91" i="3"/>
  <c r="D10" i="3"/>
  <c r="D56" i="3"/>
  <c r="D51" i="3"/>
  <c r="D550" i="10"/>
  <c r="D741" i="10"/>
  <c r="D893" i="10"/>
  <c r="D512" i="10"/>
  <c r="D243" i="10"/>
  <c r="D376" i="10"/>
  <c r="D661" i="10"/>
  <c r="D519" i="10"/>
  <c r="D413" i="10"/>
  <c r="D251" i="10"/>
  <c r="D11" i="10"/>
  <c r="D125" i="10"/>
  <c r="D66" i="10"/>
  <c r="D218" i="10"/>
  <c r="D106" i="10"/>
  <c r="D110" i="10"/>
  <c r="D226" i="10"/>
  <c r="D766" i="3"/>
  <c r="D926" i="3"/>
  <c r="D592" i="3"/>
  <c r="D962" i="3"/>
  <c r="D973" i="3"/>
  <c r="D870" i="3"/>
  <c r="D567" i="3"/>
  <c r="D814" i="3"/>
  <c r="D976" i="3"/>
  <c r="D900" i="3"/>
  <c r="D729" i="3"/>
  <c r="D693" i="3"/>
  <c r="D485" i="3"/>
  <c r="D736" i="3"/>
  <c r="D597" i="3"/>
  <c r="D482" i="3"/>
  <c r="D996" i="3"/>
  <c r="D519" i="3"/>
  <c r="D327" i="3"/>
  <c r="D418" i="3"/>
  <c r="D679" i="3"/>
  <c r="D348" i="3"/>
  <c r="D304" i="3"/>
  <c r="D979" i="3"/>
  <c r="D311" i="3"/>
  <c r="D363" i="3"/>
  <c r="D782" i="3"/>
  <c r="D668" i="3"/>
  <c r="D376" i="3"/>
  <c r="D305" i="3"/>
  <c r="D199" i="3"/>
  <c r="D261" i="3"/>
  <c r="D184" i="3"/>
  <c r="D171" i="3"/>
  <c r="D197" i="3"/>
  <c r="D179" i="3"/>
  <c r="D227" i="3"/>
  <c r="D178" i="3"/>
  <c r="D269" i="3"/>
  <c r="D155" i="3"/>
  <c r="D21" i="3"/>
  <c r="D54" i="3"/>
  <c r="D92" i="3"/>
  <c r="D67" i="3"/>
  <c r="D23" i="3"/>
  <c r="D100" i="3"/>
  <c r="D109" i="3"/>
  <c r="D266" i="10"/>
  <c r="D578" i="10"/>
  <c r="D680" i="10"/>
  <c r="D963" i="10"/>
  <c r="D339" i="10"/>
  <c r="D191" i="10"/>
  <c r="D225" i="10"/>
  <c r="D76" i="10"/>
  <c r="D42" i="10"/>
  <c r="D488" i="3"/>
  <c r="D565" i="3"/>
  <c r="D699" i="3"/>
  <c r="D546" i="3"/>
  <c r="D466" i="3"/>
  <c r="D761" i="10"/>
  <c r="D943" i="10"/>
  <c r="D356" i="10"/>
  <c r="D107" i="10"/>
  <c r="D859" i="3"/>
  <c r="D536" i="3"/>
  <c r="D937" i="3"/>
  <c r="D500" i="3"/>
  <c r="D452" i="3"/>
  <c r="D933" i="3"/>
  <c r="D309" i="3"/>
  <c r="D487" i="3"/>
  <c r="D323" i="3"/>
  <c r="D590" i="3"/>
  <c r="D425" i="3"/>
  <c r="D310" i="3"/>
  <c r="D213" i="3"/>
  <c r="D297" i="3"/>
  <c r="D265" i="3"/>
  <c r="D266" i="3"/>
  <c r="D255" i="3"/>
  <c r="D4" i="3"/>
  <c r="D108" i="3"/>
  <c r="D82" i="3"/>
  <c r="D68" i="3"/>
  <c r="D120" i="3"/>
  <c r="D715" i="10"/>
  <c r="D798" i="10"/>
  <c r="D802" i="10"/>
  <c r="D45" i="10"/>
  <c r="D178" i="10"/>
  <c r="D725" i="3"/>
  <c r="D740" i="3"/>
  <c r="D856" i="3"/>
  <c r="D560" i="3"/>
  <c r="D434" i="3"/>
  <c r="D902" i="3"/>
  <c r="D651" i="3"/>
  <c r="D270" i="3"/>
  <c r="D249" i="3"/>
  <c r="D154" i="3"/>
  <c r="D45" i="3"/>
  <c r="D140" i="3"/>
  <c r="D856" i="10"/>
  <c r="D990" i="10"/>
  <c r="D108" i="10"/>
  <c r="D38" i="10"/>
  <c r="D674" i="3"/>
  <c r="D594" i="3"/>
  <c r="D447" i="3"/>
  <c r="D478" i="3"/>
  <c r="D402" i="3"/>
  <c r="D730" i="3"/>
  <c r="D220" i="3"/>
  <c r="D204" i="3"/>
  <c r="D29" i="3"/>
  <c r="D128" i="3"/>
  <c r="D824" i="10"/>
  <c r="D582" i="10"/>
  <c r="D141" i="10"/>
  <c r="D994" i="3"/>
  <c r="D880" i="3"/>
  <c r="D681" i="3"/>
  <c r="D367" i="3"/>
  <c r="D512" i="3"/>
  <c r="D368" i="3"/>
  <c r="D264" i="3"/>
  <c r="D16" i="3"/>
  <c r="D129" i="3"/>
  <c r="D502" i="10"/>
  <c r="D889" i="10"/>
  <c r="D354" i="10"/>
  <c r="D129" i="10"/>
  <c r="D910" i="3"/>
  <c r="D570" i="3"/>
  <c r="D489" i="3"/>
  <c r="D897" i="3"/>
  <c r="D685" i="3"/>
  <c r="D319" i="3"/>
  <c r="D400" i="3"/>
  <c r="D392" i="3"/>
  <c r="D159" i="3"/>
  <c r="D163" i="3"/>
  <c r="D63" i="3"/>
  <c r="D78" i="3"/>
  <c r="D126" i="3"/>
  <c r="D479" i="10"/>
  <c r="D971" i="10"/>
  <c r="D189" i="10"/>
  <c r="D64" i="10"/>
  <c r="D908" i="3"/>
  <c r="D764" i="3"/>
  <c r="D770" i="3"/>
  <c r="D302" i="3"/>
  <c r="D459" i="3"/>
  <c r="D344" i="3"/>
  <c r="D182" i="3"/>
  <c r="D7" i="3"/>
  <c r="D65" i="3"/>
  <c r="D674" i="10"/>
  <c r="D899" i="10"/>
  <c r="D131" i="10"/>
  <c r="D95" i="10"/>
  <c r="D825" i="3"/>
  <c r="D966" i="3"/>
  <c r="D925" i="3"/>
  <c r="D414" i="3"/>
  <c r="D362" i="3"/>
  <c r="D267" i="3"/>
  <c r="D88" i="3"/>
  <c r="D40" i="3"/>
  <c r="D183" i="10"/>
  <c r="D664" i="3"/>
  <c r="D413" i="3"/>
  <c r="D847" i="3"/>
  <c r="D259" i="3"/>
  <c r="D111" i="3"/>
  <c r="D726" i="10"/>
  <c r="D32" i="10"/>
  <c r="D619" i="3"/>
  <c r="D702" i="3"/>
  <c r="D295" i="3"/>
  <c r="D172" i="3"/>
  <c r="D819" i="10"/>
  <c r="D554" i="10"/>
  <c r="D584" i="10"/>
  <c r="D136" i="10"/>
  <c r="D589" i="3"/>
  <c r="D898" i="3"/>
  <c r="D872" i="3"/>
  <c r="D831" i="3"/>
  <c r="D678" i="3"/>
  <c r="D613" i="3"/>
  <c r="D403" i="3"/>
  <c r="D733" i="3"/>
  <c r="D439" i="3"/>
  <c r="D388" i="3"/>
  <c r="D746" i="3"/>
  <c r="D346" i="3"/>
  <c r="D183" i="3"/>
  <c r="D211" i="3"/>
  <c r="D170" i="3"/>
  <c r="D218" i="3"/>
  <c r="D290" i="3"/>
  <c r="D49" i="3"/>
  <c r="D20" i="3"/>
  <c r="D114" i="3"/>
  <c r="D14" i="3"/>
  <c r="D130" i="3"/>
  <c r="D501" i="10"/>
  <c r="D357" i="10"/>
  <c r="D407" i="10"/>
  <c r="D79" i="10"/>
  <c r="D442" i="3"/>
  <c r="D541" i="3"/>
  <c r="D694" i="3"/>
  <c r="D868" i="3"/>
  <c r="D587" i="3"/>
  <c r="D659" i="3"/>
  <c r="D401" i="3"/>
  <c r="D303" i="3"/>
  <c r="D219" i="3"/>
  <c r="D187" i="3"/>
  <c r="D41" i="3"/>
  <c r="D83" i="3"/>
  <c r="D137" i="3"/>
  <c r="D565" i="10"/>
  <c r="D291" i="10"/>
  <c r="D199" i="10"/>
  <c r="D59" i="10"/>
  <c r="D572" i="3"/>
  <c r="D888" i="3"/>
  <c r="D705" i="3"/>
  <c r="D498" i="3"/>
  <c r="D697" i="3"/>
  <c r="D389" i="3"/>
  <c r="D280" i="3"/>
  <c r="D144" i="3"/>
  <c r="D11" i="3"/>
  <c r="D116" i="3"/>
  <c r="D791" i="10"/>
  <c r="D879" i="10"/>
  <c r="D163" i="10"/>
  <c r="D663" i="3"/>
  <c r="D858" i="3"/>
  <c r="D813" i="3"/>
  <c r="D417" i="3"/>
  <c r="D336" i="3"/>
  <c r="D256" i="3"/>
  <c r="D232" i="3"/>
  <c r="D74" i="3"/>
  <c r="D142" i="3"/>
  <c r="D755" i="10"/>
  <c r="D613" i="10"/>
  <c r="D31" i="10"/>
  <c r="D56" i="10"/>
  <c r="D809" i="3"/>
  <c r="D527" i="3"/>
  <c r="D675" i="3"/>
  <c r="D669" i="3"/>
  <c r="D332" i="3"/>
  <c r="D377" i="3"/>
  <c r="D406" i="3"/>
  <c r="D237" i="3"/>
  <c r="D294" i="3"/>
  <c r="D287" i="3"/>
  <c r="D87" i="3"/>
  <c r="D102" i="3"/>
  <c r="D254" i="10"/>
  <c r="D742" i="10"/>
  <c r="D921" i="10"/>
  <c r="D7" i="10"/>
  <c r="D689" i="3"/>
  <c r="D906" i="3"/>
  <c r="D941" i="3"/>
  <c r="D878" i="3"/>
  <c r="D422" i="3"/>
  <c r="D320" i="3"/>
  <c r="D230" i="3"/>
  <c r="D291" i="3"/>
  <c r="D107" i="3"/>
  <c r="D127" i="3"/>
  <c r="D848" i="10"/>
  <c r="D623" i="10"/>
  <c r="D223" i="10"/>
  <c r="D203" i="10"/>
  <c r="D980" i="3"/>
  <c r="D530" i="3"/>
  <c r="D314" i="3"/>
  <c r="D338" i="3"/>
  <c r="D39" i="3"/>
  <c r="D236" i="3"/>
  <c r="D19" i="3"/>
  <c r="D124" i="3"/>
  <c r="D748" i="3"/>
  <c r="D708" i="3"/>
  <c r="D313" i="3"/>
  <c r="D177" i="3"/>
  <c r="D215" i="3"/>
  <c r="D84" i="3"/>
  <c r="D585" i="10"/>
  <c r="D22" i="10"/>
  <c r="D788" i="3"/>
  <c r="D824" i="3"/>
  <c r="D300" i="3"/>
  <c r="D353" i="3"/>
  <c r="D37" i="3"/>
  <c r="D757" i="10"/>
  <c r="D727" i="10"/>
  <c r="D204" i="10"/>
  <c r="D39" i="10"/>
  <c r="D561" i="3"/>
  <c r="D491" i="3"/>
  <c r="D608" i="3"/>
  <c r="D504" i="3"/>
  <c r="D879" i="3"/>
  <c r="D714" i="3"/>
  <c r="D365" i="3"/>
  <c r="D360" i="3"/>
  <c r="D430" i="3"/>
  <c r="D386" i="3"/>
  <c r="D776" i="3"/>
  <c r="D316" i="3"/>
  <c r="D216" i="3"/>
  <c r="D174" i="3"/>
  <c r="D194" i="3"/>
  <c r="D173" i="3"/>
  <c r="D143" i="3"/>
  <c r="D8" i="3"/>
  <c r="D60" i="3"/>
  <c r="D66" i="3"/>
  <c r="D117" i="3"/>
  <c r="D122" i="3"/>
  <c r="D986" i="10"/>
  <c r="D423" i="10"/>
  <c r="D184" i="10"/>
  <c r="D212" i="10"/>
  <c r="D701" i="3"/>
  <c r="D568" i="3"/>
  <c r="D841" i="3"/>
  <c r="D553" i="3"/>
  <c r="D532" i="3"/>
  <c r="D322" i="3"/>
  <c r="D372" i="3"/>
  <c r="D438" i="3"/>
  <c r="D252" i="3"/>
  <c r="D243" i="3"/>
  <c r="D90" i="3"/>
  <c r="D112" i="3"/>
  <c r="D123" i="3"/>
  <c r="D347" i="10"/>
  <c r="D263" i="10"/>
  <c r="D50" i="10"/>
  <c r="D29" i="10"/>
  <c r="D448" i="3"/>
  <c r="D743" i="3"/>
  <c r="D645" i="3"/>
  <c r="D324" i="3"/>
  <c r="D328" i="3"/>
  <c r="D429" i="3"/>
  <c r="D195" i="3"/>
  <c r="D43" i="3"/>
  <c r="D110" i="3"/>
  <c r="D618" i="10"/>
  <c r="D794" i="10"/>
  <c r="D325" i="10"/>
  <c r="D28" i="10"/>
  <c r="D854" i="3"/>
  <c r="D625" i="3"/>
  <c r="D972" i="3"/>
  <c r="D378" i="3"/>
  <c r="D426" i="3"/>
  <c r="D210" i="3"/>
  <c r="D285" i="3"/>
  <c r="D53" i="3"/>
  <c r="D285" i="10"/>
  <c r="D928" i="10"/>
  <c r="D736" i="10"/>
  <c r="D4" i="10"/>
  <c r="D55" i="10"/>
  <c r="D676" i="3"/>
  <c r="D523" i="3"/>
  <c r="D450" i="3"/>
  <c r="D620" i="3"/>
  <c r="D396" i="3"/>
  <c r="D876" i="3"/>
  <c r="D684" i="3"/>
  <c r="D225" i="3"/>
  <c r="D247" i="3"/>
  <c r="D152" i="3"/>
  <c r="D101" i="3"/>
  <c r="D125" i="3"/>
  <c r="D847" i="10"/>
  <c r="D626" i="10"/>
  <c r="D292" i="10"/>
  <c r="D174" i="10"/>
  <c r="D757" i="3"/>
  <c r="D463" i="3"/>
  <c r="D912" i="3"/>
  <c r="D934" i="3"/>
  <c r="D379" i="3"/>
  <c r="D998" i="3"/>
  <c r="D191" i="3"/>
  <c r="D278" i="3"/>
  <c r="D22" i="3"/>
  <c r="D119" i="3"/>
  <c r="D836" i="10"/>
  <c r="D644" i="10"/>
  <c r="D214" i="10"/>
  <c r="D494" i="3"/>
  <c r="D474" i="3"/>
  <c r="D449" i="3"/>
  <c r="D407" i="3"/>
  <c r="D347" i="3"/>
  <c r="D245" i="3"/>
  <c r="D208" i="3"/>
  <c r="D5" i="3"/>
  <c r="D138" i="3"/>
  <c r="D566" i="3"/>
  <c r="D832" i="3"/>
  <c r="D369" i="3"/>
  <c r="D273" i="3"/>
  <c r="D157" i="3"/>
  <c r="D141" i="3"/>
  <c r="D220" i="10"/>
  <c r="D649" i="3"/>
  <c r="D596" i="3"/>
  <c r="D558" i="3"/>
  <c r="D615" i="3"/>
  <c r="D486" i="3"/>
  <c r="D193" i="3"/>
  <c r="D148" i="3"/>
  <c r="D15" i="3"/>
  <c r="D919" i="3"/>
  <c r="D94" i="3"/>
  <c r="D283" i="3"/>
  <c r="D471" i="10"/>
  <c r="D579" i="10"/>
  <c r="D162" i="10"/>
  <c r="D140" i="10"/>
  <c r="D954" i="3"/>
  <c r="D774" i="3"/>
  <c r="D583" i="3"/>
  <c r="D569" i="3"/>
  <c r="D502" i="3"/>
  <c r="D631" i="3"/>
  <c r="D437" i="3"/>
  <c r="D299" i="3"/>
  <c r="D894" i="3"/>
  <c r="D308" i="3"/>
  <c r="D647" i="3"/>
  <c r="D410" i="3"/>
  <c r="D284" i="3"/>
  <c r="D258" i="3"/>
  <c r="D160" i="3"/>
  <c r="D217" i="3"/>
  <c r="D147" i="3"/>
  <c r="D59" i="3"/>
  <c r="D64" i="3"/>
  <c r="D113" i="3"/>
  <c r="D121" i="3"/>
  <c r="D136" i="3"/>
  <c r="D303" i="10"/>
  <c r="D398" i="10"/>
  <c r="D221" i="10"/>
  <c r="D97" i="10"/>
  <c r="D607" i="3"/>
  <c r="D603" i="3"/>
  <c r="D722" i="3"/>
  <c r="D812" i="3"/>
  <c r="D315" i="3"/>
  <c r="D435" i="3"/>
  <c r="D931" i="3"/>
  <c r="D200" i="3"/>
  <c r="D181" i="3"/>
  <c r="D296" i="3"/>
  <c r="D99" i="3"/>
  <c r="D34" i="3"/>
  <c r="D975" i="10"/>
  <c r="D563" i="10"/>
  <c r="D983" i="10"/>
  <c r="D228" i="10"/>
  <c r="D207" i="10"/>
  <c r="D616" i="3"/>
  <c r="D626" i="3"/>
  <c r="D718" i="3"/>
  <c r="D637" i="3"/>
  <c r="D384" i="3"/>
  <c r="D167" i="3"/>
  <c r="D226" i="3"/>
  <c r="D80" i="3"/>
  <c r="D131" i="3"/>
  <c r="D564" i="10"/>
  <c r="D503" i="10"/>
  <c r="D17" i="10"/>
  <c r="D142" i="10"/>
  <c r="D917" i="3"/>
  <c r="D654" i="3"/>
  <c r="D822" i="3"/>
  <c r="D345" i="3"/>
  <c r="D393" i="3"/>
  <c r="D201" i="3"/>
  <c r="D27" i="3"/>
  <c r="D58" i="3"/>
  <c r="D972" i="10"/>
  <c r="D860" i="10"/>
  <c r="D419" i="10"/>
  <c r="D147" i="10"/>
  <c r="D209" i="10"/>
  <c r="D552" i="3"/>
  <c r="D763" i="3"/>
  <c r="D719" i="3"/>
  <c r="D600" i="3"/>
  <c r="D578" i="3"/>
  <c r="D871" i="3"/>
  <c r="D342" i="3"/>
  <c r="D223" i="3"/>
  <c r="D262" i="3"/>
  <c r="D97" i="3"/>
  <c r="D18" i="3"/>
  <c r="D115" i="3"/>
  <c r="D322" i="10"/>
  <c r="D350" i="10"/>
  <c r="D84" i="10"/>
  <c r="D188" i="10"/>
  <c r="D633" i="3"/>
  <c r="D867" i="3"/>
  <c r="D611" i="3"/>
  <c r="D845" i="3"/>
  <c r="D408" i="3"/>
  <c r="D404" i="3"/>
  <c r="D212" i="3"/>
  <c r="D3" i="3"/>
  <c r="D30" i="3"/>
  <c r="D906" i="10"/>
  <c r="D882" i="10"/>
  <c r="D976" i="10"/>
  <c r="D78" i="10"/>
  <c r="D507" i="3"/>
  <c r="D798" i="3"/>
  <c r="D470" i="3"/>
  <c r="D398" i="3"/>
  <c r="D556" i="3"/>
  <c r="D166" i="3"/>
  <c r="D145" i="3"/>
  <c r="D24" i="3"/>
  <c r="D535" i="10"/>
  <c r="D672" i="3"/>
  <c r="D374" i="3"/>
  <c r="D432" i="3"/>
  <c r="D198" i="3"/>
  <c r="D76" i="3"/>
  <c r="D134" i="3"/>
  <c r="D155" i="10"/>
  <c r="D571" i="3"/>
  <c r="D984" i="3"/>
  <c r="D840" i="3"/>
  <c r="D373" i="3"/>
  <c r="D381" i="3"/>
  <c r="D242" i="3"/>
  <c r="D72" i="3"/>
  <c r="D135" i="3"/>
  <c r="D821" i="3"/>
  <c r="D161" i="3"/>
  <c r="D139" i="3"/>
  <c r="D118" i="3"/>
  <c r="AP106" i="4" l="1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K118" i="3"/>
  <c r="H118" i="3"/>
  <c r="J118" i="3"/>
  <c r="I118" i="3"/>
  <c r="F118" i="3"/>
  <c r="J139" i="3"/>
  <c r="H139" i="3"/>
  <c r="K139" i="3"/>
  <c r="F139" i="3"/>
  <c r="I139" i="3"/>
  <c r="I161" i="3"/>
  <c r="K161" i="3"/>
  <c r="F161" i="3"/>
  <c r="J161" i="3"/>
  <c r="H161" i="3"/>
  <c r="H821" i="3"/>
  <c r="K821" i="3"/>
  <c r="F821" i="3"/>
  <c r="I821" i="3"/>
  <c r="J821" i="3"/>
  <c r="J135" i="3"/>
  <c r="H135" i="3"/>
  <c r="K135" i="3"/>
  <c r="I135" i="3"/>
  <c r="F135" i="3"/>
  <c r="F72" i="3"/>
  <c r="J72" i="3"/>
  <c r="I72" i="3"/>
  <c r="H72" i="3"/>
  <c r="K72" i="3"/>
  <c r="K242" i="3"/>
  <c r="J242" i="3"/>
  <c r="I242" i="3"/>
  <c r="H242" i="3"/>
  <c r="F242" i="3"/>
  <c r="H381" i="3"/>
  <c r="J381" i="3"/>
  <c r="F381" i="3"/>
  <c r="K381" i="3"/>
  <c r="I381" i="3"/>
  <c r="J373" i="3"/>
  <c r="K373" i="3"/>
  <c r="F373" i="3"/>
  <c r="I373" i="3"/>
  <c r="H373" i="3"/>
  <c r="K840" i="3"/>
  <c r="J840" i="3"/>
  <c r="I840" i="3"/>
  <c r="H840" i="3"/>
  <c r="F840" i="3"/>
  <c r="K984" i="3"/>
  <c r="F984" i="3"/>
  <c r="J984" i="3"/>
  <c r="H984" i="3"/>
  <c r="I984" i="3"/>
  <c r="K571" i="3"/>
  <c r="I571" i="3"/>
  <c r="J571" i="3"/>
  <c r="F571" i="3"/>
  <c r="H571" i="3"/>
  <c r="I134" i="3"/>
  <c r="K134" i="3"/>
  <c r="H134" i="3"/>
  <c r="F134" i="3"/>
  <c r="J134" i="3"/>
  <c r="K76" i="3"/>
  <c r="J76" i="3"/>
  <c r="I76" i="3"/>
  <c r="H76" i="3"/>
  <c r="F76" i="3"/>
  <c r="J198" i="3"/>
  <c r="K198" i="3"/>
  <c r="I198" i="3"/>
  <c r="H198" i="3"/>
  <c r="F198" i="3"/>
  <c r="K432" i="3"/>
  <c r="J432" i="3"/>
  <c r="I432" i="3"/>
  <c r="F432" i="3"/>
  <c r="H432" i="3"/>
  <c r="J374" i="3"/>
  <c r="K374" i="3"/>
  <c r="I374" i="3"/>
  <c r="F374" i="3"/>
  <c r="H374" i="3"/>
  <c r="K672" i="3"/>
  <c r="F672" i="3"/>
  <c r="H672" i="3"/>
  <c r="J672" i="3"/>
  <c r="I672" i="3"/>
  <c r="H24" i="3"/>
  <c r="I24" i="3"/>
  <c r="J24" i="3"/>
  <c r="F24" i="3"/>
  <c r="K24" i="3"/>
  <c r="I145" i="3"/>
  <c r="J145" i="3"/>
  <c r="F145" i="3"/>
  <c r="K145" i="3"/>
  <c r="H145" i="3"/>
  <c r="K166" i="3"/>
  <c r="J166" i="3"/>
  <c r="I166" i="3"/>
  <c r="H166" i="3"/>
  <c r="F166" i="3"/>
  <c r="K556" i="3"/>
  <c r="J556" i="3"/>
  <c r="I556" i="3"/>
  <c r="H556" i="3"/>
  <c r="F556" i="3"/>
  <c r="J398" i="3"/>
  <c r="F398" i="3"/>
  <c r="K398" i="3"/>
  <c r="H398" i="3"/>
  <c r="I398" i="3"/>
  <c r="J470" i="3"/>
  <c r="I470" i="3"/>
  <c r="K470" i="3"/>
  <c r="H470" i="3"/>
  <c r="F470" i="3"/>
  <c r="F798" i="3"/>
  <c r="K798" i="3"/>
  <c r="H798" i="3"/>
  <c r="I798" i="3"/>
  <c r="J798" i="3"/>
  <c r="F507" i="3"/>
  <c r="I507" i="3"/>
  <c r="H507" i="3"/>
  <c r="K507" i="3"/>
  <c r="J507" i="3"/>
  <c r="J977" i="8"/>
  <c r="K977" i="8"/>
  <c r="K883" i="8"/>
  <c r="J883" i="8"/>
  <c r="J907" i="8"/>
  <c r="K907" i="8"/>
  <c r="J30" i="3"/>
  <c r="K30" i="3"/>
  <c r="I30" i="3"/>
  <c r="H30" i="3"/>
  <c r="F30" i="3"/>
  <c r="J3" i="3"/>
  <c r="H3" i="3"/>
  <c r="I3" i="3"/>
  <c r="K3" i="3"/>
  <c r="F3" i="3"/>
  <c r="J212" i="3"/>
  <c r="I212" i="3"/>
  <c r="K212" i="3"/>
  <c r="F212" i="3"/>
  <c r="H212" i="3"/>
  <c r="K404" i="3"/>
  <c r="J404" i="3"/>
  <c r="I404" i="3"/>
  <c r="H404" i="3"/>
  <c r="F404" i="3"/>
  <c r="K408" i="3"/>
  <c r="J408" i="3"/>
  <c r="I408" i="3"/>
  <c r="F408" i="3"/>
  <c r="H408" i="3"/>
  <c r="F845" i="3"/>
  <c r="J845" i="3"/>
  <c r="I845" i="3"/>
  <c r="H845" i="3"/>
  <c r="K845" i="3"/>
  <c r="J611" i="3"/>
  <c r="K611" i="3"/>
  <c r="I611" i="3"/>
  <c r="H611" i="3"/>
  <c r="F611" i="3"/>
  <c r="F867" i="3"/>
  <c r="H867" i="3"/>
  <c r="K867" i="3"/>
  <c r="J867" i="3"/>
  <c r="I867" i="3"/>
  <c r="H633" i="3"/>
  <c r="I633" i="3"/>
  <c r="F633" i="3"/>
  <c r="K633" i="3"/>
  <c r="J633" i="3"/>
  <c r="F115" i="3"/>
  <c r="I115" i="3"/>
  <c r="J115" i="3"/>
  <c r="H115" i="3"/>
  <c r="K115" i="3"/>
  <c r="J18" i="3"/>
  <c r="K18" i="3"/>
  <c r="I18" i="3"/>
  <c r="H18" i="3"/>
  <c r="F18" i="3"/>
  <c r="I97" i="3"/>
  <c r="H97" i="3"/>
  <c r="J97" i="3"/>
  <c r="F97" i="3"/>
  <c r="K97" i="3"/>
  <c r="I262" i="3"/>
  <c r="J262" i="3"/>
  <c r="F262" i="3"/>
  <c r="K262" i="3"/>
  <c r="H262" i="3"/>
  <c r="K223" i="3"/>
  <c r="J223" i="3"/>
  <c r="I223" i="3"/>
  <c r="H223" i="3"/>
  <c r="F223" i="3"/>
  <c r="J342" i="3"/>
  <c r="I342" i="3"/>
  <c r="K342" i="3"/>
  <c r="F342" i="3"/>
  <c r="H342" i="3"/>
  <c r="J871" i="3"/>
  <c r="K871" i="3"/>
  <c r="F871" i="3"/>
  <c r="I871" i="3"/>
  <c r="H871" i="3"/>
  <c r="I578" i="3"/>
  <c r="J578" i="3"/>
  <c r="H578" i="3"/>
  <c r="K578" i="3"/>
  <c r="F578" i="3"/>
  <c r="I600" i="3"/>
  <c r="H600" i="3"/>
  <c r="J600" i="3"/>
  <c r="F600" i="3"/>
  <c r="K600" i="3"/>
  <c r="J719" i="3"/>
  <c r="H719" i="3"/>
  <c r="K719" i="3"/>
  <c r="F719" i="3"/>
  <c r="I719" i="3"/>
  <c r="I763" i="3"/>
  <c r="H763" i="3"/>
  <c r="K763" i="3"/>
  <c r="J763" i="3"/>
  <c r="F763" i="3"/>
  <c r="J552" i="3"/>
  <c r="K552" i="3"/>
  <c r="F552" i="3"/>
  <c r="I552" i="3"/>
  <c r="H552" i="3"/>
  <c r="K861" i="8"/>
  <c r="J861" i="8"/>
  <c r="J973" i="8"/>
  <c r="K973" i="8"/>
  <c r="I58" i="3"/>
  <c r="F58" i="3"/>
  <c r="K58" i="3"/>
  <c r="H58" i="3"/>
  <c r="J58" i="3"/>
  <c r="F27" i="3"/>
  <c r="I27" i="3"/>
  <c r="J27" i="3"/>
  <c r="H27" i="3"/>
  <c r="K27" i="3"/>
  <c r="K201" i="3"/>
  <c r="J201" i="3"/>
  <c r="I201" i="3"/>
  <c r="F201" i="3"/>
  <c r="H201" i="3"/>
  <c r="J393" i="3"/>
  <c r="I393" i="3"/>
  <c r="F393" i="3"/>
  <c r="K393" i="3"/>
  <c r="H393" i="3"/>
  <c r="J345" i="3"/>
  <c r="K345" i="3"/>
  <c r="I345" i="3"/>
  <c r="H345" i="3"/>
  <c r="F345" i="3"/>
  <c r="J822" i="3"/>
  <c r="I822" i="3"/>
  <c r="H822" i="3"/>
  <c r="K822" i="3"/>
  <c r="F822" i="3"/>
  <c r="J654" i="3"/>
  <c r="H654" i="3"/>
  <c r="K654" i="3"/>
  <c r="I654" i="3"/>
  <c r="F654" i="3"/>
  <c r="F917" i="3"/>
  <c r="H917" i="3"/>
  <c r="J917" i="3"/>
  <c r="K917" i="3"/>
  <c r="I917" i="3"/>
  <c r="K131" i="3"/>
  <c r="H131" i="3"/>
  <c r="I131" i="3"/>
  <c r="J131" i="3"/>
  <c r="F131" i="3"/>
  <c r="J80" i="3"/>
  <c r="K80" i="3"/>
  <c r="I80" i="3"/>
  <c r="H80" i="3"/>
  <c r="F80" i="3"/>
  <c r="J226" i="3"/>
  <c r="K226" i="3"/>
  <c r="I226" i="3"/>
  <c r="H226" i="3"/>
  <c r="F226" i="3"/>
  <c r="J167" i="3"/>
  <c r="K167" i="3"/>
  <c r="I167" i="3"/>
  <c r="H167" i="3"/>
  <c r="F167" i="3"/>
  <c r="K384" i="3"/>
  <c r="J384" i="3"/>
  <c r="I384" i="3"/>
  <c r="H384" i="3"/>
  <c r="F384" i="3"/>
  <c r="J637" i="3"/>
  <c r="K637" i="3"/>
  <c r="I637" i="3"/>
  <c r="F637" i="3"/>
  <c r="H637" i="3"/>
  <c r="J718" i="3"/>
  <c r="K718" i="3"/>
  <c r="I718" i="3"/>
  <c r="F718" i="3"/>
  <c r="H718" i="3"/>
  <c r="K626" i="3"/>
  <c r="I626" i="3"/>
  <c r="J626" i="3"/>
  <c r="H626" i="3"/>
  <c r="F626" i="3"/>
  <c r="K616" i="3"/>
  <c r="I616" i="3"/>
  <c r="H616" i="3"/>
  <c r="J616" i="3"/>
  <c r="F616" i="3"/>
  <c r="K984" i="8"/>
  <c r="J984" i="8"/>
  <c r="K976" i="8"/>
  <c r="J976" i="8"/>
  <c r="K34" i="3"/>
  <c r="F34" i="3"/>
  <c r="J34" i="3"/>
  <c r="I34" i="3"/>
  <c r="H34" i="3"/>
  <c r="K99" i="3"/>
  <c r="J99" i="3"/>
  <c r="I99" i="3"/>
  <c r="F99" i="3"/>
  <c r="H99" i="3"/>
  <c r="J296" i="3"/>
  <c r="I296" i="3"/>
  <c r="K296" i="3"/>
  <c r="H296" i="3"/>
  <c r="F296" i="3"/>
  <c r="J181" i="3"/>
  <c r="I181" i="3"/>
  <c r="K181" i="3"/>
  <c r="H181" i="3"/>
  <c r="F181" i="3"/>
  <c r="J200" i="3"/>
  <c r="K200" i="3"/>
  <c r="I200" i="3"/>
  <c r="F200" i="3"/>
  <c r="H200" i="3"/>
  <c r="I931" i="3"/>
  <c r="K931" i="3"/>
  <c r="F931" i="3"/>
  <c r="H931" i="3"/>
  <c r="J931" i="3"/>
  <c r="I435" i="3"/>
  <c r="K435" i="3"/>
  <c r="J435" i="3"/>
  <c r="F435" i="3"/>
  <c r="H435" i="3"/>
  <c r="J315" i="3"/>
  <c r="I315" i="3"/>
  <c r="K315" i="3"/>
  <c r="F315" i="3"/>
  <c r="H315" i="3"/>
  <c r="H812" i="3"/>
  <c r="K812" i="3"/>
  <c r="I812" i="3"/>
  <c r="J812" i="3"/>
  <c r="F812" i="3"/>
  <c r="K722" i="3"/>
  <c r="F722" i="3"/>
  <c r="J722" i="3"/>
  <c r="H722" i="3"/>
  <c r="I722" i="3"/>
  <c r="I603" i="3"/>
  <c r="K603" i="3"/>
  <c r="J603" i="3"/>
  <c r="F603" i="3"/>
  <c r="H603" i="3"/>
  <c r="J607" i="3"/>
  <c r="K607" i="3"/>
  <c r="I607" i="3"/>
  <c r="F607" i="3"/>
  <c r="H607" i="3"/>
  <c r="F136" i="3"/>
  <c r="J136" i="3"/>
  <c r="I136" i="3"/>
  <c r="K136" i="3"/>
  <c r="H136" i="3"/>
  <c r="J121" i="3"/>
  <c r="F121" i="3"/>
  <c r="K121" i="3"/>
  <c r="H121" i="3"/>
  <c r="I121" i="3"/>
  <c r="J113" i="3"/>
  <c r="H113" i="3"/>
  <c r="K113" i="3"/>
  <c r="I113" i="3"/>
  <c r="F113" i="3"/>
  <c r="J64" i="3"/>
  <c r="K64" i="3"/>
  <c r="H64" i="3"/>
  <c r="F64" i="3"/>
  <c r="I64" i="3"/>
  <c r="I59" i="3"/>
  <c r="K59" i="3"/>
  <c r="H59" i="3"/>
  <c r="J59" i="3"/>
  <c r="F59" i="3"/>
  <c r="K147" i="3"/>
  <c r="J147" i="3"/>
  <c r="I147" i="3"/>
  <c r="H147" i="3"/>
  <c r="F147" i="3"/>
  <c r="J217" i="3"/>
  <c r="I217" i="3"/>
  <c r="K217" i="3"/>
  <c r="F217" i="3"/>
  <c r="H217" i="3"/>
  <c r="H160" i="3"/>
  <c r="K160" i="3"/>
  <c r="F160" i="3"/>
  <c r="J160" i="3"/>
  <c r="I160" i="3"/>
  <c r="K258" i="3"/>
  <c r="J258" i="3"/>
  <c r="I258" i="3"/>
  <c r="H258" i="3"/>
  <c r="F258" i="3"/>
  <c r="K284" i="3"/>
  <c r="J284" i="3"/>
  <c r="I284" i="3"/>
  <c r="F284" i="3"/>
  <c r="H284" i="3"/>
  <c r="K410" i="3"/>
  <c r="F410" i="3"/>
  <c r="J410" i="3"/>
  <c r="I410" i="3"/>
  <c r="H410" i="3"/>
  <c r="J647" i="3"/>
  <c r="K647" i="3"/>
  <c r="I647" i="3"/>
  <c r="F647" i="3"/>
  <c r="H647" i="3"/>
  <c r="I308" i="3"/>
  <c r="K308" i="3"/>
  <c r="J308" i="3"/>
  <c r="H308" i="3"/>
  <c r="F308" i="3"/>
  <c r="H894" i="3"/>
  <c r="F894" i="3"/>
  <c r="K894" i="3"/>
  <c r="J894" i="3"/>
  <c r="I894" i="3"/>
  <c r="I299" i="3"/>
  <c r="K299" i="3"/>
  <c r="J299" i="3"/>
  <c r="F299" i="3"/>
  <c r="H299" i="3"/>
  <c r="J437" i="3"/>
  <c r="H437" i="3"/>
  <c r="F437" i="3"/>
  <c r="K437" i="3"/>
  <c r="I437" i="3"/>
  <c r="K631" i="3"/>
  <c r="J631" i="3"/>
  <c r="I631" i="3"/>
  <c r="F631" i="3"/>
  <c r="H631" i="3"/>
  <c r="K502" i="3"/>
  <c r="J502" i="3"/>
  <c r="I502" i="3"/>
  <c r="H502" i="3"/>
  <c r="F502" i="3"/>
  <c r="H569" i="3"/>
  <c r="J569" i="3"/>
  <c r="F569" i="3"/>
  <c r="K569" i="3"/>
  <c r="I569" i="3"/>
  <c r="K583" i="3"/>
  <c r="J583" i="3"/>
  <c r="I583" i="3"/>
  <c r="H583" i="3"/>
  <c r="F583" i="3"/>
  <c r="F774" i="3"/>
  <c r="K774" i="3"/>
  <c r="J774" i="3"/>
  <c r="I774" i="3"/>
  <c r="H774" i="3"/>
  <c r="J954" i="3"/>
  <c r="H954" i="3"/>
  <c r="F954" i="3"/>
  <c r="K954" i="3"/>
  <c r="I954" i="3"/>
  <c r="K283" i="3"/>
  <c r="I283" i="3"/>
  <c r="J283" i="3"/>
  <c r="F283" i="3"/>
  <c r="H283" i="3"/>
  <c r="K94" i="3"/>
  <c r="H94" i="3"/>
  <c r="J94" i="3"/>
  <c r="I94" i="3"/>
  <c r="F94" i="3"/>
  <c r="I919" i="3"/>
  <c r="K919" i="3"/>
  <c r="J919" i="3"/>
  <c r="H919" i="3"/>
  <c r="F919" i="3"/>
  <c r="H15" i="3"/>
  <c r="I15" i="3"/>
  <c r="J15" i="3"/>
  <c r="F15" i="3"/>
  <c r="K15" i="3"/>
  <c r="K148" i="3"/>
  <c r="J148" i="3"/>
  <c r="I148" i="3"/>
  <c r="F148" i="3"/>
  <c r="H148" i="3"/>
  <c r="K193" i="3"/>
  <c r="J193" i="3"/>
  <c r="I193" i="3"/>
  <c r="H193" i="3"/>
  <c r="F193" i="3"/>
  <c r="K486" i="3"/>
  <c r="H486" i="3"/>
  <c r="J486" i="3"/>
  <c r="F486" i="3"/>
  <c r="I486" i="3"/>
  <c r="K615" i="3"/>
  <c r="J615" i="3"/>
  <c r="I615" i="3"/>
  <c r="F615" i="3"/>
  <c r="H615" i="3"/>
  <c r="I558" i="3"/>
  <c r="K558" i="3"/>
  <c r="J558" i="3"/>
  <c r="F558" i="3"/>
  <c r="H558" i="3"/>
  <c r="I596" i="3"/>
  <c r="H596" i="3"/>
  <c r="K596" i="3"/>
  <c r="F596" i="3"/>
  <c r="J596" i="3"/>
  <c r="F649" i="3"/>
  <c r="J649" i="3"/>
  <c r="H649" i="3"/>
  <c r="K649" i="3"/>
  <c r="I649" i="3"/>
  <c r="J141" i="3"/>
  <c r="F141" i="3"/>
  <c r="H141" i="3"/>
  <c r="K141" i="3"/>
  <c r="I141" i="3"/>
  <c r="K157" i="3"/>
  <c r="I157" i="3"/>
  <c r="F157" i="3"/>
  <c r="H157" i="3"/>
  <c r="J157" i="3"/>
  <c r="J273" i="3"/>
  <c r="H273" i="3"/>
  <c r="I273" i="3"/>
  <c r="F273" i="3"/>
  <c r="K273" i="3"/>
  <c r="I369" i="3"/>
  <c r="J369" i="3"/>
  <c r="K369" i="3"/>
  <c r="H369" i="3"/>
  <c r="F369" i="3"/>
  <c r="H832" i="3"/>
  <c r="K832" i="3"/>
  <c r="F832" i="3"/>
  <c r="J832" i="3"/>
  <c r="I832" i="3"/>
  <c r="K566" i="3"/>
  <c r="I566" i="3"/>
  <c r="J566" i="3"/>
  <c r="H566" i="3"/>
  <c r="F566" i="3"/>
  <c r="J138" i="3"/>
  <c r="I138" i="3"/>
  <c r="K138" i="3"/>
  <c r="H138" i="3"/>
  <c r="F138" i="3"/>
  <c r="K5" i="3"/>
  <c r="I5" i="3"/>
  <c r="H5" i="3"/>
  <c r="J5" i="3"/>
  <c r="F5" i="3"/>
  <c r="J208" i="3"/>
  <c r="K208" i="3"/>
  <c r="I208" i="3"/>
  <c r="H208" i="3"/>
  <c r="F208" i="3"/>
  <c r="K245" i="3"/>
  <c r="J245" i="3"/>
  <c r="I245" i="3"/>
  <c r="H245" i="3"/>
  <c r="F245" i="3"/>
  <c r="J347" i="3"/>
  <c r="K347" i="3"/>
  <c r="I347" i="3"/>
  <c r="H347" i="3"/>
  <c r="F347" i="3"/>
  <c r="J407" i="3"/>
  <c r="I407" i="3"/>
  <c r="K407" i="3"/>
  <c r="F407" i="3"/>
  <c r="H407" i="3"/>
  <c r="I449" i="3"/>
  <c r="K449" i="3"/>
  <c r="J449" i="3"/>
  <c r="H449" i="3"/>
  <c r="F449" i="3"/>
  <c r="I474" i="3"/>
  <c r="H474" i="3"/>
  <c r="J474" i="3"/>
  <c r="F474" i="3"/>
  <c r="K474" i="3"/>
  <c r="K494" i="3"/>
  <c r="J494" i="3"/>
  <c r="I494" i="3"/>
  <c r="F494" i="3"/>
  <c r="H494" i="3"/>
  <c r="K837" i="8"/>
  <c r="J837" i="8"/>
  <c r="J119" i="3"/>
  <c r="H119" i="3"/>
  <c r="K119" i="3"/>
  <c r="F119" i="3"/>
  <c r="I119" i="3"/>
  <c r="K22" i="3"/>
  <c r="F22" i="3"/>
  <c r="I22" i="3"/>
  <c r="J22" i="3"/>
  <c r="H22" i="3"/>
  <c r="I278" i="3"/>
  <c r="J278" i="3"/>
  <c r="K278" i="3"/>
  <c r="H278" i="3"/>
  <c r="F278" i="3"/>
  <c r="K191" i="3"/>
  <c r="J191" i="3"/>
  <c r="I191" i="3"/>
  <c r="F191" i="3"/>
  <c r="H191" i="3"/>
  <c r="K998" i="3"/>
  <c r="F998" i="3"/>
  <c r="H998" i="3"/>
  <c r="I998" i="3"/>
  <c r="J998" i="3"/>
  <c r="K379" i="3"/>
  <c r="J379" i="3"/>
  <c r="I379" i="3"/>
  <c r="F379" i="3"/>
  <c r="H379" i="3"/>
  <c r="I934" i="3"/>
  <c r="K934" i="3"/>
  <c r="J934" i="3"/>
  <c r="F934" i="3"/>
  <c r="H934" i="3"/>
  <c r="J912" i="3"/>
  <c r="K912" i="3"/>
  <c r="I912" i="3"/>
  <c r="H912" i="3"/>
  <c r="F912" i="3"/>
  <c r="J463" i="3"/>
  <c r="K463" i="3"/>
  <c r="I463" i="3"/>
  <c r="F463" i="3"/>
  <c r="H463" i="3"/>
  <c r="I757" i="3"/>
  <c r="F757" i="3"/>
  <c r="J757" i="3"/>
  <c r="K757" i="3"/>
  <c r="H757" i="3"/>
  <c r="J848" i="8"/>
  <c r="K848" i="8"/>
  <c r="J125" i="3"/>
  <c r="F125" i="3"/>
  <c r="K125" i="3"/>
  <c r="I125" i="3"/>
  <c r="H125" i="3"/>
  <c r="H101" i="3"/>
  <c r="K101" i="3"/>
  <c r="F101" i="3"/>
  <c r="J101" i="3"/>
  <c r="I101" i="3"/>
  <c r="F152" i="3"/>
  <c r="I152" i="3"/>
  <c r="K152" i="3"/>
  <c r="H152" i="3"/>
  <c r="J152" i="3"/>
  <c r="I247" i="3"/>
  <c r="J247" i="3"/>
  <c r="K247" i="3"/>
  <c r="H247" i="3"/>
  <c r="F247" i="3"/>
  <c r="J225" i="3"/>
  <c r="K225" i="3"/>
  <c r="I225" i="3"/>
  <c r="H225" i="3"/>
  <c r="F225" i="3"/>
  <c r="K684" i="3"/>
  <c r="J684" i="3"/>
  <c r="I684" i="3"/>
  <c r="H684" i="3"/>
  <c r="F684" i="3"/>
  <c r="K876" i="3"/>
  <c r="I876" i="3"/>
  <c r="H876" i="3"/>
  <c r="J876" i="3"/>
  <c r="F876" i="3"/>
  <c r="J396" i="3"/>
  <c r="K396" i="3"/>
  <c r="I396" i="3"/>
  <c r="H396" i="3"/>
  <c r="F396" i="3"/>
  <c r="H620" i="3"/>
  <c r="J620" i="3"/>
  <c r="F620" i="3"/>
  <c r="I620" i="3"/>
  <c r="K620" i="3"/>
  <c r="K450" i="3"/>
  <c r="I450" i="3"/>
  <c r="J450" i="3"/>
  <c r="F450" i="3"/>
  <c r="H450" i="3"/>
  <c r="H523" i="3"/>
  <c r="J523" i="3"/>
  <c r="F523" i="3"/>
  <c r="K523" i="3"/>
  <c r="I523" i="3"/>
  <c r="H676" i="3"/>
  <c r="F676" i="3"/>
  <c r="K676" i="3"/>
  <c r="J676" i="3"/>
  <c r="I676" i="3"/>
  <c r="J737" i="8"/>
  <c r="K737" i="8"/>
  <c r="K929" i="8"/>
  <c r="J929" i="8"/>
  <c r="J53" i="3"/>
  <c r="H53" i="3"/>
  <c r="F53" i="3"/>
  <c r="K53" i="3"/>
  <c r="I53" i="3"/>
  <c r="I285" i="3"/>
  <c r="J285" i="3"/>
  <c r="K285" i="3"/>
  <c r="H285" i="3"/>
  <c r="F285" i="3"/>
  <c r="J210" i="3"/>
  <c r="K210" i="3"/>
  <c r="I210" i="3"/>
  <c r="H210" i="3"/>
  <c r="F210" i="3"/>
  <c r="J426" i="3"/>
  <c r="K426" i="3"/>
  <c r="I426" i="3"/>
  <c r="F426" i="3"/>
  <c r="H426" i="3"/>
  <c r="H378" i="3"/>
  <c r="I378" i="3"/>
  <c r="F378" i="3"/>
  <c r="J378" i="3"/>
  <c r="K378" i="3"/>
  <c r="K972" i="3"/>
  <c r="F972" i="3"/>
  <c r="I972" i="3"/>
  <c r="J972" i="3"/>
  <c r="H972" i="3"/>
  <c r="J625" i="3"/>
  <c r="K625" i="3"/>
  <c r="H625" i="3"/>
  <c r="I625" i="3"/>
  <c r="F625" i="3"/>
  <c r="K854" i="3"/>
  <c r="I854" i="3"/>
  <c r="F854" i="3"/>
  <c r="H854" i="3"/>
  <c r="J854" i="3"/>
  <c r="K795" i="8"/>
  <c r="J795" i="8"/>
  <c r="H110" i="3"/>
  <c r="K110" i="3"/>
  <c r="F110" i="3"/>
  <c r="J110" i="3"/>
  <c r="I110" i="3"/>
  <c r="J43" i="3"/>
  <c r="I43" i="3"/>
  <c r="F43" i="3"/>
  <c r="K43" i="3"/>
  <c r="H43" i="3"/>
  <c r="K195" i="3"/>
  <c r="I195" i="3"/>
  <c r="J195" i="3"/>
  <c r="H195" i="3"/>
  <c r="F195" i="3"/>
  <c r="I429" i="3"/>
  <c r="K429" i="3"/>
  <c r="J429" i="3"/>
  <c r="H429" i="3"/>
  <c r="F429" i="3"/>
  <c r="F328" i="3"/>
  <c r="I328" i="3"/>
  <c r="H328" i="3"/>
  <c r="K328" i="3"/>
  <c r="J328" i="3"/>
  <c r="F324" i="3"/>
  <c r="I324" i="3"/>
  <c r="H324" i="3"/>
  <c r="K324" i="3"/>
  <c r="J324" i="3"/>
  <c r="H645" i="3"/>
  <c r="K645" i="3"/>
  <c r="F645" i="3"/>
  <c r="J645" i="3"/>
  <c r="I645" i="3"/>
  <c r="J743" i="3"/>
  <c r="H743" i="3"/>
  <c r="K743" i="3"/>
  <c r="I743" i="3"/>
  <c r="F743" i="3"/>
  <c r="J448" i="3"/>
  <c r="K448" i="3"/>
  <c r="I448" i="3"/>
  <c r="F448" i="3"/>
  <c r="H448" i="3"/>
  <c r="J123" i="3"/>
  <c r="H123" i="3"/>
  <c r="K123" i="3"/>
  <c r="I123" i="3"/>
  <c r="F123" i="3"/>
  <c r="F112" i="3"/>
  <c r="J112" i="3"/>
  <c r="I112" i="3"/>
  <c r="H112" i="3"/>
  <c r="K112" i="3"/>
  <c r="J90" i="3"/>
  <c r="I90" i="3"/>
  <c r="K90" i="3"/>
  <c r="F90" i="3"/>
  <c r="H90" i="3"/>
  <c r="K243" i="3"/>
  <c r="J243" i="3"/>
  <c r="I243" i="3"/>
  <c r="F243" i="3"/>
  <c r="H243" i="3"/>
  <c r="K252" i="3"/>
  <c r="J252" i="3"/>
  <c r="I252" i="3"/>
  <c r="F252" i="3"/>
  <c r="H252" i="3"/>
  <c r="J438" i="3"/>
  <c r="K438" i="3"/>
  <c r="I438" i="3"/>
  <c r="H438" i="3"/>
  <c r="F438" i="3"/>
  <c r="J372" i="3"/>
  <c r="H372" i="3"/>
  <c r="I372" i="3"/>
  <c r="K372" i="3"/>
  <c r="F372" i="3"/>
  <c r="K322" i="3"/>
  <c r="J322" i="3"/>
  <c r="I322" i="3"/>
  <c r="F322" i="3"/>
  <c r="H322" i="3"/>
  <c r="J532" i="3"/>
  <c r="H532" i="3"/>
  <c r="K532" i="3"/>
  <c r="I532" i="3"/>
  <c r="F532" i="3"/>
  <c r="I553" i="3"/>
  <c r="K553" i="3"/>
  <c r="F553" i="3"/>
  <c r="J553" i="3"/>
  <c r="H553" i="3"/>
  <c r="K841" i="3"/>
  <c r="H841" i="3"/>
  <c r="I841" i="3"/>
  <c r="J841" i="3"/>
  <c r="F841" i="3"/>
  <c r="I568" i="3"/>
  <c r="F568" i="3"/>
  <c r="J568" i="3"/>
  <c r="K568" i="3"/>
  <c r="H568" i="3"/>
  <c r="J701" i="3"/>
  <c r="F701" i="3"/>
  <c r="I701" i="3"/>
  <c r="H701" i="3"/>
  <c r="K701" i="3"/>
  <c r="J987" i="8"/>
  <c r="K987" i="8"/>
  <c r="K122" i="3"/>
  <c r="H122" i="3"/>
  <c r="J122" i="3"/>
  <c r="I122" i="3"/>
  <c r="F122" i="3"/>
  <c r="F117" i="3"/>
  <c r="J117" i="3"/>
  <c r="H117" i="3"/>
  <c r="K117" i="3"/>
  <c r="I117" i="3"/>
  <c r="F66" i="3"/>
  <c r="H66" i="3"/>
  <c r="J66" i="3"/>
  <c r="I66" i="3"/>
  <c r="K66" i="3"/>
  <c r="I60" i="3"/>
  <c r="H60" i="3"/>
  <c r="K60" i="3"/>
  <c r="F60" i="3"/>
  <c r="J60" i="3"/>
  <c r="K8" i="3"/>
  <c r="H8" i="3"/>
  <c r="J8" i="3"/>
  <c r="F8" i="3"/>
  <c r="I8" i="3"/>
  <c r="F143" i="3"/>
  <c r="I143" i="3"/>
  <c r="K143" i="3"/>
  <c r="H143" i="3"/>
  <c r="J143" i="3"/>
  <c r="I173" i="3"/>
  <c r="F173" i="3"/>
  <c r="J173" i="3"/>
  <c r="H173" i="3"/>
  <c r="K173" i="3"/>
  <c r="K194" i="3"/>
  <c r="I194" i="3"/>
  <c r="J194" i="3"/>
  <c r="F194" i="3"/>
  <c r="H194" i="3"/>
  <c r="I174" i="3"/>
  <c r="K174" i="3"/>
  <c r="J174" i="3"/>
  <c r="H174" i="3"/>
  <c r="F174" i="3"/>
  <c r="I216" i="3"/>
  <c r="K216" i="3"/>
  <c r="J216" i="3"/>
  <c r="H216" i="3"/>
  <c r="F216" i="3"/>
  <c r="I316" i="3"/>
  <c r="J316" i="3"/>
  <c r="K316" i="3"/>
  <c r="F316" i="3"/>
  <c r="H316" i="3"/>
  <c r="K776" i="3"/>
  <c r="J776" i="3"/>
  <c r="I776" i="3"/>
  <c r="H776" i="3"/>
  <c r="F776" i="3"/>
  <c r="J386" i="3"/>
  <c r="F386" i="3"/>
  <c r="K386" i="3"/>
  <c r="I386" i="3"/>
  <c r="H386" i="3"/>
  <c r="I430" i="3"/>
  <c r="K430" i="3"/>
  <c r="J430" i="3"/>
  <c r="F430" i="3"/>
  <c r="H430" i="3"/>
  <c r="K360" i="3"/>
  <c r="F360" i="3"/>
  <c r="J360" i="3"/>
  <c r="H360" i="3"/>
  <c r="I360" i="3"/>
  <c r="J365" i="3"/>
  <c r="I365" i="3"/>
  <c r="K365" i="3"/>
  <c r="H365" i="3"/>
  <c r="F365" i="3"/>
  <c r="J714" i="3"/>
  <c r="K714" i="3"/>
  <c r="I714" i="3"/>
  <c r="H714" i="3"/>
  <c r="F714" i="3"/>
  <c r="F879" i="3"/>
  <c r="I879" i="3"/>
  <c r="J879" i="3"/>
  <c r="H879" i="3"/>
  <c r="K879" i="3"/>
  <c r="K504" i="3"/>
  <c r="H504" i="3"/>
  <c r="J504" i="3"/>
  <c r="I504" i="3"/>
  <c r="F504" i="3"/>
  <c r="J608" i="3"/>
  <c r="F608" i="3"/>
  <c r="K608" i="3"/>
  <c r="H608" i="3"/>
  <c r="I608" i="3"/>
  <c r="K491" i="3"/>
  <c r="F491" i="3"/>
  <c r="I491" i="3"/>
  <c r="J491" i="3"/>
  <c r="H491" i="3"/>
  <c r="K561" i="3"/>
  <c r="H561" i="3"/>
  <c r="J561" i="3"/>
  <c r="F561" i="3"/>
  <c r="I561" i="3"/>
  <c r="J728" i="8"/>
  <c r="K728" i="8"/>
  <c r="K758" i="8"/>
  <c r="J758" i="8"/>
  <c r="K37" i="3"/>
  <c r="J37" i="3"/>
  <c r="I37" i="3"/>
  <c r="H37" i="3"/>
  <c r="F37" i="3"/>
  <c r="J353" i="3"/>
  <c r="K353" i="3"/>
  <c r="I353" i="3"/>
  <c r="F353" i="3"/>
  <c r="H353" i="3"/>
  <c r="K300" i="3"/>
  <c r="I300" i="3"/>
  <c r="J300" i="3"/>
  <c r="H300" i="3"/>
  <c r="F300" i="3"/>
  <c r="J824" i="3"/>
  <c r="H824" i="3"/>
  <c r="I824" i="3"/>
  <c r="F824" i="3"/>
  <c r="K824" i="3"/>
  <c r="J788" i="3"/>
  <c r="K788" i="3"/>
  <c r="I788" i="3"/>
  <c r="H788" i="3"/>
  <c r="F788" i="3"/>
  <c r="K84" i="3"/>
  <c r="J84" i="3"/>
  <c r="I84" i="3"/>
  <c r="F84" i="3"/>
  <c r="H84" i="3"/>
  <c r="I215" i="3"/>
  <c r="J215" i="3"/>
  <c r="K215" i="3"/>
  <c r="F215" i="3"/>
  <c r="H215" i="3"/>
  <c r="F177" i="3"/>
  <c r="K177" i="3"/>
  <c r="H177" i="3"/>
  <c r="J177" i="3"/>
  <c r="I177" i="3"/>
  <c r="K313" i="3"/>
  <c r="J313" i="3"/>
  <c r="I313" i="3"/>
  <c r="H313" i="3"/>
  <c r="F313" i="3"/>
  <c r="I708" i="3"/>
  <c r="H708" i="3"/>
  <c r="J708" i="3"/>
  <c r="F708" i="3"/>
  <c r="K708" i="3"/>
  <c r="I748" i="3"/>
  <c r="J748" i="3"/>
  <c r="H748" i="3"/>
  <c r="K748" i="3"/>
  <c r="F748" i="3"/>
  <c r="J124" i="3"/>
  <c r="I124" i="3"/>
  <c r="H124" i="3"/>
  <c r="K124" i="3"/>
  <c r="F124" i="3"/>
  <c r="J19" i="3"/>
  <c r="F19" i="3"/>
  <c r="H19" i="3"/>
  <c r="K19" i="3"/>
  <c r="I19" i="3"/>
  <c r="K236" i="3"/>
  <c r="J236" i="3"/>
  <c r="I236" i="3"/>
  <c r="F236" i="3"/>
  <c r="H236" i="3"/>
  <c r="I39" i="3"/>
  <c r="H39" i="3"/>
  <c r="K39" i="3"/>
  <c r="F39" i="3"/>
  <c r="J39" i="3"/>
  <c r="J338" i="3"/>
  <c r="H338" i="3"/>
  <c r="I338" i="3"/>
  <c r="K338" i="3"/>
  <c r="F338" i="3"/>
  <c r="K314" i="3"/>
  <c r="I314" i="3"/>
  <c r="J314" i="3"/>
  <c r="F314" i="3"/>
  <c r="H314" i="3"/>
  <c r="K530" i="3"/>
  <c r="I530" i="3"/>
  <c r="H530" i="3"/>
  <c r="J530" i="3"/>
  <c r="F530" i="3"/>
  <c r="J980" i="3"/>
  <c r="H980" i="3"/>
  <c r="F980" i="3"/>
  <c r="I980" i="3"/>
  <c r="K980" i="3"/>
  <c r="J849" i="8"/>
  <c r="K849" i="8"/>
  <c r="H127" i="3"/>
  <c r="K127" i="3"/>
  <c r="F127" i="3"/>
  <c r="J127" i="3"/>
  <c r="I127" i="3"/>
  <c r="I107" i="3"/>
  <c r="H107" i="3"/>
  <c r="K107" i="3"/>
  <c r="F107" i="3"/>
  <c r="J107" i="3"/>
  <c r="F291" i="3"/>
  <c r="K291" i="3"/>
  <c r="H291" i="3"/>
  <c r="J291" i="3"/>
  <c r="I291" i="3"/>
  <c r="J230" i="3"/>
  <c r="K230" i="3"/>
  <c r="I230" i="3"/>
  <c r="H230" i="3"/>
  <c r="F230" i="3"/>
  <c r="H320" i="3"/>
  <c r="J320" i="3"/>
  <c r="F320" i="3"/>
  <c r="I320" i="3"/>
  <c r="K320" i="3"/>
  <c r="F422" i="3"/>
  <c r="J422" i="3"/>
  <c r="H422" i="3"/>
  <c r="K422" i="3"/>
  <c r="I422" i="3"/>
  <c r="H878" i="3"/>
  <c r="J878" i="3"/>
  <c r="K878" i="3"/>
  <c r="I878" i="3"/>
  <c r="F878" i="3"/>
  <c r="K941" i="3"/>
  <c r="H941" i="3"/>
  <c r="F941" i="3"/>
  <c r="J941" i="3"/>
  <c r="I941" i="3"/>
  <c r="J906" i="3"/>
  <c r="H906" i="3"/>
  <c r="I906" i="3"/>
  <c r="K906" i="3"/>
  <c r="F906" i="3"/>
  <c r="I689" i="3"/>
  <c r="K689" i="3"/>
  <c r="J689" i="3"/>
  <c r="F689" i="3"/>
  <c r="H689" i="3"/>
  <c r="K922" i="8"/>
  <c r="J922" i="8"/>
  <c r="J743" i="8"/>
  <c r="K743" i="8"/>
  <c r="K102" i="3"/>
  <c r="F102" i="3"/>
  <c r="I102" i="3"/>
  <c r="H102" i="3"/>
  <c r="J102" i="3"/>
  <c r="H87" i="3"/>
  <c r="K87" i="3"/>
  <c r="F87" i="3"/>
  <c r="J87" i="3"/>
  <c r="I87" i="3"/>
  <c r="I287" i="3"/>
  <c r="J287" i="3"/>
  <c r="K287" i="3"/>
  <c r="H287" i="3"/>
  <c r="F287" i="3"/>
  <c r="J294" i="3"/>
  <c r="H294" i="3"/>
  <c r="I294" i="3"/>
  <c r="F294" i="3"/>
  <c r="K294" i="3"/>
  <c r="I237" i="3"/>
  <c r="K237" i="3"/>
  <c r="J237" i="3"/>
  <c r="H237" i="3"/>
  <c r="F237" i="3"/>
  <c r="J406" i="3"/>
  <c r="H406" i="3"/>
  <c r="K406" i="3"/>
  <c r="I406" i="3"/>
  <c r="F406" i="3"/>
  <c r="K377" i="3"/>
  <c r="I377" i="3"/>
  <c r="J377" i="3"/>
  <c r="F377" i="3"/>
  <c r="H377" i="3"/>
  <c r="I332" i="3"/>
  <c r="J332" i="3"/>
  <c r="K332" i="3"/>
  <c r="H332" i="3"/>
  <c r="F332" i="3"/>
  <c r="J669" i="3"/>
  <c r="K669" i="3"/>
  <c r="I669" i="3"/>
  <c r="H669" i="3"/>
  <c r="F669" i="3"/>
  <c r="H675" i="3"/>
  <c r="F675" i="3"/>
  <c r="J675" i="3"/>
  <c r="K675" i="3"/>
  <c r="I675" i="3"/>
  <c r="I527" i="3"/>
  <c r="F527" i="3"/>
  <c r="K527" i="3"/>
  <c r="J527" i="3"/>
  <c r="H527" i="3"/>
  <c r="H809" i="3"/>
  <c r="I809" i="3"/>
  <c r="F809" i="3"/>
  <c r="K809" i="3"/>
  <c r="J809" i="3"/>
  <c r="J756" i="8"/>
  <c r="K756" i="8"/>
  <c r="I142" i="3"/>
  <c r="F142" i="3"/>
  <c r="J142" i="3"/>
  <c r="H142" i="3"/>
  <c r="K142" i="3"/>
  <c r="K74" i="3"/>
  <c r="J74" i="3"/>
  <c r="F74" i="3"/>
  <c r="I74" i="3"/>
  <c r="H74" i="3"/>
  <c r="K232" i="3"/>
  <c r="I232" i="3"/>
  <c r="J232" i="3"/>
  <c r="H232" i="3"/>
  <c r="F232" i="3"/>
  <c r="J256" i="3"/>
  <c r="K256" i="3"/>
  <c r="I256" i="3"/>
  <c r="F256" i="3"/>
  <c r="H256" i="3"/>
  <c r="K336" i="3"/>
  <c r="J336" i="3"/>
  <c r="I336" i="3"/>
  <c r="H336" i="3"/>
  <c r="F336" i="3"/>
  <c r="K417" i="3"/>
  <c r="I417" i="3"/>
  <c r="J417" i="3"/>
  <c r="H417" i="3"/>
  <c r="F417" i="3"/>
  <c r="J813" i="3"/>
  <c r="F813" i="3"/>
  <c r="I813" i="3"/>
  <c r="K813" i="3"/>
  <c r="H813" i="3"/>
  <c r="I858" i="3"/>
  <c r="F858" i="3"/>
  <c r="J858" i="3"/>
  <c r="H858" i="3"/>
  <c r="K858" i="3"/>
  <c r="J663" i="3"/>
  <c r="I663" i="3"/>
  <c r="K663" i="3"/>
  <c r="F663" i="3"/>
  <c r="H663" i="3"/>
  <c r="J880" i="8"/>
  <c r="K880" i="8"/>
  <c r="K792" i="8"/>
  <c r="J792" i="8"/>
  <c r="K116" i="3"/>
  <c r="H116" i="3"/>
  <c r="J116" i="3"/>
  <c r="F116" i="3"/>
  <c r="I116" i="3"/>
  <c r="H11" i="3"/>
  <c r="J11" i="3"/>
  <c r="F11" i="3"/>
  <c r="K11" i="3"/>
  <c r="I11" i="3"/>
  <c r="J144" i="3"/>
  <c r="I144" i="3"/>
  <c r="K144" i="3"/>
  <c r="F144" i="3"/>
  <c r="H144" i="3"/>
  <c r="I280" i="3"/>
  <c r="J280" i="3"/>
  <c r="K280" i="3"/>
  <c r="H280" i="3"/>
  <c r="F280" i="3"/>
  <c r="J389" i="3"/>
  <c r="I389" i="3"/>
  <c r="K389" i="3"/>
  <c r="F389" i="3"/>
  <c r="H389" i="3"/>
  <c r="I697" i="3"/>
  <c r="J697" i="3"/>
  <c r="K697" i="3"/>
  <c r="H697" i="3"/>
  <c r="F697" i="3"/>
  <c r="I498" i="3"/>
  <c r="J498" i="3"/>
  <c r="K498" i="3"/>
  <c r="H498" i="3"/>
  <c r="F498" i="3"/>
  <c r="K705" i="3"/>
  <c r="J705" i="3"/>
  <c r="I705" i="3"/>
  <c r="H705" i="3"/>
  <c r="F705" i="3"/>
  <c r="J888" i="3"/>
  <c r="K888" i="3"/>
  <c r="I888" i="3"/>
  <c r="F888" i="3"/>
  <c r="H888" i="3"/>
  <c r="J572" i="3"/>
  <c r="I572" i="3"/>
  <c r="H572" i="3"/>
  <c r="K572" i="3"/>
  <c r="F572" i="3"/>
  <c r="J137" i="3"/>
  <c r="I137" i="3"/>
  <c r="H137" i="3"/>
  <c r="K137" i="3"/>
  <c r="F137" i="3"/>
  <c r="F83" i="3"/>
  <c r="K83" i="3"/>
  <c r="I83" i="3"/>
  <c r="J83" i="3"/>
  <c r="H83" i="3"/>
  <c r="J41" i="3"/>
  <c r="K41" i="3"/>
  <c r="I41" i="3"/>
  <c r="F41" i="3"/>
  <c r="H41" i="3"/>
  <c r="J187" i="3"/>
  <c r="K187" i="3"/>
  <c r="I187" i="3"/>
  <c r="F187" i="3"/>
  <c r="H187" i="3"/>
  <c r="J219" i="3"/>
  <c r="I219" i="3"/>
  <c r="K219" i="3"/>
  <c r="F219" i="3"/>
  <c r="H219" i="3"/>
  <c r="I303" i="3"/>
  <c r="J303" i="3"/>
  <c r="K303" i="3"/>
  <c r="F303" i="3"/>
  <c r="H303" i="3"/>
  <c r="K401" i="3"/>
  <c r="J401" i="3"/>
  <c r="I401" i="3"/>
  <c r="F401" i="3"/>
  <c r="H401" i="3"/>
  <c r="J659" i="3"/>
  <c r="F659" i="3"/>
  <c r="H659" i="3"/>
  <c r="K659" i="3"/>
  <c r="I659" i="3"/>
  <c r="K587" i="3"/>
  <c r="F587" i="3"/>
  <c r="I587" i="3"/>
  <c r="J587" i="3"/>
  <c r="H587" i="3"/>
  <c r="I868" i="3"/>
  <c r="K868" i="3"/>
  <c r="F868" i="3"/>
  <c r="J868" i="3"/>
  <c r="H868" i="3"/>
  <c r="I694" i="3"/>
  <c r="H694" i="3"/>
  <c r="J694" i="3"/>
  <c r="F694" i="3"/>
  <c r="K694" i="3"/>
  <c r="I541" i="3"/>
  <c r="F541" i="3"/>
  <c r="K541" i="3"/>
  <c r="H541" i="3"/>
  <c r="J541" i="3"/>
  <c r="J442" i="3"/>
  <c r="F442" i="3"/>
  <c r="K442" i="3"/>
  <c r="I442" i="3"/>
  <c r="H442" i="3"/>
  <c r="K130" i="3"/>
  <c r="I130" i="3"/>
  <c r="J130" i="3"/>
  <c r="H130" i="3"/>
  <c r="F130" i="3"/>
  <c r="I14" i="3"/>
  <c r="J14" i="3"/>
  <c r="H14" i="3"/>
  <c r="K14" i="3"/>
  <c r="F14" i="3"/>
  <c r="J114" i="3"/>
  <c r="I114" i="3"/>
  <c r="F114" i="3"/>
  <c r="K114" i="3"/>
  <c r="H114" i="3"/>
  <c r="J20" i="3"/>
  <c r="K20" i="3"/>
  <c r="F20" i="3"/>
  <c r="I20" i="3"/>
  <c r="H20" i="3"/>
  <c r="I49" i="3"/>
  <c r="F49" i="3"/>
  <c r="K49" i="3"/>
  <c r="H49" i="3"/>
  <c r="J49" i="3"/>
  <c r="K290" i="3"/>
  <c r="I290" i="3"/>
  <c r="J290" i="3"/>
  <c r="H290" i="3"/>
  <c r="F290" i="3"/>
  <c r="K218" i="3"/>
  <c r="J218" i="3"/>
  <c r="I218" i="3"/>
  <c r="F218" i="3"/>
  <c r="H218" i="3"/>
  <c r="K170" i="3"/>
  <c r="I170" i="3"/>
  <c r="J170" i="3"/>
  <c r="F170" i="3"/>
  <c r="H170" i="3"/>
  <c r="I211" i="3"/>
  <c r="F211" i="3"/>
  <c r="K211" i="3"/>
  <c r="H211" i="3"/>
  <c r="J211" i="3"/>
  <c r="K183" i="3"/>
  <c r="I183" i="3"/>
  <c r="J183" i="3"/>
  <c r="F183" i="3"/>
  <c r="H183" i="3"/>
  <c r="I346" i="3"/>
  <c r="F346" i="3"/>
  <c r="K346" i="3"/>
  <c r="H346" i="3"/>
  <c r="J346" i="3"/>
  <c r="K746" i="3"/>
  <c r="F746" i="3"/>
  <c r="J746" i="3"/>
  <c r="I746" i="3"/>
  <c r="H746" i="3"/>
  <c r="J388" i="3"/>
  <c r="K388" i="3"/>
  <c r="H388" i="3"/>
  <c r="I388" i="3"/>
  <c r="F388" i="3"/>
  <c r="K439" i="3"/>
  <c r="J439" i="3"/>
  <c r="I439" i="3"/>
  <c r="F439" i="3"/>
  <c r="H439" i="3"/>
  <c r="K733" i="3"/>
  <c r="J733" i="3"/>
  <c r="H733" i="3"/>
  <c r="I733" i="3"/>
  <c r="F733" i="3"/>
  <c r="K403" i="3"/>
  <c r="I403" i="3"/>
  <c r="J403" i="3"/>
  <c r="F403" i="3"/>
  <c r="H403" i="3"/>
  <c r="I613" i="3"/>
  <c r="F613" i="3"/>
  <c r="J613" i="3"/>
  <c r="K613" i="3"/>
  <c r="H613" i="3"/>
  <c r="K678" i="3"/>
  <c r="F678" i="3"/>
  <c r="J678" i="3"/>
  <c r="I678" i="3"/>
  <c r="H678" i="3"/>
  <c r="I831" i="3"/>
  <c r="F831" i="3"/>
  <c r="K831" i="3"/>
  <c r="H831" i="3"/>
  <c r="J831" i="3"/>
  <c r="I872" i="3"/>
  <c r="K872" i="3"/>
  <c r="H872" i="3"/>
  <c r="J872" i="3"/>
  <c r="F872" i="3"/>
  <c r="J898" i="3"/>
  <c r="H898" i="3"/>
  <c r="F898" i="3"/>
  <c r="K898" i="3"/>
  <c r="I898" i="3"/>
  <c r="K589" i="3"/>
  <c r="I589" i="3"/>
  <c r="J589" i="3"/>
  <c r="F589" i="3"/>
  <c r="H589" i="3"/>
  <c r="K820" i="8"/>
  <c r="J820" i="8"/>
  <c r="I172" i="3"/>
  <c r="K172" i="3"/>
  <c r="F172" i="3"/>
  <c r="J172" i="3"/>
  <c r="H172" i="3"/>
  <c r="J295" i="3"/>
  <c r="I295" i="3"/>
  <c r="H295" i="3"/>
  <c r="K295" i="3"/>
  <c r="F295" i="3"/>
  <c r="I702" i="3"/>
  <c r="J702" i="3"/>
  <c r="K702" i="3"/>
  <c r="H702" i="3"/>
  <c r="F702" i="3"/>
  <c r="I619" i="3"/>
  <c r="H619" i="3"/>
  <c r="K619" i="3"/>
  <c r="J619" i="3"/>
  <c r="F619" i="3"/>
  <c r="K727" i="8"/>
  <c r="J727" i="8"/>
  <c r="H111" i="3"/>
  <c r="I111" i="3"/>
  <c r="K111" i="3"/>
  <c r="F111" i="3"/>
  <c r="J111" i="3"/>
  <c r="I259" i="3"/>
  <c r="K259" i="3"/>
  <c r="J259" i="3"/>
  <c r="F259" i="3"/>
  <c r="H259" i="3"/>
  <c r="I847" i="3"/>
  <c r="K847" i="3"/>
  <c r="J847" i="3"/>
  <c r="F847" i="3"/>
  <c r="H847" i="3"/>
  <c r="K413" i="3"/>
  <c r="J413" i="3"/>
  <c r="I413" i="3"/>
  <c r="F413" i="3"/>
  <c r="H413" i="3"/>
  <c r="I664" i="3"/>
  <c r="J664" i="3"/>
  <c r="K664" i="3"/>
  <c r="H664" i="3"/>
  <c r="F664" i="3"/>
  <c r="K40" i="3"/>
  <c r="I40" i="3"/>
  <c r="H40" i="3"/>
  <c r="F40" i="3"/>
  <c r="J40" i="3"/>
  <c r="J88" i="3"/>
  <c r="K88" i="3"/>
  <c r="I88" i="3"/>
  <c r="F88" i="3"/>
  <c r="H88" i="3"/>
  <c r="K267" i="3"/>
  <c r="J267" i="3"/>
  <c r="I267" i="3"/>
  <c r="H267" i="3"/>
  <c r="F267" i="3"/>
  <c r="I362" i="3"/>
  <c r="J362" i="3"/>
  <c r="K362" i="3"/>
  <c r="F362" i="3"/>
  <c r="H362" i="3"/>
  <c r="I414" i="3"/>
  <c r="J414" i="3"/>
  <c r="K414" i="3"/>
  <c r="F414" i="3"/>
  <c r="H414" i="3"/>
  <c r="K925" i="3"/>
  <c r="F925" i="3"/>
  <c r="H925" i="3"/>
  <c r="I925" i="3"/>
  <c r="J925" i="3"/>
  <c r="I966" i="3"/>
  <c r="F966" i="3"/>
  <c r="K966" i="3"/>
  <c r="H966" i="3"/>
  <c r="J966" i="3"/>
  <c r="J825" i="3"/>
  <c r="K825" i="3"/>
  <c r="I825" i="3"/>
  <c r="H825" i="3"/>
  <c r="F825" i="3"/>
  <c r="J900" i="8"/>
  <c r="K900" i="8"/>
  <c r="J65" i="3"/>
  <c r="H65" i="3"/>
  <c r="F65" i="3"/>
  <c r="K65" i="3"/>
  <c r="I65" i="3"/>
  <c r="J7" i="3"/>
  <c r="K7" i="3"/>
  <c r="I7" i="3"/>
  <c r="H7" i="3"/>
  <c r="F7" i="3"/>
  <c r="J182" i="3"/>
  <c r="K182" i="3"/>
  <c r="I182" i="3"/>
  <c r="H182" i="3"/>
  <c r="F182" i="3"/>
  <c r="K344" i="3"/>
  <c r="J344" i="3"/>
  <c r="I344" i="3"/>
  <c r="H344" i="3"/>
  <c r="F344" i="3"/>
  <c r="K459" i="3"/>
  <c r="I459" i="3"/>
  <c r="J459" i="3"/>
  <c r="H459" i="3"/>
  <c r="F459" i="3"/>
  <c r="J302" i="3"/>
  <c r="K302" i="3"/>
  <c r="I302" i="3"/>
  <c r="H302" i="3"/>
  <c r="F302" i="3"/>
  <c r="F770" i="3"/>
  <c r="J770" i="3"/>
  <c r="H770" i="3"/>
  <c r="K770" i="3"/>
  <c r="I770" i="3"/>
  <c r="K764" i="3"/>
  <c r="J764" i="3"/>
  <c r="I764" i="3"/>
  <c r="F764" i="3"/>
  <c r="H764" i="3"/>
  <c r="I908" i="3"/>
  <c r="J908" i="3"/>
  <c r="F908" i="3"/>
  <c r="H908" i="3"/>
  <c r="K908" i="3"/>
  <c r="J972" i="8"/>
  <c r="K972" i="8"/>
  <c r="J126" i="3"/>
  <c r="F126" i="3"/>
  <c r="I126" i="3"/>
  <c r="K126" i="3"/>
  <c r="H126" i="3"/>
  <c r="K78" i="3"/>
  <c r="F78" i="3"/>
  <c r="J78" i="3"/>
  <c r="I78" i="3"/>
  <c r="H78" i="3"/>
  <c r="F63" i="3"/>
  <c r="H63" i="3"/>
  <c r="I63" i="3"/>
  <c r="J63" i="3"/>
  <c r="K63" i="3"/>
  <c r="J163" i="3"/>
  <c r="K163" i="3"/>
  <c r="I163" i="3"/>
  <c r="H163" i="3"/>
  <c r="F163" i="3"/>
  <c r="I159" i="3"/>
  <c r="K159" i="3"/>
  <c r="F159" i="3"/>
  <c r="J159" i="3"/>
  <c r="H159" i="3"/>
  <c r="I392" i="3"/>
  <c r="J392" i="3"/>
  <c r="K392" i="3"/>
  <c r="H392" i="3"/>
  <c r="F392" i="3"/>
  <c r="J400" i="3"/>
  <c r="K400" i="3"/>
  <c r="I400" i="3"/>
  <c r="F400" i="3"/>
  <c r="H400" i="3"/>
  <c r="J319" i="3"/>
  <c r="K319" i="3"/>
  <c r="I319" i="3"/>
  <c r="F319" i="3"/>
  <c r="H319" i="3"/>
  <c r="J685" i="3"/>
  <c r="F685" i="3"/>
  <c r="H685" i="3"/>
  <c r="K685" i="3"/>
  <c r="I685" i="3"/>
  <c r="K897" i="3"/>
  <c r="I897" i="3"/>
  <c r="F897" i="3"/>
  <c r="H897" i="3"/>
  <c r="J897" i="3"/>
  <c r="F489" i="3"/>
  <c r="K489" i="3"/>
  <c r="H489" i="3"/>
  <c r="J489" i="3"/>
  <c r="I489" i="3"/>
  <c r="F570" i="3"/>
  <c r="I570" i="3"/>
  <c r="J570" i="3"/>
  <c r="K570" i="3"/>
  <c r="H570" i="3"/>
  <c r="J910" i="3"/>
  <c r="I910" i="3"/>
  <c r="K910" i="3"/>
  <c r="H910" i="3"/>
  <c r="F910" i="3"/>
  <c r="K890" i="8"/>
  <c r="J890" i="8"/>
  <c r="F129" i="3"/>
  <c r="H129" i="3"/>
  <c r="J129" i="3"/>
  <c r="I129" i="3"/>
  <c r="K129" i="3"/>
  <c r="I16" i="3"/>
  <c r="H16" i="3"/>
  <c r="K16" i="3"/>
  <c r="F16" i="3"/>
  <c r="J16" i="3"/>
  <c r="J264" i="3"/>
  <c r="K264" i="3"/>
  <c r="I264" i="3"/>
  <c r="F264" i="3"/>
  <c r="H264" i="3"/>
  <c r="K368" i="3"/>
  <c r="J368" i="3"/>
  <c r="I368" i="3"/>
  <c r="F368" i="3"/>
  <c r="H368" i="3"/>
  <c r="I512" i="3"/>
  <c r="K512" i="3"/>
  <c r="J512" i="3"/>
  <c r="H512" i="3"/>
  <c r="F512" i="3"/>
  <c r="J367" i="3"/>
  <c r="K367" i="3"/>
  <c r="I367" i="3"/>
  <c r="F367" i="3"/>
  <c r="H367" i="3"/>
  <c r="K681" i="3"/>
  <c r="J681" i="3"/>
  <c r="H681" i="3"/>
  <c r="F681" i="3"/>
  <c r="I681" i="3"/>
  <c r="K880" i="3"/>
  <c r="J880" i="3"/>
  <c r="H880" i="3"/>
  <c r="I880" i="3"/>
  <c r="F880" i="3"/>
  <c r="H994" i="3"/>
  <c r="K994" i="3"/>
  <c r="F994" i="3"/>
  <c r="I994" i="3"/>
  <c r="J994" i="3"/>
  <c r="J825" i="8"/>
  <c r="K825" i="8"/>
  <c r="I128" i="3"/>
  <c r="K128" i="3"/>
  <c r="H128" i="3"/>
  <c r="J128" i="3"/>
  <c r="F128" i="3"/>
  <c r="F29" i="3"/>
  <c r="I29" i="3"/>
  <c r="J29" i="3"/>
  <c r="H29" i="3"/>
  <c r="K29" i="3"/>
  <c r="I204" i="3"/>
  <c r="K204" i="3"/>
  <c r="J204" i="3"/>
  <c r="F204" i="3"/>
  <c r="H204" i="3"/>
  <c r="I220" i="3"/>
  <c r="K220" i="3"/>
  <c r="J220" i="3"/>
  <c r="F220" i="3"/>
  <c r="H220" i="3"/>
  <c r="J730" i="3"/>
  <c r="K730" i="3"/>
  <c r="I730" i="3"/>
  <c r="F730" i="3"/>
  <c r="H730" i="3"/>
  <c r="J402" i="3"/>
  <c r="F402" i="3"/>
  <c r="K402" i="3"/>
  <c r="H402" i="3"/>
  <c r="I402" i="3"/>
  <c r="I478" i="3"/>
  <c r="K478" i="3"/>
  <c r="H478" i="3"/>
  <c r="J478" i="3"/>
  <c r="F478" i="3"/>
  <c r="J447" i="3"/>
  <c r="K447" i="3"/>
  <c r="I447" i="3"/>
  <c r="F447" i="3"/>
  <c r="H447" i="3"/>
  <c r="J594" i="3"/>
  <c r="K594" i="3"/>
  <c r="I594" i="3"/>
  <c r="H594" i="3"/>
  <c r="F594" i="3"/>
  <c r="F674" i="3"/>
  <c r="J674" i="3"/>
  <c r="I674" i="3"/>
  <c r="K674" i="3"/>
  <c r="H674" i="3"/>
  <c r="K991" i="8"/>
  <c r="J991" i="8"/>
  <c r="J857" i="8"/>
  <c r="K857" i="8"/>
  <c r="J140" i="3"/>
  <c r="H140" i="3"/>
  <c r="K140" i="3"/>
  <c r="F140" i="3"/>
  <c r="I140" i="3"/>
  <c r="I45" i="3"/>
  <c r="F45" i="3"/>
  <c r="J45" i="3"/>
  <c r="H45" i="3"/>
  <c r="K45" i="3"/>
  <c r="J154" i="3"/>
  <c r="F154" i="3"/>
  <c r="K154" i="3"/>
  <c r="H154" i="3"/>
  <c r="I154" i="3"/>
  <c r="I249" i="3"/>
  <c r="K249" i="3"/>
  <c r="J249" i="3"/>
  <c r="H249" i="3"/>
  <c r="F249" i="3"/>
  <c r="I270" i="3"/>
  <c r="J270" i="3"/>
  <c r="K270" i="3"/>
  <c r="H270" i="3"/>
  <c r="F270" i="3"/>
  <c r="K651" i="3"/>
  <c r="H651" i="3"/>
  <c r="J651" i="3"/>
  <c r="F651" i="3"/>
  <c r="I651" i="3"/>
  <c r="K902" i="3"/>
  <c r="J902" i="3"/>
  <c r="I902" i="3"/>
  <c r="H902" i="3"/>
  <c r="F902" i="3"/>
  <c r="I434" i="3"/>
  <c r="J434" i="3"/>
  <c r="K434" i="3"/>
  <c r="H434" i="3"/>
  <c r="F434" i="3"/>
  <c r="K560" i="3"/>
  <c r="F560" i="3"/>
  <c r="I560" i="3"/>
  <c r="J560" i="3"/>
  <c r="H560" i="3"/>
  <c r="F856" i="3"/>
  <c r="K856" i="3"/>
  <c r="J856" i="3"/>
  <c r="H856" i="3"/>
  <c r="I856" i="3"/>
  <c r="K740" i="3"/>
  <c r="I740" i="3"/>
  <c r="H740" i="3"/>
  <c r="J740" i="3"/>
  <c r="F740" i="3"/>
  <c r="K725" i="3"/>
  <c r="F725" i="3"/>
  <c r="I725" i="3"/>
  <c r="H725" i="3"/>
  <c r="J725" i="3"/>
  <c r="K803" i="8"/>
  <c r="J803" i="8"/>
  <c r="K799" i="8"/>
  <c r="J799" i="8"/>
  <c r="K716" i="8"/>
  <c r="J716" i="8"/>
  <c r="J120" i="3"/>
  <c r="I120" i="3"/>
  <c r="H120" i="3"/>
  <c r="K120" i="3"/>
  <c r="F120" i="3"/>
  <c r="J68" i="3"/>
  <c r="K68" i="3"/>
  <c r="I68" i="3"/>
  <c r="F68" i="3"/>
  <c r="H68" i="3"/>
  <c r="F82" i="3"/>
  <c r="I82" i="3"/>
  <c r="K82" i="3"/>
  <c r="H82" i="3"/>
  <c r="J82" i="3"/>
  <c r="K108" i="3"/>
  <c r="J108" i="3"/>
  <c r="F108" i="3"/>
  <c r="I108" i="3"/>
  <c r="H108" i="3"/>
  <c r="H4" i="3"/>
  <c r="J4" i="3"/>
  <c r="F4" i="3"/>
  <c r="K4" i="3"/>
  <c r="I4" i="3"/>
  <c r="I255" i="3"/>
  <c r="H255" i="3"/>
  <c r="K255" i="3"/>
  <c r="J255" i="3"/>
  <c r="F255" i="3"/>
  <c r="J266" i="3"/>
  <c r="I266" i="3"/>
  <c r="K266" i="3"/>
  <c r="F266" i="3"/>
  <c r="H266" i="3"/>
  <c r="K265" i="3"/>
  <c r="J265" i="3"/>
  <c r="I265" i="3"/>
  <c r="F265" i="3"/>
  <c r="H265" i="3"/>
  <c r="K297" i="3"/>
  <c r="J297" i="3"/>
  <c r="I297" i="3"/>
  <c r="F297" i="3"/>
  <c r="H297" i="3"/>
  <c r="J213" i="3"/>
  <c r="K213" i="3"/>
  <c r="I213" i="3"/>
  <c r="H213" i="3"/>
  <c r="F213" i="3"/>
  <c r="K310" i="3"/>
  <c r="J310" i="3"/>
  <c r="I310" i="3"/>
  <c r="H310" i="3"/>
  <c r="F310" i="3"/>
  <c r="I425" i="3"/>
  <c r="J425" i="3"/>
  <c r="H425" i="3"/>
  <c r="K425" i="3"/>
  <c r="F425" i="3"/>
  <c r="I590" i="3"/>
  <c r="F590" i="3"/>
  <c r="J590" i="3"/>
  <c r="K590" i="3"/>
  <c r="H590" i="3"/>
  <c r="I323" i="3"/>
  <c r="J323" i="3"/>
  <c r="K323" i="3"/>
  <c r="F323" i="3"/>
  <c r="H323" i="3"/>
  <c r="K487" i="3"/>
  <c r="J487" i="3"/>
  <c r="I487" i="3"/>
  <c r="F487" i="3"/>
  <c r="H487" i="3"/>
  <c r="K309" i="3"/>
  <c r="I309" i="3"/>
  <c r="J309" i="3"/>
  <c r="F309" i="3"/>
  <c r="H309" i="3"/>
  <c r="J933" i="3"/>
  <c r="I933" i="3"/>
  <c r="K933" i="3"/>
  <c r="H933" i="3"/>
  <c r="F933" i="3"/>
  <c r="K452" i="3"/>
  <c r="I452" i="3"/>
  <c r="J452" i="3"/>
  <c r="H452" i="3"/>
  <c r="F452" i="3"/>
  <c r="I500" i="3"/>
  <c r="K500" i="3"/>
  <c r="H500" i="3"/>
  <c r="J500" i="3"/>
  <c r="F500" i="3"/>
  <c r="I937" i="3"/>
  <c r="K937" i="3"/>
  <c r="J937" i="3"/>
  <c r="H937" i="3"/>
  <c r="F937" i="3"/>
  <c r="I536" i="3"/>
  <c r="F536" i="3"/>
  <c r="K536" i="3"/>
  <c r="H536" i="3"/>
  <c r="J536" i="3"/>
  <c r="J859" i="3"/>
  <c r="H859" i="3"/>
  <c r="I859" i="3"/>
  <c r="F859" i="3"/>
  <c r="K859" i="3"/>
  <c r="K944" i="8"/>
  <c r="J944" i="8"/>
  <c r="J762" i="8"/>
  <c r="K762" i="8"/>
  <c r="I466" i="3"/>
  <c r="K466" i="3"/>
  <c r="J466" i="3"/>
  <c r="H466" i="3"/>
  <c r="F466" i="3"/>
  <c r="J546" i="3"/>
  <c r="F546" i="3"/>
  <c r="K546" i="3"/>
  <c r="H546" i="3"/>
  <c r="I546" i="3"/>
  <c r="J699" i="3"/>
  <c r="F699" i="3"/>
  <c r="K699" i="3"/>
  <c r="I699" i="3"/>
  <c r="H699" i="3"/>
  <c r="K565" i="3"/>
  <c r="J565" i="3"/>
  <c r="H565" i="3"/>
  <c r="I565" i="3"/>
  <c r="F565" i="3"/>
  <c r="K488" i="3"/>
  <c r="J488" i="3"/>
  <c r="I488" i="3"/>
  <c r="F488" i="3"/>
  <c r="H488" i="3"/>
  <c r="J964" i="8"/>
  <c r="K964" i="8"/>
  <c r="K109" i="3"/>
  <c r="F109" i="3"/>
  <c r="I109" i="3"/>
  <c r="J109" i="3"/>
  <c r="H109" i="3"/>
  <c r="F100" i="3"/>
  <c r="J100" i="3"/>
  <c r="H100" i="3"/>
  <c r="K100" i="3"/>
  <c r="I100" i="3"/>
  <c r="K23" i="3"/>
  <c r="J23" i="3"/>
  <c r="H23" i="3"/>
  <c r="I23" i="3"/>
  <c r="F23" i="3"/>
  <c r="K67" i="3"/>
  <c r="F67" i="3"/>
  <c r="I67" i="3"/>
  <c r="H67" i="3"/>
  <c r="J67" i="3"/>
  <c r="J92" i="3"/>
  <c r="K92" i="3"/>
  <c r="F92" i="3"/>
  <c r="H92" i="3"/>
  <c r="I92" i="3"/>
  <c r="J54" i="3"/>
  <c r="F54" i="3"/>
  <c r="K54" i="3"/>
  <c r="I54" i="3"/>
  <c r="H54" i="3"/>
  <c r="K21" i="3"/>
  <c r="J21" i="3"/>
  <c r="I21" i="3"/>
  <c r="H21" i="3"/>
  <c r="F21" i="3"/>
  <c r="J155" i="3"/>
  <c r="K155" i="3"/>
  <c r="I155" i="3"/>
  <c r="H155" i="3"/>
  <c r="F155" i="3"/>
  <c r="H269" i="3"/>
  <c r="I269" i="3"/>
  <c r="K269" i="3"/>
  <c r="J269" i="3"/>
  <c r="F269" i="3"/>
  <c r="H178" i="3"/>
  <c r="K178" i="3"/>
  <c r="F178" i="3"/>
  <c r="J178" i="3"/>
  <c r="I178" i="3"/>
  <c r="K227" i="3"/>
  <c r="J227" i="3"/>
  <c r="I227" i="3"/>
  <c r="F227" i="3"/>
  <c r="H227" i="3"/>
  <c r="J179" i="3"/>
  <c r="K179" i="3"/>
  <c r="I179" i="3"/>
  <c r="F179" i="3"/>
  <c r="H179" i="3"/>
  <c r="K197" i="3"/>
  <c r="J197" i="3"/>
  <c r="I197" i="3"/>
  <c r="F197" i="3"/>
  <c r="H197" i="3"/>
  <c r="J171" i="3"/>
  <c r="I171" i="3"/>
  <c r="K171" i="3"/>
  <c r="H171" i="3"/>
  <c r="F171" i="3"/>
  <c r="I184" i="3"/>
  <c r="F184" i="3"/>
  <c r="H184" i="3"/>
  <c r="J184" i="3"/>
  <c r="K184" i="3"/>
  <c r="J261" i="3"/>
  <c r="I261" i="3"/>
  <c r="K261" i="3"/>
  <c r="H261" i="3"/>
  <c r="F261" i="3"/>
  <c r="K199" i="3"/>
  <c r="J199" i="3"/>
  <c r="I199" i="3"/>
  <c r="H199" i="3"/>
  <c r="F199" i="3"/>
  <c r="K305" i="3"/>
  <c r="J305" i="3"/>
  <c r="I305" i="3"/>
  <c r="H305" i="3"/>
  <c r="F305" i="3"/>
  <c r="K376" i="3"/>
  <c r="I376" i="3"/>
  <c r="J376" i="3"/>
  <c r="F376" i="3"/>
  <c r="H376" i="3"/>
  <c r="F668" i="3"/>
  <c r="H668" i="3"/>
  <c r="J668" i="3"/>
  <c r="K668" i="3"/>
  <c r="I668" i="3"/>
  <c r="K782" i="3"/>
  <c r="F782" i="3"/>
  <c r="H782" i="3"/>
  <c r="J782" i="3"/>
  <c r="I782" i="3"/>
  <c r="K363" i="3"/>
  <c r="F363" i="3"/>
  <c r="J363" i="3"/>
  <c r="H363" i="3"/>
  <c r="I363" i="3"/>
  <c r="I311" i="3"/>
  <c r="K311" i="3"/>
  <c r="J311" i="3"/>
  <c r="F311" i="3"/>
  <c r="H311" i="3"/>
  <c r="J979" i="3"/>
  <c r="F979" i="3"/>
  <c r="I979" i="3"/>
  <c r="H979" i="3"/>
  <c r="K979" i="3"/>
  <c r="J304" i="3"/>
  <c r="K304" i="3"/>
  <c r="I304" i="3"/>
  <c r="F304" i="3"/>
  <c r="H304" i="3"/>
  <c r="K348" i="3"/>
  <c r="I348" i="3"/>
  <c r="J348" i="3"/>
  <c r="F348" i="3"/>
  <c r="H348" i="3"/>
  <c r="K679" i="3"/>
  <c r="I679" i="3"/>
  <c r="J679" i="3"/>
  <c r="F679" i="3"/>
  <c r="H679" i="3"/>
  <c r="J418" i="3"/>
  <c r="I418" i="3"/>
  <c r="F418" i="3"/>
  <c r="K418" i="3"/>
  <c r="H418" i="3"/>
  <c r="J327" i="3"/>
  <c r="I327" i="3"/>
  <c r="K327" i="3"/>
  <c r="F327" i="3"/>
  <c r="H327" i="3"/>
  <c r="I519" i="3"/>
  <c r="F519" i="3"/>
  <c r="K519" i="3"/>
  <c r="J519" i="3"/>
  <c r="H519" i="3"/>
  <c r="J996" i="3"/>
  <c r="F996" i="3"/>
  <c r="H996" i="3"/>
  <c r="K996" i="3"/>
  <c r="I996" i="3"/>
  <c r="K482" i="3"/>
  <c r="I482" i="3"/>
  <c r="H482" i="3"/>
  <c r="J482" i="3"/>
  <c r="F482" i="3"/>
  <c r="H597" i="3"/>
  <c r="J597" i="3"/>
  <c r="F597" i="3"/>
  <c r="K597" i="3"/>
  <c r="I597" i="3"/>
  <c r="I736" i="3"/>
  <c r="F736" i="3"/>
  <c r="J736" i="3"/>
  <c r="H736" i="3"/>
  <c r="K736" i="3"/>
  <c r="H485" i="3"/>
  <c r="K485" i="3"/>
  <c r="F485" i="3"/>
  <c r="I485" i="3"/>
  <c r="J485" i="3"/>
  <c r="J693" i="3"/>
  <c r="H693" i="3"/>
  <c r="K693" i="3"/>
  <c r="I693" i="3"/>
  <c r="F693" i="3"/>
  <c r="F729" i="3"/>
  <c r="H729" i="3"/>
  <c r="I729" i="3"/>
  <c r="K729" i="3"/>
  <c r="J729" i="3"/>
  <c r="I900" i="3"/>
  <c r="K900" i="3"/>
  <c r="F900" i="3"/>
  <c r="J900" i="3"/>
  <c r="H900" i="3"/>
  <c r="I976" i="3"/>
  <c r="K976" i="3"/>
  <c r="J976" i="3"/>
  <c r="F976" i="3"/>
  <c r="H976" i="3"/>
  <c r="K814" i="3"/>
  <c r="I814" i="3"/>
  <c r="F814" i="3"/>
  <c r="J814" i="3"/>
  <c r="H814" i="3"/>
  <c r="J567" i="3"/>
  <c r="I567" i="3"/>
  <c r="F567" i="3"/>
  <c r="K567" i="3"/>
  <c r="H567" i="3"/>
  <c r="K870" i="3"/>
  <c r="F870" i="3"/>
  <c r="H870" i="3"/>
  <c r="J870" i="3"/>
  <c r="I870" i="3"/>
  <c r="J973" i="3"/>
  <c r="H973" i="3"/>
  <c r="I973" i="3"/>
  <c r="F973" i="3"/>
  <c r="K973" i="3"/>
  <c r="I962" i="3"/>
  <c r="H962" i="3"/>
  <c r="J962" i="3"/>
  <c r="K962" i="3"/>
  <c r="F962" i="3"/>
  <c r="K592" i="3"/>
  <c r="J592" i="3"/>
  <c r="I592" i="3"/>
  <c r="H592" i="3"/>
  <c r="F592" i="3"/>
  <c r="H926" i="3"/>
  <c r="F926" i="3"/>
  <c r="K926" i="3"/>
  <c r="J926" i="3"/>
  <c r="I926" i="3"/>
  <c r="F766" i="3"/>
  <c r="J766" i="3"/>
  <c r="H766" i="3"/>
  <c r="K766" i="3"/>
  <c r="I766" i="3"/>
  <c r="K894" i="8"/>
  <c r="J894" i="8"/>
  <c r="K742" i="8"/>
  <c r="J742" i="8"/>
  <c r="K51" i="3"/>
  <c r="H51" i="3"/>
  <c r="J51" i="3"/>
  <c r="F51" i="3"/>
  <c r="I51" i="3"/>
  <c r="J56" i="3"/>
  <c r="K56" i="3"/>
  <c r="F56" i="3"/>
  <c r="H56" i="3"/>
  <c r="I56" i="3"/>
  <c r="J10" i="3"/>
  <c r="K10" i="3"/>
  <c r="I10" i="3"/>
  <c r="H10" i="3"/>
  <c r="F10" i="3"/>
  <c r="I91" i="3"/>
  <c r="H91" i="3"/>
  <c r="J91" i="3"/>
  <c r="K91" i="3"/>
  <c r="F91" i="3"/>
  <c r="J28" i="3"/>
  <c r="H28" i="3"/>
  <c r="K28" i="3"/>
  <c r="I28" i="3"/>
  <c r="F28" i="3"/>
  <c r="K42" i="3"/>
  <c r="H42" i="3"/>
  <c r="J42" i="3"/>
  <c r="F42" i="3"/>
  <c r="I42" i="3"/>
  <c r="J104" i="3"/>
  <c r="K104" i="3"/>
  <c r="I104" i="3"/>
  <c r="F104" i="3"/>
  <c r="H104" i="3"/>
  <c r="K158" i="3"/>
  <c r="J158" i="3"/>
  <c r="I158" i="3"/>
  <c r="H158" i="3"/>
  <c r="F158" i="3"/>
  <c r="J260" i="3"/>
  <c r="I260" i="3"/>
  <c r="K260" i="3"/>
  <c r="H260" i="3"/>
  <c r="F260" i="3"/>
  <c r="I240" i="3"/>
  <c r="J240" i="3"/>
  <c r="K240" i="3"/>
  <c r="F240" i="3"/>
  <c r="H240" i="3"/>
  <c r="J263" i="3"/>
  <c r="K263" i="3"/>
  <c r="I263" i="3"/>
  <c r="H263" i="3"/>
  <c r="F263" i="3"/>
  <c r="I186" i="3"/>
  <c r="J186" i="3"/>
  <c r="K186" i="3"/>
  <c r="F186" i="3"/>
  <c r="H186" i="3"/>
  <c r="K293" i="3"/>
  <c r="J293" i="3"/>
  <c r="I293" i="3"/>
  <c r="F293" i="3"/>
  <c r="H293" i="3"/>
  <c r="I203" i="3"/>
  <c r="J203" i="3"/>
  <c r="K203" i="3"/>
  <c r="H203" i="3"/>
  <c r="F203" i="3"/>
  <c r="J202" i="3"/>
  <c r="K202" i="3"/>
  <c r="I202" i="3"/>
  <c r="F202" i="3"/>
  <c r="H202" i="3"/>
  <c r="K241" i="3"/>
  <c r="I241" i="3"/>
  <c r="J241" i="3"/>
  <c r="F241" i="3"/>
  <c r="H241" i="3"/>
  <c r="K189" i="3"/>
  <c r="J189" i="3"/>
  <c r="I189" i="3"/>
  <c r="F189" i="3"/>
  <c r="H189" i="3"/>
  <c r="J341" i="3"/>
  <c r="F341" i="3"/>
  <c r="I341" i="3"/>
  <c r="H341" i="3"/>
  <c r="K341" i="3"/>
  <c r="F306" i="3"/>
  <c r="K306" i="3"/>
  <c r="H306" i="3"/>
  <c r="J306" i="3"/>
  <c r="I306" i="3"/>
  <c r="H915" i="3"/>
  <c r="K915" i="3"/>
  <c r="J915" i="3"/>
  <c r="I915" i="3"/>
  <c r="F915" i="3"/>
  <c r="H441" i="3"/>
  <c r="I441" i="3"/>
  <c r="F441" i="3"/>
  <c r="J441" i="3"/>
  <c r="K441" i="3"/>
  <c r="K382" i="3"/>
  <c r="F382" i="3"/>
  <c r="I382" i="3"/>
  <c r="H382" i="3"/>
  <c r="J382" i="3"/>
  <c r="K355" i="3"/>
  <c r="J355" i="3"/>
  <c r="I355" i="3"/>
  <c r="F355" i="3"/>
  <c r="H355" i="3"/>
  <c r="H820" i="3"/>
  <c r="F820" i="3"/>
  <c r="J820" i="3"/>
  <c r="I820" i="3"/>
  <c r="K820" i="3"/>
  <c r="K318" i="3"/>
  <c r="H318" i="3"/>
  <c r="I318" i="3"/>
  <c r="F318" i="3"/>
  <c r="J318" i="3"/>
  <c r="K326" i="3"/>
  <c r="J326" i="3"/>
  <c r="I326" i="3"/>
  <c r="F326" i="3"/>
  <c r="H326" i="3"/>
  <c r="H828" i="3"/>
  <c r="K828" i="3"/>
  <c r="F828" i="3"/>
  <c r="J828" i="3"/>
  <c r="I828" i="3"/>
  <c r="J329" i="3"/>
  <c r="K329" i="3"/>
  <c r="I329" i="3"/>
  <c r="H329" i="3"/>
  <c r="F329" i="3"/>
  <c r="I397" i="3"/>
  <c r="K397" i="3"/>
  <c r="J397" i="3"/>
  <c r="H397" i="3"/>
  <c r="F397" i="3"/>
  <c r="O992" i="2"/>
  <c r="F1000" i="3"/>
  <c r="K1000" i="3"/>
  <c r="J1000" i="3"/>
  <c r="H1000" i="3"/>
  <c r="N992" i="2"/>
  <c r="I1000" i="3"/>
  <c r="J542" i="3"/>
  <c r="F542" i="3"/>
  <c r="K542" i="3"/>
  <c r="I542" i="3"/>
  <c r="H542" i="3"/>
  <c r="I497" i="3"/>
  <c r="H497" i="3"/>
  <c r="K497" i="3"/>
  <c r="F497" i="3"/>
  <c r="J497" i="3"/>
  <c r="I424" i="3"/>
  <c r="K424" i="3"/>
  <c r="J424" i="3"/>
  <c r="H424" i="3"/>
  <c r="F424" i="3"/>
  <c r="J916" i="3"/>
  <c r="H916" i="3"/>
  <c r="I916" i="3"/>
  <c r="K916" i="3"/>
  <c r="F916" i="3"/>
  <c r="F492" i="3"/>
  <c r="I492" i="3"/>
  <c r="H492" i="3"/>
  <c r="J492" i="3"/>
  <c r="K492" i="3"/>
  <c r="I935" i="3"/>
  <c r="J935" i="3"/>
  <c r="H935" i="3"/>
  <c r="F935" i="3"/>
  <c r="K935" i="3"/>
  <c r="J789" i="3"/>
  <c r="H789" i="3"/>
  <c r="K789" i="3"/>
  <c r="I789" i="3"/>
  <c r="F789" i="3"/>
  <c r="I862" i="3"/>
  <c r="H862" i="3"/>
  <c r="F862" i="3"/>
  <c r="K862" i="3"/>
  <c r="J862" i="3"/>
  <c r="H639" i="3"/>
  <c r="J639" i="3"/>
  <c r="F639" i="3"/>
  <c r="I639" i="3"/>
  <c r="K639" i="3"/>
  <c r="H646" i="3"/>
  <c r="K646" i="3"/>
  <c r="F646" i="3"/>
  <c r="J646" i="3"/>
  <c r="I646" i="3"/>
  <c r="K932" i="3"/>
  <c r="F932" i="3"/>
  <c r="J932" i="3"/>
  <c r="I932" i="3"/>
  <c r="H932" i="3"/>
  <c r="I882" i="3"/>
  <c r="H882" i="3"/>
  <c r="F882" i="3"/>
  <c r="J882" i="3"/>
  <c r="K882" i="3"/>
  <c r="I808" i="3"/>
  <c r="H808" i="3"/>
  <c r="K808" i="3"/>
  <c r="F808" i="3"/>
  <c r="J808" i="3"/>
  <c r="I727" i="3"/>
  <c r="F727" i="3"/>
  <c r="J727" i="3"/>
  <c r="H727" i="3"/>
  <c r="K727" i="3"/>
  <c r="J947" i="3"/>
  <c r="I947" i="3"/>
  <c r="H947" i="3"/>
  <c r="K947" i="3"/>
  <c r="F947" i="3"/>
  <c r="I997" i="3"/>
  <c r="F997" i="3"/>
  <c r="H997" i="3"/>
  <c r="K997" i="3"/>
  <c r="J997" i="3"/>
  <c r="K752" i="3"/>
  <c r="J752" i="3"/>
  <c r="I752" i="3"/>
  <c r="F752" i="3"/>
  <c r="H752" i="3"/>
  <c r="I830" i="3"/>
  <c r="J830" i="3"/>
  <c r="K830" i="3"/>
  <c r="H830" i="3"/>
  <c r="F830" i="3"/>
  <c r="I421" i="3"/>
  <c r="K421" i="3"/>
  <c r="J421" i="3"/>
  <c r="F421" i="3"/>
  <c r="H421" i="3"/>
  <c r="K911" i="3"/>
  <c r="H911" i="3"/>
  <c r="I911" i="3"/>
  <c r="J911" i="3"/>
  <c r="F911" i="3"/>
  <c r="K444" i="3"/>
  <c r="I444" i="3"/>
  <c r="J444" i="3"/>
  <c r="H444" i="3"/>
  <c r="F444" i="3"/>
  <c r="J716" i="3"/>
  <c r="I716" i="3"/>
  <c r="K716" i="3"/>
  <c r="H716" i="3"/>
  <c r="F716" i="3"/>
  <c r="K889" i="8"/>
  <c r="J889" i="8"/>
  <c r="K872" i="8"/>
  <c r="J872" i="8"/>
  <c r="K33" i="3"/>
  <c r="F33" i="3"/>
  <c r="I33" i="3"/>
  <c r="J33" i="3"/>
  <c r="H33" i="3"/>
  <c r="J96" i="3"/>
  <c r="K96" i="3"/>
  <c r="F96" i="3"/>
  <c r="I96" i="3"/>
  <c r="H96" i="3"/>
  <c r="H103" i="3"/>
  <c r="I103" i="3"/>
  <c r="J103" i="3"/>
  <c r="F103" i="3"/>
  <c r="K103" i="3"/>
  <c r="I73" i="3"/>
  <c r="J73" i="3"/>
  <c r="F73" i="3"/>
  <c r="K73" i="3"/>
  <c r="H73" i="3"/>
  <c r="H47" i="3"/>
  <c r="F47" i="3"/>
  <c r="K47" i="3"/>
  <c r="I47" i="3"/>
  <c r="J47" i="3"/>
  <c r="J32" i="3"/>
  <c r="K32" i="3"/>
  <c r="F32" i="3"/>
  <c r="H32" i="3"/>
  <c r="I32" i="3"/>
  <c r="I105" i="3"/>
  <c r="F105" i="3"/>
  <c r="K105" i="3"/>
  <c r="H105" i="3"/>
  <c r="J105" i="3"/>
  <c r="K156" i="3"/>
  <c r="I156" i="3"/>
  <c r="H156" i="3"/>
  <c r="J156" i="3"/>
  <c r="F156" i="3"/>
  <c r="I268" i="3"/>
  <c r="K268" i="3"/>
  <c r="J268" i="3"/>
  <c r="H268" i="3"/>
  <c r="F268" i="3"/>
  <c r="K190" i="3"/>
  <c r="J190" i="3"/>
  <c r="I190" i="3"/>
  <c r="F190" i="3"/>
  <c r="H190" i="3"/>
  <c r="J288" i="3"/>
  <c r="I288" i="3"/>
  <c r="K288" i="3"/>
  <c r="H288" i="3"/>
  <c r="F288" i="3"/>
  <c r="I180" i="3"/>
  <c r="J180" i="3"/>
  <c r="K180" i="3"/>
  <c r="H180" i="3"/>
  <c r="F180" i="3"/>
  <c r="J289" i="3"/>
  <c r="I289" i="3"/>
  <c r="K289" i="3"/>
  <c r="H289" i="3"/>
  <c r="F289" i="3"/>
  <c r="K234" i="3"/>
  <c r="J234" i="3"/>
  <c r="I234" i="3"/>
  <c r="F234" i="3"/>
  <c r="H234" i="3"/>
  <c r="K224" i="3"/>
  <c r="I224" i="3"/>
  <c r="J224" i="3"/>
  <c r="H224" i="3"/>
  <c r="F224" i="3"/>
  <c r="I246" i="3"/>
  <c r="K246" i="3"/>
  <c r="J246" i="3"/>
  <c r="H246" i="3"/>
  <c r="F246" i="3"/>
  <c r="K228" i="3"/>
  <c r="J228" i="3"/>
  <c r="I228" i="3"/>
  <c r="H228" i="3"/>
  <c r="F228" i="3"/>
  <c r="J356" i="3"/>
  <c r="K356" i="3"/>
  <c r="I356" i="3"/>
  <c r="F356" i="3"/>
  <c r="H356" i="3"/>
  <c r="I387" i="3"/>
  <c r="K387" i="3"/>
  <c r="J387" i="3"/>
  <c r="F387" i="3"/>
  <c r="H387" i="3"/>
  <c r="K709" i="3"/>
  <c r="F709" i="3"/>
  <c r="J709" i="3"/>
  <c r="H709" i="3"/>
  <c r="I709" i="3"/>
  <c r="K409" i="3"/>
  <c r="H409" i="3"/>
  <c r="J409" i="3"/>
  <c r="I409" i="3"/>
  <c r="F409" i="3"/>
  <c r="I358" i="3"/>
  <c r="H358" i="3"/>
  <c r="K358" i="3"/>
  <c r="J358" i="3"/>
  <c r="F358" i="3"/>
  <c r="I391" i="3"/>
  <c r="J391" i="3"/>
  <c r="K391" i="3"/>
  <c r="F391" i="3"/>
  <c r="H391" i="3"/>
  <c r="F849" i="3"/>
  <c r="J849" i="3"/>
  <c r="H849" i="3"/>
  <c r="I849" i="3"/>
  <c r="K849" i="3"/>
  <c r="J321" i="3"/>
  <c r="I321" i="3"/>
  <c r="K321" i="3"/>
  <c r="F321" i="3"/>
  <c r="H321" i="3"/>
  <c r="K325" i="3"/>
  <c r="I325" i="3"/>
  <c r="J325" i="3"/>
  <c r="F325" i="3"/>
  <c r="H325" i="3"/>
  <c r="K618" i="3"/>
  <c r="H618" i="3"/>
  <c r="J618" i="3"/>
  <c r="I618" i="3"/>
  <c r="F618" i="3"/>
  <c r="J364" i="3"/>
  <c r="I364" i="3"/>
  <c r="K364" i="3"/>
  <c r="F364" i="3"/>
  <c r="H364" i="3"/>
  <c r="I395" i="3"/>
  <c r="K395" i="3"/>
  <c r="J395" i="3"/>
  <c r="H395" i="3"/>
  <c r="F395" i="3"/>
  <c r="K775" i="3"/>
  <c r="H775" i="3"/>
  <c r="J775" i="3"/>
  <c r="I775" i="3"/>
  <c r="F775" i="3"/>
  <c r="F918" i="3"/>
  <c r="K918" i="3"/>
  <c r="I918" i="3"/>
  <c r="J918" i="3"/>
  <c r="H918" i="3"/>
  <c r="I473" i="3"/>
  <c r="K473" i="3"/>
  <c r="J473" i="3"/>
  <c r="H473" i="3"/>
  <c r="F473" i="3"/>
  <c r="K509" i="3"/>
  <c r="I509" i="3"/>
  <c r="H509" i="3"/>
  <c r="J509" i="3"/>
  <c r="F509" i="3"/>
  <c r="H955" i="3"/>
  <c r="I955" i="3"/>
  <c r="J955" i="3"/>
  <c r="K955" i="3"/>
  <c r="F955" i="3"/>
  <c r="J731" i="3"/>
  <c r="K731" i="3"/>
  <c r="H731" i="3"/>
  <c r="I731" i="3"/>
  <c r="F731" i="3"/>
  <c r="J833" i="3"/>
  <c r="I833" i="3"/>
  <c r="H833" i="3"/>
  <c r="K833" i="3"/>
  <c r="F833" i="3"/>
  <c r="J804" i="3"/>
  <c r="H804" i="3"/>
  <c r="K804" i="3"/>
  <c r="I804" i="3"/>
  <c r="F804" i="3"/>
  <c r="J835" i="3"/>
  <c r="I835" i="3"/>
  <c r="H835" i="3"/>
  <c r="K835" i="3"/>
  <c r="F835" i="3"/>
  <c r="K514" i="3"/>
  <c r="H514" i="3"/>
  <c r="I514" i="3"/>
  <c r="F514" i="3"/>
  <c r="J514" i="3"/>
  <c r="F692" i="3"/>
  <c r="I692" i="3"/>
  <c r="J692" i="3"/>
  <c r="H692" i="3"/>
  <c r="K692" i="3"/>
  <c r="I703" i="3"/>
  <c r="F703" i="3"/>
  <c r="J703" i="3"/>
  <c r="H703" i="3"/>
  <c r="K703" i="3"/>
  <c r="K990" i="3"/>
  <c r="I990" i="3"/>
  <c r="J990" i="3"/>
  <c r="F990" i="3"/>
  <c r="H990" i="3"/>
  <c r="J574" i="3"/>
  <c r="K574" i="3"/>
  <c r="I574" i="3"/>
  <c r="H574" i="3"/>
  <c r="F574" i="3"/>
  <c r="I737" i="3"/>
  <c r="F737" i="3"/>
  <c r="K737" i="3"/>
  <c r="H737" i="3"/>
  <c r="J737" i="3"/>
  <c r="K802" i="3"/>
  <c r="F802" i="3"/>
  <c r="J802" i="3"/>
  <c r="H802" i="3"/>
  <c r="I802" i="3"/>
  <c r="F601" i="3"/>
  <c r="I601" i="3"/>
  <c r="H601" i="3"/>
  <c r="J601" i="3"/>
  <c r="K601" i="3"/>
  <c r="J901" i="8"/>
  <c r="K901" i="8"/>
  <c r="J772" i="8"/>
  <c r="K772" i="8"/>
  <c r="K988" i="8"/>
  <c r="J988" i="8"/>
  <c r="J722" i="8"/>
  <c r="K722" i="8"/>
  <c r="K760" i="8"/>
  <c r="J760" i="8"/>
  <c r="J57" i="3"/>
  <c r="F57" i="3"/>
  <c r="K57" i="3"/>
  <c r="H57" i="3"/>
  <c r="I57" i="3"/>
  <c r="K75" i="3"/>
  <c r="F75" i="3"/>
  <c r="J75" i="3"/>
  <c r="H75" i="3"/>
  <c r="I75" i="3"/>
  <c r="F93" i="3"/>
  <c r="I93" i="3"/>
  <c r="K93" i="3"/>
  <c r="H93" i="3"/>
  <c r="J93" i="3"/>
  <c r="F62" i="3"/>
  <c r="K62" i="3"/>
  <c r="H62" i="3"/>
  <c r="J62" i="3"/>
  <c r="I62" i="3"/>
  <c r="F6" i="3"/>
  <c r="J6" i="3"/>
  <c r="H6" i="3"/>
  <c r="K6" i="3"/>
  <c r="I6" i="3"/>
  <c r="J36" i="3"/>
  <c r="I36" i="3"/>
  <c r="K36" i="3"/>
  <c r="H36" i="3"/>
  <c r="F36" i="3"/>
  <c r="J46" i="3"/>
  <c r="F46" i="3"/>
  <c r="K46" i="3"/>
  <c r="H46" i="3"/>
  <c r="I46" i="3"/>
  <c r="J150" i="3"/>
  <c r="K150" i="3"/>
  <c r="I150" i="3"/>
  <c r="H150" i="3"/>
  <c r="F150" i="3"/>
  <c r="I253" i="3"/>
  <c r="K253" i="3"/>
  <c r="J253" i="3"/>
  <c r="H253" i="3"/>
  <c r="F253" i="3"/>
  <c r="K205" i="3"/>
  <c r="J205" i="3"/>
  <c r="I205" i="3"/>
  <c r="H205" i="3"/>
  <c r="F205" i="3"/>
  <c r="J272" i="3"/>
  <c r="I272" i="3"/>
  <c r="K272" i="3"/>
  <c r="F272" i="3"/>
  <c r="H272" i="3"/>
  <c r="K222" i="3"/>
  <c r="J222" i="3"/>
  <c r="F222" i="3"/>
  <c r="I222" i="3"/>
  <c r="H222" i="3"/>
  <c r="I276" i="3"/>
  <c r="K276" i="3"/>
  <c r="J276" i="3"/>
  <c r="F276" i="3"/>
  <c r="H276" i="3"/>
  <c r="K192" i="3"/>
  <c r="J192" i="3"/>
  <c r="I192" i="3"/>
  <c r="H192" i="3"/>
  <c r="F192" i="3"/>
  <c r="I281" i="3"/>
  <c r="J281" i="3"/>
  <c r="K281" i="3"/>
  <c r="F281" i="3"/>
  <c r="H281" i="3"/>
  <c r="J165" i="3"/>
  <c r="H165" i="3"/>
  <c r="K165" i="3"/>
  <c r="F165" i="3"/>
  <c r="I165" i="3"/>
  <c r="K38" i="3"/>
  <c r="H38" i="3"/>
  <c r="I38" i="3"/>
  <c r="J38" i="3"/>
  <c r="F38" i="3"/>
  <c r="I357" i="3"/>
  <c r="H357" i="3"/>
  <c r="J357" i="3"/>
  <c r="F357" i="3"/>
  <c r="K357" i="3"/>
  <c r="K333" i="3"/>
  <c r="I333" i="3"/>
  <c r="J333" i="3"/>
  <c r="H333" i="3"/>
  <c r="F333" i="3"/>
  <c r="F750" i="3"/>
  <c r="K750" i="3"/>
  <c r="I750" i="3"/>
  <c r="J750" i="3"/>
  <c r="H750" i="3"/>
  <c r="K420" i="3"/>
  <c r="I420" i="3"/>
  <c r="J420" i="3"/>
  <c r="F420" i="3"/>
  <c r="H420" i="3"/>
  <c r="J352" i="3"/>
  <c r="H352" i="3"/>
  <c r="K352" i="3"/>
  <c r="I352" i="3"/>
  <c r="F352" i="3"/>
  <c r="J471" i="3"/>
  <c r="I471" i="3"/>
  <c r="K471" i="3"/>
  <c r="H471" i="3"/>
  <c r="F471" i="3"/>
  <c r="K436" i="3"/>
  <c r="J436" i="3"/>
  <c r="I436" i="3"/>
  <c r="H436" i="3"/>
  <c r="F436" i="3"/>
  <c r="I331" i="3"/>
  <c r="J331" i="3"/>
  <c r="K331" i="3"/>
  <c r="F331" i="3"/>
  <c r="H331" i="3"/>
  <c r="I354" i="3"/>
  <c r="J354" i="3"/>
  <c r="K354" i="3"/>
  <c r="H354" i="3"/>
  <c r="F354" i="3"/>
  <c r="J428" i="3"/>
  <c r="K428" i="3"/>
  <c r="I428" i="3"/>
  <c r="H428" i="3"/>
  <c r="F428" i="3"/>
  <c r="I340" i="3"/>
  <c r="J340" i="3"/>
  <c r="H340" i="3"/>
  <c r="K340" i="3"/>
  <c r="F340" i="3"/>
  <c r="K394" i="3"/>
  <c r="H394" i="3"/>
  <c r="I394" i="3"/>
  <c r="J394" i="3"/>
  <c r="F394" i="3"/>
  <c r="K713" i="3"/>
  <c r="J713" i="3"/>
  <c r="I713" i="3"/>
  <c r="H713" i="3"/>
  <c r="F713" i="3"/>
  <c r="I901" i="3"/>
  <c r="K901" i="3"/>
  <c r="H901" i="3"/>
  <c r="J901" i="3"/>
  <c r="F901" i="3"/>
  <c r="H969" i="3"/>
  <c r="K969" i="3"/>
  <c r="I969" i="3"/>
  <c r="F969" i="3"/>
  <c r="J969" i="3"/>
  <c r="I734" i="3"/>
  <c r="K734" i="3"/>
  <c r="H734" i="3"/>
  <c r="J734" i="3"/>
  <c r="F734" i="3"/>
  <c r="I460" i="3"/>
  <c r="J460" i="3"/>
  <c r="K460" i="3"/>
  <c r="F460" i="3"/>
  <c r="H460" i="3"/>
  <c r="I869" i="3"/>
  <c r="K869" i="3"/>
  <c r="H869" i="3"/>
  <c r="J869" i="3"/>
  <c r="F869" i="3"/>
  <c r="I648" i="3"/>
  <c r="J648" i="3"/>
  <c r="F648" i="3"/>
  <c r="K648" i="3"/>
  <c r="H648" i="3"/>
  <c r="J738" i="3"/>
  <c r="I738" i="3"/>
  <c r="F738" i="3"/>
  <c r="K738" i="3"/>
  <c r="H738" i="3"/>
  <c r="I818" i="3"/>
  <c r="K818" i="3"/>
  <c r="J818" i="3"/>
  <c r="F818" i="3"/>
  <c r="H818" i="3"/>
  <c r="K805" i="3"/>
  <c r="F805" i="3"/>
  <c r="I805" i="3"/>
  <c r="J805" i="3"/>
  <c r="H805" i="3"/>
  <c r="F657" i="3"/>
  <c r="J657" i="3"/>
  <c r="K657" i="3"/>
  <c r="H657" i="3"/>
  <c r="I657" i="3"/>
  <c r="H717" i="3"/>
  <c r="K717" i="3"/>
  <c r="F717" i="3"/>
  <c r="J717" i="3"/>
  <c r="I717" i="3"/>
  <c r="H884" i="3"/>
  <c r="K884" i="3"/>
  <c r="J884" i="3"/>
  <c r="F884" i="3"/>
  <c r="I884" i="3"/>
  <c r="H844" i="3"/>
  <c r="K844" i="3"/>
  <c r="F844" i="3"/>
  <c r="I844" i="3"/>
  <c r="J844" i="3"/>
  <c r="J468" i="3"/>
  <c r="I468" i="3"/>
  <c r="K468" i="3"/>
  <c r="H468" i="3"/>
  <c r="F468" i="3"/>
  <c r="J513" i="3"/>
  <c r="K513" i="3"/>
  <c r="I513" i="3"/>
  <c r="H513" i="3"/>
  <c r="F513" i="3"/>
  <c r="K579" i="3"/>
  <c r="J579" i="3"/>
  <c r="H579" i="3"/>
  <c r="F579" i="3"/>
  <c r="I579" i="3"/>
  <c r="J31" i="3"/>
  <c r="H31" i="3"/>
  <c r="I31" i="3"/>
  <c r="K31" i="3"/>
  <c r="F31" i="3"/>
  <c r="J85" i="3"/>
  <c r="F85" i="3"/>
  <c r="I85" i="3"/>
  <c r="K85" i="3"/>
  <c r="H85" i="3"/>
  <c r="H77" i="3"/>
  <c r="I77" i="3"/>
  <c r="J77" i="3"/>
  <c r="F77" i="3"/>
  <c r="K77" i="3"/>
  <c r="J25" i="3"/>
  <c r="K25" i="3"/>
  <c r="I25" i="3"/>
  <c r="H25" i="3"/>
  <c r="F25" i="3"/>
  <c r="K9" i="3"/>
  <c r="J9" i="3"/>
  <c r="F9" i="3"/>
  <c r="I9" i="3"/>
  <c r="H9" i="3"/>
  <c r="J55" i="3"/>
  <c r="I55" i="3"/>
  <c r="K55" i="3"/>
  <c r="H55" i="3"/>
  <c r="F55" i="3"/>
  <c r="I98" i="3"/>
  <c r="F98" i="3"/>
  <c r="K98" i="3"/>
  <c r="H98" i="3"/>
  <c r="J98" i="3"/>
  <c r="J149" i="3"/>
  <c r="K149" i="3"/>
  <c r="I149" i="3"/>
  <c r="F149" i="3"/>
  <c r="H149" i="3"/>
  <c r="J254" i="3"/>
  <c r="K254" i="3"/>
  <c r="I254" i="3"/>
  <c r="H254" i="3"/>
  <c r="F254" i="3"/>
  <c r="I229" i="3"/>
  <c r="K229" i="3"/>
  <c r="J229" i="3"/>
  <c r="H229" i="3"/>
  <c r="F229" i="3"/>
  <c r="J286" i="3"/>
  <c r="K286" i="3"/>
  <c r="I286" i="3"/>
  <c r="H286" i="3"/>
  <c r="F286" i="3"/>
  <c r="K238" i="3"/>
  <c r="J238" i="3"/>
  <c r="I238" i="3"/>
  <c r="F238" i="3"/>
  <c r="H238" i="3"/>
  <c r="K274" i="3"/>
  <c r="J274" i="3"/>
  <c r="I274" i="3"/>
  <c r="H274" i="3"/>
  <c r="F274" i="3"/>
  <c r="K244" i="3"/>
  <c r="I244" i="3"/>
  <c r="J244" i="3"/>
  <c r="H244" i="3"/>
  <c r="F244" i="3"/>
  <c r="I298" i="3"/>
  <c r="F298" i="3"/>
  <c r="J298" i="3"/>
  <c r="H298" i="3"/>
  <c r="K298" i="3"/>
  <c r="J231" i="3"/>
  <c r="I231" i="3"/>
  <c r="K231" i="3"/>
  <c r="F231" i="3"/>
  <c r="H231" i="3"/>
  <c r="J209" i="3"/>
  <c r="K209" i="3"/>
  <c r="I209" i="3"/>
  <c r="H209" i="3"/>
  <c r="F209" i="3"/>
  <c r="K317" i="3"/>
  <c r="J317" i="3"/>
  <c r="I317" i="3"/>
  <c r="H317" i="3"/>
  <c r="F317" i="3"/>
  <c r="F370" i="3"/>
  <c r="J370" i="3"/>
  <c r="H370" i="3"/>
  <c r="I370" i="3"/>
  <c r="K370" i="3"/>
  <c r="J720" i="3"/>
  <c r="H720" i="3"/>
  <c r="I720" i="3"/>
  <c r="K720" i="3"/>
  <c r="F720" i="3"/>
  <c r="K415" i="3"/>
  <c r="J415" i="3"/>
  <c r="I415" i="3"/>
  <c r="F415" i="3"/>
  <c r="H415" i="3"/>
  <c r="K307" i="3"/>
  <c r="J307" i="3"/>
  <c r="I307" i="3"/>
  <c r="H307" i="3"/>
  <c r="F307" i="3"/>
  <c r="K423" i="3"/>
  <c r="I423" i="3"/>
  <c r="J423" i="3"/>
  <c r="H423" i="3"/>
  <c r="F423" i="3"/>
  <c r="J411" i="3"/>
  <c r="K411" i="3"/>
  <c r="I411" i="3"/>
  <c r="F411" i="3"/>
  <c r="H411" i="3"/>
  <c r="K301" i="3"/>
  <c r="J301" i="3"/>
  <c r="I301" i="3"/>
  <c r="H301" i="3"/>
  <c r="F301" i="3"/>
  <c r="I385" i="3"/>
  <c r="J385" i="3"/>
  <c r="K385" i="3"/>
  <c r="F385" i="3"/>
  <c r="H385" i="3"/>
  <c r="F677" i="3"/>
  <c r="K677" i="3"/>
  <c r="J677" i="3"/>
  <c r="H677" i="3"/>
  <c r="I677" i="3"/>
  <c r="J335" i="3"/>
  <c r="K335" i="3"/>
  <c r="I335" i="3"/>
  <c r="H335" i="3"/>
  <c r="F335" i="3"/>
  <c r="I375" i="3"/>
  <c r="K375" i="3"/>
  <c r="J375" i="3"/>
  <c r="H375" i="3"/>
  <c r="F375" i="3"/>
  <c r="F723" i="3"/>
  <c r="J723" i="3"/>
  <c r="H723" i="3"/>
  <c r="K723" i="3"/>
  <c r="I723" i="3"/>
  <c r="I953" i="3"/>
  <c r="K953" i="3"/>
  <c r="F953" i="3"/>
  <c r="J953" i="3"/>
  <c r="H953" i="3"/>
  <c r="H938" i="3"/>
  <c r="J938" i="3"/>
  <c r="K938" i="3"/>
  <c r="F938" i="3"/>
  <c r="I938" i="3"/>
  <c r="K767" i="3"/>
  <c r="H767" i="3"/>
  <c r="J767" i="3"/>
  <c r="I767" i="3"/>
  <c r="F767" i="3"/>
  <c r="I896" i="3"/>
  <c r="K896" i="3"/>
  <c r="J896" i="3"/>
  <c r="F896" i="3"/>
  <c r="H896" i="3"/>
  <c r="J483" i="3"/>
  <c r="K483" i="3"/>
  <c r="I483" i="3"/>
  <c r="F483" i="3"/>
  <c r="H483" i="3"/>
  <c r="K857" i="3"/>
  <c r="H857" i="3"/>
  <c r="J857" i="3"/>
  <c r="I857" i="3"/>
  <c r="F857" i="3"/>
  <c r="F838" i="3"/>
  <c r="K838" i="3"/>
  <c r="H838" i="3"/>
  <c r="I838" i="3"/>
  <c r="J838" i="3"/>
  <c r="I563" i="3"/>
  <c r="F563" i="3"/>
  <c r="J563" i="3"/>
  <c r="H563" i="3"/>
  <c r="K563" i="3"/>
  <c r="H683" i="3"/>
  <c r="F683" i="3"/>
  <c r="K683" i="3"/>
  <c r="J683" i="3"/>
  <c r="I683" i="3"/>
  <c r="F887" i="3"/>
  <c r="K887" i="3"/>
  <c r="H887" i="3"/>
  <c r="J887" i="3"/>
  <c r="I887" i="3"/>
  <c r="J464" i="3"/>
  <c r="K464" i="3"/>
  <c r="I464" i="3"/>
  <c r="H464" i="3"/>
  <c r="F464" i="3"/>
  <c r="J853" i="3"/>
  <c r="F853" i="3"/>
  <c r="H853" i="3"/>
  <c r="I853" i="3"/>
  <c r="K853" i="3"/>
  <c r="F465" i="3"/>
  <c r="I465" i="3"/>
  <c r="H465" i="3"/>
  <c r="J465" i="3"/>
  <c r="K465" i="3"/>
  <c r="J634" i="3"/>
  <c r="K634" i="3"/>
  <c r="I634" i="3"/>
  <c r="H634" i="3"/>
  <c r="F634" i="3"/>
  <c r="K710" i="3"/>
  <c r="F710" i="3"/>
  <c r="H710" i="3"/>
  <c r="J710" i="3"/>
  <c r="I710" i="3"/>
  <c r="H630" i="3"/>
  <c r="K630" i="3"/>
  <c r="F630" i="3"/>
  <c r="I630" i="3"/>
  <c r="J630" i="3"/>
  <c r="J908" i="8"/>
  <c r="K908" i="8"/>
  <c r="K784" i="8"/>
  <c r="J784" i="8"/>
  <c r="J796" i="8"/>
  <c r="K796" i="8"/>
  <c r="K793" i="8"/>
  <c r="J793" i="8"/>
  <c r="I132" i="3"/>
  <c r="J132" i="3"/>
  <c r="F132" i="3"/>
  <c r="K132" i="3"/>
  <c r="H132" i="3"/>
  <c r="K48" i="3"/>
  <c r="J48" i="3"/>
  <c r="I48" i="3"/>
  <c r="H48" i="3"/>
  <c r="F48" i="3"/>
  <c r="K17" i="3"/>
  <c r="F17" i="3"/>
  <c r="I17" i="3"/>
  <c r="J17" i="3"/>
  <c r="H17" i="3"/>
  <c r="K81" i="3"/>
  <c r="J81" i="3"/>
  <c r="H81" i="3"/>
  <c r="F81" i="3"/>
  <c r="I81" i="3"/>
  <c r="J86" i="3"/>
  <c r="K86" i="3"/>
  <c r="H86" i="3"/>
  <c r="I86" i="3"/>
  <c r="F86" i="3"/>
  <c r="J70" i="3"/>
  <c r="K70" i="3"/>
  <c r="I70" i="3"/>
  <c r="H70" i="3"/>
  <c r="F70" i="3"/>
  <c r="K44" i="3"/>
  <c r="J44" i="3"/>
  <c r="F44" i="3"/>
  <c r="I44" i="3"/>
  <c r="H44" i="3"/>
  <c r="I151" i="3"/>
  <c r="J151" i="3"/>
  <c r="K151" i="3"/>
  <c r="H151" i="3"/>
  <c r="F151" i="3"/>
  <c r="I292" i="3"/>
  <c r="K292" i="3"/>
  <c r="J292" i="3"/>
  <c r="H292" i="3"/>
  <c r="F292" i="3"/>
  <c r="K248" i="3"/>
  <c r="I248" i="3"/>
  <c r="J248" i="3"/>
  <c r="H248" i="3"/>
  <c r="F248" i="3"/>
  <c r="H162" i="3"/>
  <c r="I162" i="3"/>
  <c r="K162" i="3"/>
  <c r="F162" i="3"/>
  <c r="J162" i="3"/>
  <c r="I250" i="3"/>
  <c r="K250" i="3"/>
  <c r="J250" i="3"/>
  <c r="H250" i="3"/>
  <c r="F250" i="3"/>
  <c r="J233" i="3"/>
  <c r="K233" i="3"/>
  <c r="I233" i="3"/>
  <c r="F233" i="3"/>
  <c r="H233" i="3"/>
  <c r="J271" i="3"/>
  <c r="F271" i="3"/>
  <c r="I271" i="3"/>
  <c r="H271" i="3"/>
  <c r="K271" i="3"/>
  <c r="K169" i="3"/>
  <c r="H169" i="3"/>
  <c r="F169" i="3"/>
  <c r="J169" i="3"/>
  <c r="I169" i="3"/>
  <c r="I282" i="3"/>
  <c r="J282" i="3"/>
  <c r="K282" i="3"/>
  <c r="F282" i="3"/>
  <c r="H282" i="3"/>
  <c r="J175" i="3"/>
  <c r="I175" i="3"/>
  <c r="K175" i="3"/>
  <c r="H175" i="3"/>
  <c r="F175" i="3"/>
  <c r="I433" i="3"/>
  <c r="J433" i="3"/>
  <c r="K433" i="3"/>
  <c r="H433" i="3"/>
  <c r="F433" i="3"/>
  <c r="J330" i="3"/>
  <c r="K330" i="3"/>
  <c r="I330" i="3"/>
  <c r="F330" i="3"/>
  <c r="H330" i="3"/>
  <c r="F913" i="3"/>
  <c r="K913" i="3"/>
  <c r="J913" i="3"/>
  <c r="H913" i="3"/>
  <c r="I913" i="3"/>
  <c r="J496" i="3"/>
  <c r="I496" i="3"/>
  <c r="K496" i="3"/>
  <c r="H496" i="3"/>
  <c r="F496" i="3"/>
  <c r="J337" i="3"/>
  <c r="K337" i="3"/>
  <c r="I337" i="3"/>
  <c r="H337" i="3"/>
  <c r="F337" i="3"/>
  <c r="J359" i="3"/>
  <c r="I359" i="3"/>
  <c r="K359" i="3"/>
  <c r="H359" i="3"/>
  <c r="F359" i="3"/>
  <c r="I909" i="3"/>
  <c r="H909" i="3"/>
  <c r="K909" i="3"/>
  <c r="F909" i="3"/>
  <c r="J909" i="3"/>
  <c r="K416" i="3"/>
  <c r="J416" i="3"/>
  <c r="I416" i="3"/>
  <c r="F416" i="3"/>
  <c r="H416" i="3"/>
  <c r="I343" i="3"/>
  <c r="K343" i="3"/>
  <c r="J343" i="3"/>
  <c r="H343" i="3"/>
  <c r="F343" i="3"/>
  <c r="K614" i="3"/>
  <c r="H614" i="3"/>
  <c r="J614" i="3"/>
  <c r="F614" i="3"/>
  <c r="I614" i="3"/>
  <c r="I405" i="3"/>
  <c r="K405" i="3"/>
  <c r="J405" i="3"/>
  <c r="H405" i="3"/>
  <c r="F405" i="3"/>
  <c r="K366" i="3"/>
  <c r="I366" i="3"/>
  <c r="J366" i="3"/>
  <c r="F366" i="3"/>
  <c r="H366" i="3"/>
  <c r="H791" i="3"/>
  <c r="J791" i="3"/>
  <c r="F791" i="3"/>
  <c r="K791" i="3"/>
  <c r="I791" i="3"/>
  <c r="J895" i="3"/>
  <c r="F895" i="3"/>
  <c r="H895" i="3"/>
  <c r="I895" i="3"/>
  <c r="K895" i="3"/>
  <c r="I735" i="3"/>
  <c r="J735" i="3"/>
  <c r="K735" i="3"/>
  <c r="H735" i="3"/>
  <c r="F735" i="3"/>
  <c r="K794" i="3"/>
  <c r="F794" i="3"/>
  <c r="J794" i="3"/>
  <c r="I794" i="3"/>
  <c r="H794" i="3"/>
  <c r="F946" i="3"/>
  <c r="H946" i="3"/>
  <c r="J946" i="3"/>
  <c r="I946" i="3"/>
  <c r="K946" i="3"/>
  <c r="J549" i="3"/>
  <c r="H549" i="3"/>
  <c r="I549" i="3"/>
  <c r="K549" i="3"/>
  <c r="F549" i="3"/>
  <c r="K661" i="3"/>
  <c r="J661" i="3"/>
  <c r="F661" i="3"/>
  <c r="H661" i="3"/>
  <c r="I661" i="3"/>
  <c r="K581" i="3"/>
  <c r="J581" i="3"/>
  <c r="I581" i="3"/>
  <c r="H581" i="3"/>
  <c r="F581" i="3"/>
  <c r="K531" i="3"/>
  <c r="F531" i="3"/>
  <c r="J531" i="3"/>
  <c r="I531" i="3"/>
  <c r="H531" i="3"/>
  <c r="K799" i="3"/>
  <c r="J799" i="3"/>
  <c r="F799" i="3"/>
  <c r="I799" i="3"/>
  <c r="H799" i="3"/>
  <c r="J653" i="3"/>
  <c r="K653" i="3"/>
  <c r="I653" i="3"/>
  <c r="H653" i="3"/>
  <c r="F653" i="3"/>
  <c r="I816" i="3"/>
  <c r="J816" i="3"/>
  <c r="K816" i="3"/>
  <c r="H816" i="3"/>
  <c r="F816" i="3"/>
  <c r="K495" i="3"/>
  <c r="J495" i="3"/>
  <c r="I495" i="3"/>
  <c r="F495" i="3"/>
  <c r="H495" i="3"/>
  <c r="J949" i="3"/>
  <c r="F949" i="3"/>
  <c r="I949" i="3"/>
  <c r="H949" i="3"/>
  <c r="K949" i="3"/>
  <c r="K656" i="3"/>
  <c r="J656" i="3"/>
  <c r="F656" i="3"/>
  <c r="H656" i="3"/>
  <c r="I656" i="3"/>
  <c r="H943" i="3"/>
  <c r="I943" i="3"/>
  <c r="J943" i="3"/>
  <c r="F943" i="3"/>
  <c r="K943" i="3"/>
  <c r="F924" i="3"/>
  <c r="H924" i="3"/>
  <c r="K924" i="3"/>
  <c r="J924" i="3"/>
  <c r="I924" i="3"/>
  <c r="K458" i="3"/>
  <c r="H458" i="3"/>
  <c r="J458" i="3"/>
  <c r="F458" i="3"/>
  <c r="I458" i="3"/>
  <c r="J133" i="3"/>
  <c r="I133" i="3"/>
  <c r="K133" i="3"/>
  <c r="H133" i="3"/>
  <c r="F133" i="3"/>
  <c r="K71" i="3"/>
  <c r="H71" i="3"/>
  <c r="J71" i="3"/>
  <c r="I71" i="3"/>
  <c r="F71" i="3"/>
  <c r="J12" i="3"/>
  <c r="F12" i="3"/>
  <c r="K12" i="3"/>
  <c r="H12" i="3"/>
  <c r="I12" i="3"/>
  <c r="I26" i="3"/>
  <c r="J26" i="3"/>
  <c r="H26" i="3"/>
  <c r="K26" i="3"/>
  <c r="F26" i="3"/>
  <c r="K106" i="3"/>
  <c r="J106" i="3"/>
  <c r="F106" i="3"/>
  <c r="H106" i="3"/>
  <c r="I106" i="3"/>
  <c r="K13" i="3"/>
  <c r="J13" i="3"/>
  <c r="H13" i="3"/>
  <c r="F13" i="3"/>
  <c r="I13" i="3"/>
  <c r="F89" i="3"/>
  <c r="J89" i="3"/>
  <c r="H89" i="3"/>
  <c r="K89" i="3"/>
  <c r="I89" i="3"/>
  <c r="F2" i="3"/>
  <c r="I2" i="3"/>
  <c r="J2" i="3"/>
  <c r="H2" i="3"/>
  <c r="K2" i="3"/>
  <c r="J146" i="3"/>
  <c r="I146" i="3"/>
  <c r="K146" i="3"/>
  <c r="H146" i="3"/>
  <c r="F146" i="3"/>
  <c r="K239" i="3"/>
  <c r="J239" i="3"/>
  <c r="I239" i="3"/>
  <c r="H239" i="3"/>
  <c r="F239" i="3"/>
  <c r="I214" i="3"/>
  <c r="K214" i="3"/>
  <c r="J214" i="3"/>
  <c r="F214" i="3"/>
  <c r="H214" i="3"/>
  <c r="J251" i="3"/>
  <c r="I251" i="3"/>
  <c r="K251" i="3"/>
  <c r="F251" i="3"/>
  <c r="H251" i="3"/>
  <c r="K235" i="3"/>
  <c r="J235" i="3"/>
  <c r="I235" i="3"/>
  <c r="F235" i="3"/>
  <c r="H235" i="3"/>
  <c r="H275" i="3"/>
  <c r="K275" i="3"/>
  <c r="F275" i="3"/>
  <c r="J275" i="3"/>
  <c r="I275" i="3"/>
  <c r="J164" i="3"/>
  <c r="K164" i="3"/>
  <c r="I164" i="3"/>
  <c r="H164" i="3"/>
  <c r="F164" i="3"/>
  <c r="I279" i="3"/>
  <c r="J279" i="3"/>
  <c r="H279" i="3"/>
  <c r="K279" i="3"/>
  <c r="F279" i="3"/>
  <c r="I185" i="3"/>
  <c r="K185" i="3"/>
  <c r="J185" i="3"/>
  <c r="H185" i="3"/>
  <c r="F185" i="3"/>
  <c r="J412" i="3"/>
  <c r="K412" i="3"/>
  <c r="I412" i="3"/>
  <c r="H412" i="3"/>
  <c r="F412" i="3"/>
  <c r="K383" i="3"/>
  <c r="J383" i="3"/>
  <c r="I383" i="3"/>
  <c r="H383" i="3"/>
  <c r="F383" i="3"/>
  <c r="I773" i="3"/>
  <c r="F773" i="3"/>
  <c r="J773" i="3"/>
  <c r="H773" i="3"/>
  <c r="K773" i="3"/>
  <c r="K711" i="3"/>
  <c r="I711" i="3"/>
  <c r="H711" i="3"/>
  <c r="J711" i="3"/>
  <c r="F711" i="3"/>
  <c r="K312" i="3"/>
  <c r="J312" i="3"/>
  <c r="I312" i="3"/>
  <c r="H312" i="3"/>
  <c r="F312" i="3"/>
  <c r="K390" i="3"/>
  <c r="I390" i="3"/>
  <c r="J390" i="3"/>
  <c r="F390" i="3"/>
  <c r="H390" i="3"/>
  <c r="J786" i="3"/>
  <c r="K786" i="3"/>
  <c r="H786" i="3"/>
  <c r="I786" i="3"/>
  <c r="F786" i="3"/>
  <c r="I419" i="3"/>
  <c r="H419" i="3"/>
  <c r="F419" i="3"/>
  <c r="J419" i="3"/>
  <c r="K419" i="3"/>
  <c r="I399" i="3"/>
  <c r="H399" i="3"/>
  <c r="K399" i="3"/>
  <c r="F399" i="3"/>
  <c r="J399" i="3"/>
  <c r="I810" i="3"/>
  <c r="J810" i="3"/>
  <c r="F810" i="3"/>
  <c r="K810" i="3"/>
  <c r="H810" i="3"/>
  <c r="K427" i="3"/>
  <c r="J427" i="3"/>
  <c r="I427" i="3"/>
  <c r="F427" i="3"/>
  <c r="H427" i="3"/>
  <c r="I334" i="3"/>
  <c r="H334" i="3"/>
  <c r="K334" i="3"/>
  <c r="J334" i="3"/>
  <c r="F334" i="3"/>
  <c r="K866" i="3"/>
  <c r="H866" i="3"/>
  <c r="J866" i="3"/>
  <c r="I866" i="3"/>
  <c r="F866" i="3"/>
  <c r="I850" i="3"/>
  <c r="J850" i="3"/>
  <c r="H850" i="3"/>
  <c r="K850" i="3"/>
  <c r="F850" i="3"/>
  <c r="H687" i="3"/>
  <c r="I687" i="3"/>
  <c r="J687" i="3"/>
  <c r="F687" i="3"/>
  <c r="K687" i="3"/>
  <c r="J837" i="3"/>
  <c r="I837" i="3"/>
  <c r="H837" i="3"/>
  <c r="K837" i="3"/>
  <c r="F837" i="3"/>
  <c r="J732" i="3"/>
  <c r="I732" i="3"/>
  <c r="K732" i="3"/>
  <c r="F732" i="3"/>
  <c r="H732" i="3"/>
  <c r="K728" i="3"/>
  <c r="J728" i="3"/>
  <c r="I728" i="3"/>
  <c r="F728" i="3"/>
  <c r="H728" i="3"/>
  <c r="I704" i="3"/>
  <c r="J704" i="3"/>
  <c r="F704" i="3"/>
  <c r="K704" i="3"/>
  <c r="H704" i="3"/>
  <c r="F944" i="3"/>
  <c r="H944" i="3"/>
  <c r="K944" i="3"/>
  <c r="J944" i="3"/>
  <c r="I944" i="3"/>
  <c r="I529" i="3"/>
  <c r="H529" i="3"/>
  <c r="J529" i="3"/>
  <c r="K529" i="3"/>
  <c r="F529" i="3"/>
  <c r="I525" i="3"/>
  <c r="K525" i="3"/>
  <c r="F525" i="3"/>
  <c r="J525" i="3"/>
  <c r="H525" i="3"/>
  <c r="J501" i="3"/>
  <c r="H501" i="3"/>
  <c r="K501" i="3"/>
  <c r="I501" i="3"/>
  <c r="F501" i="3"/>
  <c r="I811" i="3"/>
  <c r="J811" i="3"/>
  <c r="K811" i="3"/>
  <c r="H811" i="3"/>
  <c r="F811" i="3"/>
  <c r="J586" i="3"/>
  <c r="K586" i="3"/>
  <c r="I586" i="3"/>
  <c r="F586" i="3"/>
  <c r="H586" i="3"/>
  <c r="H891" i="3"/>
  <c r="F891" i="3"/>
  <c r="J891" i="3"/>
  <c r="K891" i="3"/>
  <c r="I891" i="3"/>
  <c r="J472" i="3"/>
  <c r="I472" i="3"/>
  <c r="K472" i="3"/>
  <c r="H472" i="3"/>
  <c r="F472" i="3"/>
  <c r="I989" i="3"/>
  <c r="J989" i="3"/>
  <c r="H989" i="3"/>
  <c r="F989" i="3"/>
  <c r="K989" i="3"/>
  <c r="K526" i="3"/>
  <c r="I526" i="3"/>
  <c r="H526" i="3"/>
  <c r="J526" i="3"/>
  <c r="F526" i="3"/>
  <c r="I744" i="3"/>
  <c r="F744" i="3"/>
  <c r="J744" i="3"/>
  <c r="H744" i="3"/>
  <c r="K744" i="3"/>
  <c r="K898" i="8"/>
  <c r="J898" i="8"/>
  <c r="J734" i="8"/>
  <c r="K734" i="8"/>
  <c r="K985" i="8"/>
  <c r="J985" i="8"/>
  <c r="K896" i="8"/>
  <c r="J896" i="8"/>
  <c r="J939" i="8"/>
  <c r="K939" i="8"/>
  <c r="F61" i="3"/>
  <c r="I61" i="3"/>
  <c r="K61" i="3"/>
  <c r="H61" i="3"/>
  <c r="J61" i="3"/>
  <c r="K35" i="3"/>
  <c r="J35" i="3"/>
  <c r="I35" i="3"/>
  <c r="H35" i="3"/>
  <c r="F35" i="3"/>
  <c r="H95" i="3"/>
  <c r="J95" i="3"/>
  <c r="F95" i="3"/>
  <c r="K95" i="3"/>
  <c r="I95" i="3"/>
  <c r="K52" i="3"/>
  <c r="J52" i="3"/>
  <c r="H52" i="3"/>
  <c r="I52" i="3"/>
  <c r="F52" i="3"/>
  <c r="I69" i="3"/>
  <c r="F69" i="3"/>
  <c r="K69" i="3"/>
  <c r="H69" i="3"/>
  <c r="J69" i="3"/>
  <c r="I50" i="3"/>
  <c r="K50" i="3"/>
  <c r="H50" i="3"/>
  <c r="J50" i="3"/>
  <c r="F50" i="3"/>
  <c r="K79" i="3"/>
  <c r="H79" i="3"/>
  <c r="F79" i="3"/>
  <c r="J79" i="3"/>
  <c r="I79" i="3"/>
  <c r="I153" i="3"/>
  <c r="J153" i="3"/>
  <c r="H153" i="3"/>
  <c r="K153" i="3"/>
  <c r="F153" i="3"/>
  <c r="K277" i="3"/>
  <c r="I277" i="3"/>
  <c r="J277" i="3"/>
  <c r="F277" i="3"/>
  <c r="H277" i="3"/>
  <c r="J168" i="3"/>
  <c r="F168" i="3"/>
  <c r="I168" i="3"/>
  <c r="K168" i="3"/>
  <c r="H168" i="3"/>
  <c r="K206" i="3"/>
  <c r="H206" i="3"/>
  <c r="I206" i="3"/>
  <c r="J206" i="3"/>
  <c r="F206" i="3"/>
  <c r="J196" i="3"/>
  <c r="I196" i="3"/>
  <c r="K196" i="3"/>
  <c r="H196" i="3"/>
  <c r="F196" i="3"/>
  <c r="I207" i="3"/>
  <c r="K207" i="3"/>
  <c r="J207" i="3"/>
  <c r="H207" i="3"/>
  <c r="F207" i="3"/>
  <c r="H176" i="3"/>
  <c r="K176" i="3"/>
  <c r="F176" i="3"/>
  <c r="I176" i="3"/>
  <c r="J176" i="3"/>
  <c r="K221" i="3"/>
  <c r="J221" i="3"/>
  <c r="I221" i="3"/>
  <c r="F221" i="3"/>
  <c r="H221" i="3"/>
  <c r="J257" i="3"/>
  <c r="I257" i="3"/>
  <c r="K257" i="3"/>
  <c r="H257" i="3"/>
  <c r="F257" i="3"/>
  <c r="I188" i="3"/>
  <c r="J188" i="3"/>
  <c r="K188" i="3"/>
  <c r="H188" i="3"/>
  <c r="F188" i="3"/>
  <c r="J351" i="3"/>
  <c r="K351" i="3"/>
  <c r="I351" i="3"/>
  <c r="H351" i="3"/>
  <c r="F351" i="3"/>
  <c r="J380" i="3"/>
  <c r="K380" i="3"/>
  <c r="I380" i="3"/>
  <c r="H380" i="3"/>
  <c r="F380" i="3"/>
  <c r="J834" i="3"/>
  <c r="K834" i="3"/>
  <c r="I834" i="3"/>
  <c r="F834" i="3"/>
  <c r="H834" i="3"/>
  <c r="I440" i="3"/>
  <c r="K440" i="3"/>
  <c r="J440" i="3"/>
  <c r="H440" i="3"/>
  <c r="F440" i="3"/>
  <c r="I350" i="3"/>
  <c r="H350" i="3"/>
  <c r="K350" i="3"/>
  <c r="F350" i="3"/>
  <c r="J350" i="3"/>
  <c r="K349" i="3"/>
  <c r="J349" i="3"/>
  <c r="I349" i="3"/>
  <c r="F349" i="3"/>
  <c r="H349" i="3"/>
  <c r="F562" i="3"/>
  <c r="K562" i="3"/>
  <c r="H562" i="3"/>
  <c r="I562" i="3"/>
  <c r="J562" i="3"/>
  <c r="J371" i="3"/>
  <c r="K371" i="3"/>
  <c r="I371" i="3"/>
  <c r="H371" i="3"/>
  <c r="F371" i="3"/>
  <c r="J361" i="3"/>
  <c r="K361" i="3"/>
  <c r="I361" i="3"/>
  <c r="F361" i="3"/>
  <c r="H361" i="3"/>
  <c r="K800" i="3"/>
  <c r="J800" i="3"/>
  <c r="I800" i="3"/>
  <c r="F800" i="3"/>
  <c r="H800" i="3"/>
  <c r="K431" i="3"/>
  <c r="J431" i="3"/>
  <c r="I431" i="3"/>
  <c r="F431" i="3"/>
  <c r="H431" i="3"/>
  <c r="J339" i="3"/>
  <c r="K339" i="3"/>
  <c r="I339" i="3"/>
  <c r="H339" i="3"/>
  <c r="F339" i="3"/>
  <c r="J535" i="3"/>
  <c r="H535" i="3"/>
  <c r="K535" i="3"/>
  <c r="F535" i="3"/>
  <c r="I535" i="3"/>
  <c r="I758" i="3"/>
  <c r="F758" i="3"/>
  <c r="K758" i="3"/>
  <c r="J758" i="3"/>
  <c r="H758" i="3"/>
  <c r="I515" i="3"/>
  <c r="J515" i="3"/>
  <c r="K515" i="3"/>
  <c r="H515" i="3"/>
  <c r="F515" i="3"/>
  <c r="K700" i="3"/>
  <c r="J700" i="3"/>
  <c r="I700" i="3"/>
  <c r="H700" i="3"/>
  <c r="F700" i="3"/>
  <c r="K493" i="3"/>
  <c r="J493" i="3"/>
  <c r="I493" i="3"/>
  <c r="F493" i="3"/>
  <c r="H493" i="3"/>
  <c r="J928" i="3"/>
  <c r="K928" i="3"/>
  <c r="I928" i="3"/>
  <c r="H928" i="3"/>
  <c r="F928" i="3"/>
  <c r="I905" i="3"/>
  <c r="J905" i="3"/>
  <c r="H905" i="3"/>
  <c r="F905" i="3"/>
  <c r="K905" i="3"/>
  <c r="K506" i="3"/>
  <c r="F506" i="3"/>
  <c r="J506" i="3"/>
  <c r="I506" i="3"/>
  <c r="H506" i="3"/>
  <c r="I724" i="3"/>
  <c r="K724" i="3"/>
  <c r="F724" i="3"/>
  <c r="J724" i="3"/>
  <c r="H724" i="3"/>
  <c r="I550" i="3"/>
  <c r="J550" i="3"/>
  <c r="H550" i="3"/>
  <c r="K550" i="3"/>
  <c r="F550" i="3"/>
  <c r="I707" i="3"/>
  <c r="F707" i="3"/>
  <c r="J707" i="3"/>
  <c r="H707" i="3"/>
  <c r="K707" i="3"/>
  <c r="J873" i="3"/>
  <c r="F873" i="3"/>
  <c r="H873" i="3"/>
  <c r="K873" i="3"/>
  <c r="I873" i="3"/>
  <c r="K604" i="3"/>
  <c r="J604" i="3"/>
  <c r="I604" i="3"/>
  <c r="F604" i="3"/>
  <c r="H604" i="3"/>
  <c r="K785" i="3"/>
  <c r="I785" i="3"/>
  <c r="F785" i="3"/>
  <c r="J785" i="3"/>
  <c r="H785" i="3"/>
  <c r="K610" i="3"/>
  <c r="I610" i="3"/>
  <c r="J610" i="3"/>
  <c r="F610" i="3"/>
  <c r="H610" i="3"/>
  <c r="F860" i="3"/>
  <c r="J860" i="3"/>
  <c r="H860" i="3"/>
  <c r="K860" i="3"/>
  <c r="I860" i="3"/>
  <c r="J605" i="3"/>
  <c r="H605" i="3"/>
  <c r="I605" i="3"/>
  <c r="K605" i="3"/>
  <c r="F605" i="3"/>
  <c r="I790" i="3"/>
  <c r="J790" i="3"/>
  <c r="F790" i="3"/>
  <c r="H790" i="3"/>
  <c r="K790" i="3"/>
  <c r="K932" i="8"/>
  <c r="J932" i="8"/>
  <c r="J774" i="8"/>
  <c r="K774" i="8"/>
  <c r="J823" i="8"/>
  <c r="K823" i="8"/>
  <c r="J954" i="8"/>
  <c r="K954" i="8"/>
  <c r="K863" i="8"/>
  <c r="J863" i="8"/>
  <c r="J904" i="8"/>
  <c r="K904" i="8"/>
  <c r="J834" i="8"/>
  <c r="K834" i="8"/>
  <c r="H446" i="3"/>
  <c r="I446" i="3"/>
  <c r="F446" i="3"/>
  <c r="K446" i="3"/>
  <c r="J446" i="3"/>
  <c r="K475" i="3"/>
  <c r="H475" i="3"/>
  <c r="I475" i="3"/>
  <c r="F475" i="3"/>
  <c r="J475" i="3"/>
  <c r="J985" i="3"/>
  <c r="I985" i="3"/>
  <c r="F985" i="3"/>
  <c r="K985" i="3"/>
  <c r="H985" i="3"/>
  <c r="I524" i="3"/>
  <c r="J524" i="3"/>
  <c r="K524" i="3"/>
  <c r="F524" i="3"/>
  <c r="H524" i="3"/>
  <c r="F779" i="3"/>
  <c r="I779" i="3"/>
  <c r="H779" i="3"/>
  <c r="J779" i="3"/>
  <c r="K779" i="3"/>
  <c r="I606" i="3"/>
  <c r="K606" i="3"/>
  <c r="H606" i="3"/>
  <c r="J606" i="3"/>
  <c r="F606" i="3"/>
  <c r="I765" i="3"/>
  <c r="J765" i="3"/>
  <c r="F765" i="3"/>
  <c r="K765" i="3"/>
  <c r="H765" i="3"/>
  <c r="K777" i="3"/>
  <c r="J777" i="3"/>
  <c r="I777" i="3"/>
  <c r="F777" i="3"/>
  <c r="H777" i="3"/>
  <c r="K829" i="3"/>
  <c r="F829" i="3"/>
  <c r="J829" i="3"/>
  <c r="I829" i="3"/>
  <c r="H829" i="3"/>
  <c r="I573" i="3"/>
  <c r="H573" i="3"/>
  <c r="K573" i="3"/>
  <c r="F573" i="3"/>
  <c r="J573" i="3"/>
  <c r="K636" i="3"/>
  <c r="J636" i="3"/>
  <c r="I636" i="3"/>
  <c r="F636" i="3"/>
  <c r="H636" i="3"/>
  <c r="J695" i="3"/>
  <c r="F695" i="3"/>
  <c r="K695" i="3"/>
  <c r="H695" i="3"/>
  <c r="I695" i="3"/>
  <c r="J771" i="3"/>
  <c r="H771" i="3"/>
  <c r="K771" i="3"/>
  <c r="I771" i="3"/>
  <c r="F771" i="3"/>
  <c r="I696" i="3"/>
  <c r="J696" i="3"/>
  <c r="K696" i="3"/>
  <c r="H696" i="3"/>
  <c r="F696" i="3"/>
  <c r="J670" i="3"/>
  <c r="K670" i="3"/>
  <c r="I670" i="3"/>
  <c r="F670" i="3"/>
  <c r="H670" i="3"/>
  <c r="I755" i="3"/>
  <c r="J755" i="3"/>
  <c r="H755" i="3"/>
  <c r="K755" i="3"/>
  <c r="F755" i="3"/>
  <c r="I940" i="3"/>
  <c r="H940" i="3"/>
  <c r="F940" i="3"/>
  <c r="K940" i="3"/>
  <c r="J940" i="3"/>
  <c r="I640" i="3"/>
  <c r="J640" i="3"/>
  <c r="K640" i="3"/>
  <c r="F640" i="3"/>
  <c r="H640" i="3"/>
  <c r="I643" i="3"/>
  <c r="K643" i="3"/>
  <c r="F643" i="3"/>
  <c r="J643" i="3"/>
  <c r="H643" i="3"/>
  <c r="K660" i="3"/>
  <c r="J660" i="3"/>
  <c r="I660" i="3"/>
  <c r="F660" i="3"/>
  <c r="H660" i="3"/>
  <c r="H511" i="3"/>
  <c r="F511" i="3"/>
  <c r="J511" i="3"/>
  <c r="K511" i="3"/>
  <c r="I511" i="3"/>
  <c r="F741" i="3"/>
  <c r="J741" i="3"/>
  <c r="H741" i="3"/>
  <c r="I741" i="3"/>
  <c r="K741" i="3"/>
  <c r="I999" i="3"/>
  <c r="K999" i="3"/>
  <c r="H999" i="3"/>
  <c r="J999" i="3"/>
  <c r="O991" i="2"/>
  <c r="N991" i="2"/>
  <c r="F999" i="3"/>
  <c r="H930" i="3"/>
  <c r="I930" i="3"/>
  <c r="K930" i="3"/>
  <c r="J930" i="3"/>
  <c r="F930" i="3"/>
  <c r="J762" i="3"/>
  <c r="H762" i="3"/>
  <c r="F762" i="3"/>
  <c r="I762" i="3"/>
  <c r="K762" i="3"/>
  <c r="H806" i="3"/>
  <c r="I806" i="3"/>
  <c r="F806" i="3"/>
  <c r="J806" i="3"/>
  <c r="K806" i="3"/>
  <c r="F662" i="3"/>
  <c r="I662" i="3"/>
  <c r="J662" i="3"/>
  <c r="H662" i="3"/>
  <c r="K662" i="3"/>
  <c r="H803" i="3"/>
  <c r="K803" i="3"/>
  <c r="F803" i="3"/>
  <c r="J803" i="3"/>
  <c r="I803" i="3"/>
  <c r="K756" i="3"/>
  <c r="J756" i="3"/>
  <c r="H756" i="3"/>
  <c r="I756" i="3"/>
  <c r="F756" i="3"/>
  <c r="J938" i="8"/>
  <c r="K938" i="8"/>
  <c r="J844" i="8"/>
  <c r="K844" i="8"/>
  <c r="J893" i="8"/>
  <c r="K893" i="8"/>
  <c r="K924" i="8"/>
  <c r="J924" i="8"/>
  <c r="J946" i="8"/>
  <c r="K946" i="8"/>
  <c r="J865" i="8"/>
  <c r="K865" i="8"/>
  <c r="J859" i="8"/>
  <c r="K859" i="8"/>
  <c r="F970" i="3"/>
  <c r="H970" i="3"/>
  <c r="K970" i="3"/>
  <c r="J970" i="3"/>
  <c r="I970" i="3"/>
  <c r="J780" i="3"/>
  <c r="K780" i="3"/>
  <c r="I780" i="3"/>
  <c r="F780" i="3"/>
  <c r="H780" i="3"/>
  <c r="K739" i="3"/>
  <c r="J739" i="3"/>
  <c r="I739" i="3"/>
  <c r="H739" i="3"/>
  <c r="F739" i="3"/>
  <c r="J904" i="3"/>
  <c r="K904" i="3"/>
  <c r="F904" i="3"/>
  <c r="I904" i="3"/>
  <c r="H904" i="3"/>
  <c r="K781" i="3"/>
  <c r="J781" i="3"/>
  <c r="H781" i="3"/>
  <c r="I781" i="3"/>
  <c r="F781" i="3"/>
  <c r="I520" i="3"/>
  <c r="H520" i="3"/>
  <c r="J520" i="3"/>
  <c r="F520" i="3"/>
  <c r="K520" i="3"/>
  <c r="K712" i="3"/>
  <c r="I712" i="3"/>
  <c r="J712" i="3"/>
  <c r="H712" i="3"/>
  <c r="F712" i="3"/>
  <c r="F454" i="3"/>
  <c r="J454" i="3"/>
  <c r="H454" i="3"/>
  <c r="K454" i="3"/>
  <c r="I454" i="3"/>
  <c r="K922" i="3"/>
  <c r="F922" i="3"/>
  <c r="H922" i="3"/>
  <c r="J922" i="3"/>
  <c r="I922" i="3"/>
  <c r="H886" i="3"/>
  <c r="K886" i="3"/>
  <c r="I886" i="3"/>
  <c r="F886" i="3"/>
  <c r="J886" i="3"/>
  <c r="K517" i="3"/>
  <c r="J517" i="3"/>
  <c r="F517" i="3"/>
  <c r="I517" i="3"/>
  <c r="H517" i="3"/>
  <c r="J632" i="3"/>
  <c r="K632" i="3"/>
  <c r="I632" i="3"/>
  <c r="F632" i="3"/>
  <c r="H632" i="3"/>
  <c r="I877" i="3"/>
  <c r="H877" i="3"/>
  <c r="F877" i="3"/>
  <c r="J877" i="3"/>
  <c r="K877" i="3"/>
  <c r="F753" i="3"/>
  <c r="J753" i="3"/>
  <c r="H753" i="3"/>
  <c r="K753" i="3"/>
  <c r="I753" i="3"/>
  <c r="H991" i="3"/>
  <c r="J991" i="3"/>
  <c r="I991" i="3"/>
  <c r="F991" i="3"/>
  <c r="K991" i="3"/>
  <c r="I981" i="3"/>
  <c r="J981" i="3"/>
  <c r="F981" i="3"/>
  <c r="K981" i="3"/>
  <c r="H981" i="3"/>
  <c r="K986" i="3"/>
  <c r="I986" i="3"/>
  <c r="H986" i="3"/>
  <c r="F986" i="3"/>
  <c r="J986" i="3"/>
  <c r="I518" i="3"/>
  <c r="F518" i="3"/>
  <c r="K518" i="3"/>
  <c r="H518" i="3"/>
  <c r="J518" i="3"/>
  <c r="H671" i="3"/>
  <c r="J671" i="3"/>
  <c r="F671" i="3"/>
  <c r="K671" i="3"/>
  <c r="I671" i="3"/>
  <c r="J624" i="3"/>
  <c r="K624" i="3"/>
  <c r="I624" i="3"/>
  <c r="H624" i="3"/>
  <c r="F624" i="3"/>
  <c r="I559" i="3"/>
  <c r="F559" i="3"/>
  <c r="H559" i="3"/>
  <c r="J559" i="3"/>
  <c r="K559" i="3"/>
  <c r="J892" i="3"/>
  <c r="I892" i="3"/>
  <c r="K892" i="3"/>
  <c r="F892" i="3"/>
  <c r="H892" i="3"/>
  <c r="H987" i="3"/>
  <c r="J987" i="3"/>
  <c r="F987" i="3"/>
  <c r="K987" i="3"/>
  <c r="I987" i="3"/>
  <c r="K939" i="3"/>
  <c r="H939" i="3"/>
  <c r="J939" i="3"/>
  <c r="I939" i="3"/>
  <c r="F939" i="3"/>
  <c r="I545" i="3"/>
  <c r="F545" i="3"/>
  <c r="K545" i="3"/>
  <c r="J545" i="3"/>
  <c r="H545" i="3"/>
  <c r="H778" i="3"/>
  <c r="I778" i="3"/>
  <c r="K778" i="3"/>
  <c r="J778" i="3"/>
  <c r="F778" i="3"/>
  <c r="I977" i="3"/>
  <c r="H977" i="3"/>
  <c r="K977" i="3"/>
  <c r="F977" i="3"/>
  <c r="J977" i="3"/>
  <c r="H890" i="3"/>
  <c r="I890" i="3"/>
  <c r="F890" i="3"/>
  <c r="K890" i="3"/>
  <c r="J890" i="3"/>
  <c r="F792" i="3"/>
  <c r="K792" i="3"/>
  <c r="H792" i="3"/>
  <c r="J792" i="3"/>
  <c r="I792" i="3"/>
  <c r="J910" i="8"/>
  <c r="K910" i="8"/>
  <c r="J851" i="8"/>
  <c r="K851" i="8"/>
  <c r="K791" i="8"/>
  <c r="J791" i="8"/>
  <c r="J827" i="8"/>
  <c r="K827" i="8"/>
  <c r="J731" i="8"/>
  <c r="K731" i="8"/>
  <c r="J548" i="3"/>
  <c r="F548" i="3"/>
  <c r="K548" i="3"/>
  <c r="I548" i="3"/>
  <c r="H548" i="3"/>
  <c r="K642" i="3"/>
  <c r="I642" i="3"/>
  <c r="J642" i="3"/>
  <c r="F642" i="3"/>
  <c r="H642" i="3"/>
  <c r="J920" i="3"/>
  <c r="I920" i="3"/>
  <c r="K920" i="3"/>
  <c r="H920" i="3"/>
  <c r="F920" i="3"/>
  <c r="J957" i="3"/>
  <c r="F957" i="3"/>
  <c r="I957" i="3"/>
  <c r="K957" i="3"/>
  <c r="H957" i="3"/>
  <c r="I584" i="3"/>
  <c r="K584" i="3"/>
  <c r="J584" i="3"/>
  <c r="H584" i="3"/>
  <c r="F584" i="3"/>
  <c r="K784" i="3"/>
  <c r="H784" i="3"/>
  <c r="J784" i="3"/>
  <c r="I784" i="3"/>
  <c r="F784" i="3"/>
  <c r="I982" i="3"/>
  <c r="K982" i="3"/>
  <c r="F982" i="3"/>
  <c r="H982" i="3"/>
  <c r="J982" i="3"/>
  <c r="K627" i="3"/>
  <c r="I627" i="3"/>
  <c r="J627" i="3"/>
  <c r="H627" i="3"/>
  <c r="F627" i="3"/>
  <c r="F533" i="3"/>
  <c r="K533" i="3"/>
  <c r="H533" i="3"/>
  <c r="J533" i="3"/>
  <c r="I533" i="3"/>
  <c r="I469" i="3"/>
  <c r="H469" i="3"/>
  <c r="K469" i="3"/>
  <c r="F469" i="3"/>
  <c r="J469" i="3"/>
  <c r="K680" i="3"/>
  <c r="I680" i="3"/>
  <c r="J680" i="3"/>
  <c r="H680" i="3"/>
  <c r="F680" i="3"/>
  <c r="I899" i="3"/>
  <c r="F899" i="3"/>
  <c r="H899" i="3"/>
  <c r="K899" i="3"/>
  <c r="J899" i="3"/>
  <c r="J591" i="3"/>
  <c r="F591" i="3"/>
  <c r="I591" i="3"/>
  <c r="K591" i="3"/>
  <c r="H591" i="3"/>
  <c r="F638" i="3"/>
  <c r="J638" i="3"/>
  <c r="K638" i="3"/>
  <c r="I638" i="3"/>
  <c r="H638" i="3"/>
  <c r="H907" i="3"/>
  <c r="J907" i="3"/>
  <c r="I907" i="3"/>
  <c r="K907" i="3"/>
  <c r="F907" i="3"/>
  <c r="F815" i="3"/>
  <c r="J815" i="3"/>
  <c r="K815" i="3"/>
  <c r="H815" i="3"/>
  <c r="I815" i="3"/>
  <c r="J547" i="3"/>
  <c r="H547" i="3"/>
  <c r="I547" i="3"/>
  <c r="F547" i="3"/>
  <c r="K547" i="3"/>
  <c r="K462" i="3"/>
  <c r="H462" i="3"/>
  <c r="I462" i="3"/>
  <c r="F462" i="3"/>
  <c r="J462" i="3"/>
  <c r="J772" i="3"/>
  <c r="K772" i="3"/>
  <c r="I772" i="3"/>
  <c r="H772" i="3"/>
  <c r="F772" i="3"/>
  <c r="J927" i="3"/>
  <c r="H927" i="3"/>
  <c r="K927" i="3"/>
  <c r="I927" i="3"/>
  <c r="F927" i="3"/>
  <c r="K793" i="3"/>
  <c r="J793" i="3"/>
  <c r="I793" i="3"/>
  <c r="F793" i="3"/>
  <c r="H793" i="3"/>
  <c r="I759" i="3"/>
  <c r="F759" i="3"/>
  <c r="J759" i="3"/>
  <c r="K759" i="3"/>
  <c r="H759" i="3"/>
  <c r="I745" i="3"/>
  <c r="H745" i="3"/>
  <c r="J745" i="3"/>
  <c r="F745" i="3"/>
  <c r="K745" i="3"/>
  <c r="I948" i="3"/>
  <c r="K948" i="3"/>
  <c r="F948" i="3"/>
  <c r="H948" i="3"/>
  <c r="J948" i="3"/>
  <c r="K650" i="3"/>
  <c r="J650" i="3"/>
  <c r="I650" i="3"/>
  <c r="F650" i="3"/>
  <c r="H650" i="3"/>
  <c r="H942" i="3"/>
  <c r="K942" i="3"/>
  <c r="J942" i="3"/>
  <c r="F942" i="3"/>
  <c r="I942" i="3"/>
  <c r="J588" i="3"/>
  <c r="K588" i="3"/>
  <c r="I588" i="3"/>
  <c r="H588" i="3"/>
  <c r="F588" i="3"/>
  <c r="K747" i="3"/>
  <c r="H747" i="3"/>
  <c r="I747" i="3"/>
  <c r="F747" i="3"/>
  <c r="J747" i="3"/>
  <c r="K875" i="3"/>
  <c r="H875" i="3"/>
  <c r="F875" i="3"/>
  <c r="J875" i="3"/>
  <c r="I875" i="3"/>
  <c r="K700" i="8"/>
  <c r="J700" i="8"/>
  <c r="J736" i="8"/>
  <c r="K736" i="8"/>
  <c r="K826" i="8"/>
  <c r="J826" i="8"/>
  <c r="J702" i="8"/>
  <c r="K702" i="8"/>
  <c r="J957" i="8"/>
  <c r="K957" i="8"/>
  <c r="K886" i="8"/>
  <c r="J886" i="8"/>
  <c r="K936" i="8"/>
  <c r="J936" i="8"/>
  <c r="J761" i="3"/>
  <c r="K761" i="3"/>
  <c r="I761" i="3"/>
  <c r="F761" i="3"/>
  <c r="H761" i="3"/>
  <c r="H629" i="3"/>
  <c r="J629" i="3"/>
  <c r="F629" i="3"/>
  <c r="K629" i="3"/>
  <c r="I629" i="3"/>
  <c r="J754" i="3"/>
  <c r="K754" i="3"/>
  <c r="H754" i="3"/>
  <c r="I754" i="3"/>
  <c r="F754" i="3"/>
  <c r="I864" i="3"/>
  <c r="F864" i="3"/>
  <c r="H864" i="3"/>
  <c r="K864" i="3"/>
  <c r="J864" i="3"/>
  <c r="J564" i="3"/>
  <c r="K564" i="3"/>
  <c r="I564" i="3"/>
  <c r="F564" i="3"/>
  <c r="H564" i="3"/>
  <c r="F807" i="3"/>
  <c r="I807" i="3"/>
  <c r="H807" i="3"/>
  <c r="K807" i="3"/>
  <c r="J807" i="3"/>
  <c r="J797" i="3"/>
  <c r="F797" i="3"/>
  <c r="K797" i="3"/>
  <c r="H797" i="3"/>
  <c r="I797" i="3"/>
  <c r="K958" i="3"/>
  <c r="F958" i="3"/>
  <c r="J958" i="3"/>
  <c r="H958" i="3"/>
  <c r="I958" i="3"/>
  <c r="F936" i="3"/>
  <c r="H936" i="3"/>
  <c r="J936" i="3"/>
  <c r="K936" i="3"/>
  <c r="I936" i="3"/>
  <c r="K945" i="3"/>
  <c r="H945" i="3"/>
  <c r="F945" i="3"/>
  <c r="I945" i="3"/>
  <c r="J945" i="3"/>
  <c r="J602" i="3"/>
  <c r="I602" i="3"/>
  <c r="F602" i="3"/>
  <c r="K602" i="3"/>
  <c r="H602" i="3"/>
  <c r="H726" i="3"/>
  <c r="I726" i="3"/>
  <c r="F726" i="3"/>
  <c r="K726" i="3"/>
  <c r="J726" i="3"/>
  <c r="I479" i="3"/>
  <c r="K479" i="3"/>
  <c r="J479" i="3"/>
  <c r="F479" i="3"/>
  <c r="H479" i="3"/>
  <c r="J929" i="3"/>
  <c r="F929" i="3"/>
  <c r="K929" i="3"/>
  <c r="I929" i="3"/>
  <c r="H929" i="3"/>
  <c r="J846" i="3"/>
  <c r="F846" i="3"/>
  <c r="I846" i="3"/>
  <c r="K846" i="3"/>
  <c r="H846" i="3"/>
  <c r="F721" i="3"/>
  <c r="K721" i="3"/>
  <c r="I721" i="3"/>
  <c r="H721" i="3"/>
  <c r="J721" i="3"/>
  <c r="J851" i="3"/>
  <c r="I851" i="3"/>
  <c r="F851" i="3"/>
  <c r="K851" i="3"/>
  <c r="H851" i="3"/>
  <c r="K903" i="3"/>
  <c r="H903" i="3"/>
  <c r="F903" i="3"/>
  <c r="I903" i="3"/>
  <c r="J903" i="3"/>
  <c r="K612" i="3"/>
  <c r="J612" i="3"/>
  <c r="I612" i="3"/>
  <c r="H612" i="3"/>
  <c r="F612" i="3"/>
  <c r="F749" i="3"/>
  <c r="J749" i="3"/>
  <c r="H749" i="3"/>
  <c r="I749" i="3"/>
  <c r="K749" i="3"/>
  <c r="F666" i="3"/>
  <c r="J666" i="3"/>
  <c r="I666" i="3"/>
  <c r="K666" i="3"/>
  <c r="H666" i="3"/>
  <c r="H575" i="3"/>
  <c r="K575" i="3"/>
  <c r="F575" i="3"/>
  <c r="I575" i="3"/>
  <c r="J575" i="3"/>
  <c r="K599" i="3"/>
  <c r="J599" i="3"/>
  <c r="I599" i="3"/>
  <c r="H599" i="3"/>
  <c r="F599" i="3"/>
  <c r="I582" i="3"/>
  <c r="J582" i="3"/>
  <c r="K582" i="3"/>
  <c r="H582" i="3"/>
  <c r="F582" i="3"/>
  <c r="I461" i="3"/>
  <c r="J461" i="3"/>
  <c r="K461" i="3"/>
  <c r="H461" i="3"/>
  <c r="F461" i="3"/>
  <c r="J686" i="3"/>
  <c r="K686" i="3"/>
  <c r="I686" i="3"/>
  <c r="F686" i="3"/>
  <c r="H686" i="3"/>
  <c r="H706" i="3"/>
  <c r="J706" i="3"/>
  <c r="F706" i="3"/>
  <c r="K706" i="3"/>
  <c r="I706" i="3"/>
  <c r="F540" i="3"/>
  <c r="J540" i="3"/>
  <c r="H540" i="3"/>
  <c r="K540" i="3"/>
  <c r="I540" i="3"/>
  <c r="H783" i="3"/>
  <c r="K783" i="3"/>
  <c r="F783" i="3"/>
  <c r="J783" i="3"/>
  <c r="I783" i="3"/>
  <c r="K767" i="8"/>
  <c r="J767" i="8"/>
  <c r="J703" i="8"/>
  <c r="K703" i="8"/>
  <c r="K959" i="8"/>
  <c r="J959" i="8"/>
  <c r="J809" i="8"/>
  <c r="K809" i="8"/>
  <c r="K916" i="8"/>
  <c r="J916" i="8"/>
  <c r="J787" i="8"/>
  <c r="K787" i="8"/>
  <c r="J805" i="8"/>
  <c r="K805" i="8"/>
  <c r="K484" i="3"/>
  <c r="I484" i="3"/>
  <c r="J484" i="3"/>
  <c r="H484" i="3"/>
  <c r="F484" i="3"/>
  <c r="I451" i="3"/>
  <c r="J451" i="3"/>
  <c r="K451" i="3"/>
  <c r="F451" i="3"/>
  <c r="H451" i="3"/>
  <c r="J538" i="3"/>
  <c r="I538" i="3"/>
  <c r="F538" i="3"/>
  <c r="K538" i="3"/>
  <c r="H538" i="3"/>
  <c r="I751" i="3"/>
  <c r="J751" i="3"/>
  <c r="H751" i="3"/>
  <c r="K751" i="3"/>
  <c r="F751" i="3"/>
  <c r="K598" i="3"/>
  <c r="J598" i="3"/>
  <c r="I598" i="3"/>
  <c r="F598" i="3"/>
  <c r="H598" i="3"/>
  <c r="J490" i="3"/>
  <c r="I490" i="3"/>
  <c r="H490" i="3"/>
  <c r="F490" i="3"/>
  <c r="K490" i="3"/>
  <c r="J673" i="3"/>
  <c r="K673" i="3"/>
  <c r="I673" i="3"/>
  <c r="H673" i="3"/>
  <c r="F673" i="3"/>
  <c r="H787" i="3"/>
  <c r="K787" i="3"/>
  <c r="F787" i="3"/>
  <c r="I787" i="3"/>
  <c r="J787" i="3"/>
  <c r="J682" i="3"/>
  <c r="I682" i="3"/>
  <c r="K682" i="3"/>
  <c r="F682" i="3"/>
  <c r="H682" i="3"/>
  <c r="I852" i="3"/>
  <c r="J852" i="3"/>
  <c r="K852" i="3"/>
  <c r="H852" i="3"/>
  <c r="F852" i="3"/>
  <c r="J481" i="3"/>
  <c r="F481" i="3"/>
  <c r="K481" i="3"/>
  <c r="I481" i="3"/>
  <c r="H481" i="3"/>
  <c r="J843" i="3"/>
  <c r="H843" i="3"/>
  <c r="F843" i="3"/>
  <c r="K843" i="3"/>
  <c r="I843" i="3"/>
  <c r="K889" i="3"/>
  <c r="I889" i="3"/>
  <c r="F889" i="3"/>
  <c r="J889" i="3"/>
  <c r="H889" i="3"/>
  <c r="K742" i="3"/>
  <c r="I742" i="3"/>
  <c r="H742" i="3"/>
  <c r="J742" i="3"/>
  <c r="F742" i="3"/>
  <c r="K819" i="3"/>
  <c r="J819" i="3"/>
  <c r="I819" i="3"/>
  <c r="H819" i="3"/>
  <c r="F819" i="3"/>
  <c r="K557" i="3"/>
  <c r="F557" i="3"/>
  <c r="I557" i="3"/>
  <c r="J557" i="3"/>
  <c r="H557" i="3"/>
  <c r="I593" i="3"/>
  <c r="F593" i="3"/>
  <c r="K593" i="3"/>
  <c r="H593" i="3"/>
  <c r="J593" i="3"/>
  <c r="K839" i="3"/>
  <c r="F839" i="3"/>
  <c r="I839" i="3"/>
  <c r="H839" i="3"/>
  <c r="J839" i="3"/>
  <c r="H1001" i="3"/>
  <c r="O993" i="2"/>
  <c r="J1001" i="3"/>
  <c r="F1001" i="3"/>
  <c r="I1001" i="3"/>
  <c r="K1001" i="3"/>
  <c r="N993" i="2"/>
  <c r="I503" i="3"/>
  <c r="J503" i="3"/>
  <c r="K503" i="3"/>
  <c r="F503" i="3"/>
  <c r="H503" i="3"/>
  <c r="J760" i="3"/>
  <c r="F760" i="3"/>
  <c r="I760" i="3"/>
  <c r="H760" i="3"/>
  <c r="K760" i="3"/>
  <c r="K914" i="3"/>
  <c r="H914" i="3"/>
  <c r="I914" i="3"/>
  <c r="F914" i="3"/>
  <c r="J914" i="3"/>
  <c r="K635" i="3"/>
  <c r="I635" i="3"/>
  <c r="J635" i="3"/>
  <c r="H635" i="3"/>
  <c r="F635" i="3"/>
  <c r="I576" i="3"/>
  <c r="J576" i="3"/>
  <c r="H576" i="3"/>
  <c r="K576" i="3"/>
  <c r="F576" i="3"/>
  <c r="K457" i="3"/>
  <c r="J457" i="3"/>
  <c r="I457" i="3"/>
  <c r="H457" i="3"/>
  <c r="F457" i="3"/>
  <c r="K622" i="3"/>
  <c r="J622" i="3"/>
  <c r="I622" i="3"/>
  <c r="H622" i="3"/>
  <c r="F622" i="3"/>
  <c r="J456" i="3"/>
  <c r="K456" i="3"/>
  <c r="I456" i="3"/>
  <c r="F456" i="3"/>
  <c r="H456" i="3"/>
  <c r="K992" i="3"/>
  <c r="J992" i="3"/>
  <c r="F992" i="3"/>
  <c r="I992" i="3"/>
  <c r="H992" i="3"/>
  <c r="I554" i="3"/>
  <c r="K554" i="3"/>
  <c r="F554" i="3"/>
  <c r="J554" i="3"/>
  <c r="H554" i="3"/>
  <c r="J870" i="8"/>
  <c r="K870" i="8"/>
  <c r="J779" i="8"/>
  <c r="K779" i="8"/>
  <c r="J862" i="8"/>
  <c r="K862" i="8"/>
  <c r="K720" i="8"/>
  <c r="J720" i="8"/>
  <c r="K1001" i="8"/>
  <c r="J1001" i="8"/>
  <c r="J711" i="8"/>
  <c r="K711" i="8"/>
  <c r="J691" i="8"/>
  <c r="K691" i="8"/>
  <c r="K835" i="8"/>
  <c r="J835" i="8"/>
  <c r="K757" i="8"/>
  <c r="J757" i="8"/>
  <c r="K943" i="8"/>
  <c r="J943" i="8"/>
  <c r="K935" i="8"/>
  <c r="J935" i="8"/>
  <c r="K505" i="3"/>
  <c r="J505" i="3"/>
  <c r="H505" i="3"/>
  <c r="I505" i="3"/>
  <c r="F505" i="3"/>
  <c r="I963" i="3"/>
  <c r="J963" i="3"/>
  <c r="H963" i="3"/>
  <c r="K963" i="3"/>
  <c r="F963" i="3"/>
  <c r="K543" i="3"/>
  <c r="F543" i="3"/>
  <c r="I543" i="3"/>
  <c r="H543" i="3"/>
  <c r="J543" i="3"/>
  <c r="J690" i="3"/>
  <c r="F690" i="3"/>
  <c r="K690" i="3"/>
  <c r="H690" i="3"/>
  <c r="I690" i="3"/>
  <c r="K667" i="3"/>
  <c r="I667" i="3"/>
  <c r="J667" i="3"/>
  <c r="H667" i="3"/>
  <c r="F667" i="3"/>
  <c r="F978" i="3"/>
  <c r="K978" i="3"/>
  <c r="H978" i="3"/>
  <c r="I978" i="3"/>
  <c r="J978" i="3"/>
  <c r="K691" i="3"/>
  <c r="H691" i="3"/>
  <c r="F691" i="3"/>
  <c r="J691" i="3"/>
  <c r="I691" i="3"/>
  <c r="J595" i="3"/>
  <c r="K595" i="3"/>
  <c r="I595" i="3"/>
  <c r="F595" i="3"/>
  <c r="H595" i="3"/>
  <c r="K968" i="3"/>
  <c r="J968" i="3"/>
  <c r="H968" i="3"/>
  <c r="F968" i="3"/>
  <c r="I968" i="3"/>
  <c r="K534" i="3"/>
  <c r="J534" i="3"/>
  <c r="I534" i="3"/>
  <c r="F534" i="3"/>
  <c r="H534" i="3"/>
  <c r="I688" i="3"/>
  <c r="K688" i="3"/>
  <c r="H688" i="3"/>
  <c r="J688" i="3"/>
  <c r="F688" i="3"/>
  <c r="K544" i="3"/>
  <c r="I544" i="3"/>
  <c r="H544" i="3"/>
  <c r="J544" i="3"/>
  <c r="F544" i="3"/>
  <c r="K539" i="3"/>
  <c r="H539" i="3"/>
  <c r="J539" i="3"/>
  <c r="I539" i="3"/>
  <c r="F539" i="3"/>
  <c r="J965" i="3"/>
  <c r="K965" i="3"/>
  <c r="F965" i="3"/>
  <c r="I965" i="3"/>
  <c r="H965" i="3"/>
  <c r="I865" i="3"/>
  <c r="J865" i="3"/>
  <c r="K865" i="3"/>
  <c r="H865" i="3"/>
  <c r="F865" i="3"/>
  <c r="K455" i="3"/>
  <c r="I455" i="3"/>
  <c r="J455" i="3"/>
  <c r="F455" i="3"/>
  <c r="H455" i="3"/>
  <c r="I961" i="3"/>
  <c r="J961" i="3"/>
  <c r="H961" i="3"/>
  <c r="K961" i="3"/>
  <c r="F961" i="3"/>
  <c r="F817" i="3"/>
  <c r="I817" i="3"/>
  <c r="K817" i="3"/>
  <c r="J817" i="3"/>
  <c r="H817" i="3"/>
  <c r="I769" i="3"/>
  <c r="F769" i="3"/>
  <c r="K769" i="3"/>
  <c r="H769" i="3"/>
  <c r="J769" i="3"/>
  <c r="I477" i="3"/>
  <c r="J477" i="3"/>
  <c r="K477" i="3"/>
  <c r="H477" i="3"/>
  <c r="F477" i="3"/>
  <c r="I861" i="3"/>
  <c r="J861" i="3"/>
  <c r="F861" i="3"/>
  <c r="H861" i="3"/>
  <c r="K861" i="3"/>
  <c r="J795" i="3"/>
  <c r="F795" i="3"/>
  <c r="H795" i="3"/>
  <c r="I795" i="3"/>
  <c r="K795" i="3"/>
  <c r="J521" i="3"/>
  <c r="H521" i="3"/>
  <c r="K521" i="3"/>
  <c r="F521" i="3"/>
  <c r="I521" i="3"/>
  <c r="I952" i="3"/>
  <c r="J952" i="3"/>
  <c r="H952" i="3"/>
  <c r="F952" i="3"/>
  <c r="K952" i="3"/>
  <c r="K528" i="3"/>
  <c r="I528" i="3"/>
  <c r="F528" i="3"/>
  <c r="J528" i="3"/>
  <c r="H528" i="3"/>
  <c r="J983" i="3"/>
  <c r="K983" i="3"/>
  <c r="I983" i="3"/>
  <c r="H983" i="3"/>
  <c r="F983" i="3"/>
  <c r="J577" i="3"/>
  <c r="I577" i="3"/>
  <c r="F577" i="3"/>
  <c r="K577" i="3"/>
  <c r="H577" i="3"/>
  <c r="I445" i="3"/>
  <c r="J445" i="3"/>
  <c r="K445" i="3"/>
  <c r="F445" i="3"/>
  <c r="H445" i="3"/>
  <c r="H551" i="3"/>
  <c r="J551" i="3"/>
  <c r="F551" i="3"/>
  <c r="I551" i="3"/>
  <c r="K551" i="3"/>
  <c r="K912" i="8"/>
  <c r="J912" i="8"/>
  <c r="J780" i="8"/>
  <c r="K780" i="8"/>
  <c r="J744" i="8"/>
  <c r="K744" i="8"/>
  <c r="H995" i="3"/>
  <c r="J995" i="3"/>
  <c r="F995" i="3"/>
  <c r="K995" i="3"/>
  <c r="I995" i="3"/>
  <c r="I580" i="3"/>
  <c r="J580" i="3"/>
  <c r="K580" i="3"/>
  <c r="F580" i="3"/>
  <c r="H580" i="3"/>
  <c r="F655" i="3"/>
  <c r="H655" i="3"/>
  <c r="K655" i="3"/>
  <c r="J655" i="3"/>
  <c r="I655" i="3"/>
  <c r="F510" i="3"/>
  <c r="K510" i="3"/>
  <c r="H510" i="3"/>
  <c r="I510" i="3"/>
  <c r="J510" i="3"/>
  <c r="J476" i="3"/>
  <c r="I476" i="3"/>
  <c r="K476" i="3"/>
  <c r="H476" i="3"/>
  <c r="F476" i="3"/>
  <c r="K923" i="3"/>
  <c r="J923" i="3"/>
  <c r="H923" i="3"/>
  <c r="I923" i="3"/>
  <c r="F923" i="3"/>
  <c r="H836" i="3"/>
  <c r="J836" i="3"/>
  <c r="F836" i="3"/>
  <c r="K836" i="3"/>
  <c r="I836" i="3"/>
  <c r="K516" i="3"/>
  <c r="I516" i="3"/>
  <c r="J516" i="3"/>
  <c r="F516" i="3"/>
  <c r="H516" i="3"/>
  <c r="H993" i="3"/>
  <c r="J993" i="3"/>
  <c r="F993" i="3"/>
  <c r="K993" i="3"/>
  <c r="I993" i="3"/>
  <c r="H950" i="3"/>
  <c r="K950" i="3"/>
  <c r="I950" i="3"/>
  <c r="F950" i="3"/>
  <c r="J950" i="3"/>
  <c r="I823" i="3"/>
  <c r="J823" i="3"/>
  <c r="K823" i="3"/>
  <c r="F823" i="3"/>
  <c r="H823" i="3"/>
  <c r="I988" i="3"/>
  <c r="K988" i="3"/>
  <c r="H988" i="3"/>
  <c r="F988" i="3"/>
  <c r="J988" i="3"/>
  <c r="H974" i="3"/>
  <c r="J974" i="3"/>
  <c r="I974" i="3"/>
  <c r="K974" i="3"/>
  <c r="F974" i="3"/>
  <c r="J644" i="3"/>
  <c r="I644" i="3"/>
  <c r="K644" i="3"/>
  <c r="F644" i="3"/>
  <c r="H644" i="3"/>
  <c r="J921" i="3"/>
  <c r="H921" i="3"/>
  <c r="I921" i="3"/>
  <c r="F921" i="3"/>
  <c r="K921" i="3"/>
  <c r="J467" i="3"/>
  <c r="I467" i="3"/>
  <c r="K467" i="3"/>
  <c r="F467" i="3"/>
  <c r="H467" i="3"/>
  <c r="K768" i="3"/>
  <c r="I768" i="3"/>
  <c r="J768" i="3"/>
  <c r="H768" i="3"/>
  <c r="F768" i="3"/>
  <c r="H971" i="3"/>
  <c r="F971" i="3"/>
  <c r="K971" i="3"/>
  <c r="I971" i="3"/>
  <c r="J971" i="3"/>
  <c r="J623" i="3"/>
  <c r="I623" i="3"/>
  <c r="K623" i="3"/>
  <c r="F623" i="3"/>
  <c r="H623" i="3"/>
  <c r="J621" i="3"/>
  <c r="H621" i="3"/>
  <c r="I621" i="3"/>
  <c r="K621" i="3"/>
  <c r="F621" i="3"/>
  <c r="F715" i="3"/>
  <c r="I715" i="3"/>
  <c r="H715" i="3"/>
  <c r="J715" i="3"/>
  <c r="K715" i="3"/>
  <c r="J964" i="3"/>
  <c r="H964" i="3"/>
  <c r="F964" i="3"/>
  <c r="K964" i="3"/>
  <c r="I964" i="3"/>
  <c r="K893" i="3"/>
  <c r="J893" i="3"/>
  <c r="I893" i="3"/>
  <c r="H893" i="3"/>
  <c r="F893" i="3"/>
  <c r="K658" i="3"/>
  <c r="J658" i="3"/>
  <c r="I658" i="3"/>
  <c r="F658" i="3"/>
  <c r="H658" i="3"/>
  <c r="F960" i="3"/>
  <c r="J960" i="3"/>
  <c r="I960" i="3"/>
  <c r="H960" i="3"/>
  <c r="K960" i="3"/>
  <c r="K443" i="3"/>
  <c r="J443" i="3"/>
  <c r="I443" i="3"/>
  <c r="H443" i="3"/>
  <c r="F443" i="3"/>
  <c r="J508" i="3"/>
  <c r="H508" i="3"/>
  <c r="I508" i="3"/>
  <c r="F508" i="3"/>
  <c r="K508" i="3"/>
  <c r="J522" i="3"/>
  <c r="K522" i="3"/>
  <c r="I522" i="3"/>
  <c r="F522" i="3"/>
  <c r="H522" i="3"/>
  <c r="K698" i="3"/>
  <c r="F698" i="3"/>
  <c r="J698" i="3"/>
  <c r="I698" i="3"/>
  <c r="H698" i="3"/>
  <c r="J902" i="8"/>
  <c r="K902" i="8"/>
  <c r="J854" i="8"/>
  <c r="K854" i="8"/>
  <c r="J807" i="8"/>
  <c r="K807" i="8"/>
  <c r="J775" i="8"/>
  <c r="K775" i="8"/>
  <c r="K885" i="8"/>
  <c r="J885" i="8"/>
  <c r="K763" i="8"/>
  <c r="J763" i="8"/>
  <c r="K786" i="8"/>
  <c r="J786" i="8"/>
  <c r="J962" i="8"/>
  <c r="K962" i="8"/>
  <c r="J585" i="3"/>
  <c r="F585" i="3"/>
  <c r="K585" i="3"/>
  <c r="I585" i="3"/>
  <c r="H585" i="3"/>
  <c r="J665" i="3"/>
  <c r="K665" i="3"/>
  <c r="I665" i="3"/>
  <c r="F665" i="3"/>
  <c r="H665" i="3"/>
  <c r="H975" i="3"/>
  <c r="J975" i="3"/>
  <c r="F975" i="3"/>
  <c r="I975" i="3"/>
  <c r="K975" i="3"/>
  <c r="H842" i="3"/>
  <c r="J842" i="3"/>
  <c r="F842" i="3"/>
  <c r="I842" i="3"/>
  <c r="K842" i="3"/>
  <c r="K826" i="3"/>
  <c r="H826" i="3"/>
  <c r="J826" i="3"/>
  <c r="I826" i="3"/>
  <c r="F826" i="3"/>
  <c r="J480" i="3"/>
  <c r="K480" i="3"/>
  <c r="I480" i="3"/>
  <c r="H480" i="3"/>
  <c r="F480" i="3"/>
  <c r="K499" i="3"/>
  <c r="I499" i="3"/>
  <c r="J499" i="3"/>
  <c r="H499" i="3"/>
  <c r="F499" i="3"/>
  <c r="K959" i="3"/>
  <c r="J959" i="3"/>
  <c r="H959" i="3"/>
  <c r="I959" i="3"/>
  <c r="F959" i="3"/>
  <c r="J848" i="3"/>
  <c r="F848" i="3"/>
  <c r="I848" i="3"/>
  <c r="H848" i="3"/>
  <c r="K848" i="3"/>
  <c r="F967" i="3"/>
  <c r="J967" i="3"/>
  <c r="H967" i="3"/>
  <c r="K967" i="3"/>
  <c r="I967" i="3"/>
  <c r="F801" i="3"/>
  <c r="J801" i="3"/>
  <c r="H801" i="3"/>
  <c r="I801" i="3"/>
  <c r="K801" i="3"/>
  <c r="J555" i="3"/>
  <c r="I555" i="3"/>
  <c r="F555" i="3"/>
  <c r="K555" i="3"/>
  <c r="H555" i="3"/>
  <c r="K796" i="3"/>
  <c r="I796" i="3"/>
  <c r="H796" i="3"/>
  <c r="F796" i="3"/>
  <c r="J796" i="3"/>
  <c r="F951" i="3"/>
  <c r="H951" i="3"/>
  <c r="J951" i="3"/>
  <c r="I951" i="3"/>
  <c r="K951" i="3"/>
  <c r="J628" i="3"/>
  <c r="I628" i="3"/>
  <c r="K628" i="3"/>
  <c r="H628" i="3"/>
  <c r="F628" i="3"/>
  <c r="H827" i="3"/>
  <c r="I827" i="3"/>
  <c r="J827" i="3"/>
  <c r="F827" i="3"/>
  <c r="K827" i="3"/>
  <c r="H956" i="3"/>
  <c r="F956" i="3"/>
  <c r="K956" i="3"/>
  <c r="I956" i="3"/>
  <c r="J956" i="3"/>
  <c r="J863" i="3"/>
  <c r="H863" i="3"/>
  <c r="K863" i="3"/>
  <c r="I863" i="3"/>
  <c r="F863" i="3"/>
  <c r="I874" i="3"/>
  <c r="H874" i="3"/>
  <c r="J874" i="3"/>
  <c r="F874" i="3"/>
  <c r="K874" i="3"/>
  <c r="I885" i="3"/>
  <c r="K885" i="3"/>
  <c r="J885" i="3"/>
  <c r="H885" i="3"/>
  <c r="F885" i="3"/>
  <c r="J609" i="3"/>
  <c r="F609" i="3"/>
  <c r="K609" i="3"/>
  <c r="I609" i="3"/>
  <c r="H609" i="3"/>
  <c r="J652" i="3"/>
  <c r="I652" i="3"/>
  <c r="K652" i="3"/>
  <c r="H652" i="3"/>
  <c r="F652" i="3"/>
  <c r="I617" i="3"/>
  <c r="K617" i="3"/>
  <c r="F617" i="3"/>
  <c r="J617" i="3"/>
  <c r="H617" i="3"/>
  <c r="H883" i="3"/>
  <c r="I883" i="3"/>
  <c r="F883" i="3"/>
  <c r="K883" i="3"/>
  <c r="J883" i="3"/>
  <c r="I641" i="3"/>
  <c r="J641" i="3"/>
  <c r="H641" i="3"/>
  <c r="K641" i="3"/>
  <c r="F641" i="3"/>
  <c r="F881" i="3"/>
  <c r="I881" i="3"/>
  <c r="K881" i="3"/>
  <c r="H881" i="3"/>
  <c r="J881" i="3"/>
  <c r="I453" i="3"/>
  <c r="K453" i="3"/>
  <c r="H453" i="3"/>
  <c r="J453" i="3"/>
  <c r="F453" i="3"/>
  <c r="K537" i="3"/>
  <c r="H537" i="3"/>
  <c r="J537" i="3"/>
  <c r="F537" i="3"/>
  <c r="I537" i="3"/>
  <c r="F855" i="3"/>
  <c r="H855" i="3"/>
  <c r="K855" i="3"/>
  <c r="J855" i="3"/>
  <c r="I855" i="3"/>
  <c r="K800" i="8"/>
  <c r="J800" i="8"/>
  <c r="J989" i="8"/>
  <c r="K989" i="8"/>
  <c r="K979" i="8"/>
  <c r="J979" i="8"/>
  <c r="J748" i="8"/>
  <c r="K748" i="8"/>
  <c r="K808" i="8"/>
  <c r="J808" i="8"/>
  <c r="K911" i="8"/>
  <c r="J911" i="8"/>
  <c r="K778" i="8"/>
  <c r="J778" i="8"/>
  <c r="J765" i="8"/>
  <c r="K765" i="8"/>
  <c r="K721" i="8"/>
  <c r="J721" i="8"/>
  <c r="J723" i="8"/>
  <c r="K723" i="8"/>
  <c r="K810" i="8"/>
  <c r="J810" i="8"/>
  <c r="J771" i="8"/>
  <c r="K771" i="8"/>
  <c r="K942" i="8"/>
  <c r="J942" i="8"/>
  <c r="K739" i="8"/>
  <c r="J739" i="8"/>
  <c r="K990" i="8"/>
  <c r="J990" i="8"/>
  <c r="K970" i="8"/>
  <c r="J970" i="8"/>
  <c r="J842" i="8"/>
  <c r="K842" i="8"/>
  <c r="J956" i="8"/>
  <c r="K956" i="8"/>
  <c r="J864" i="8"/>
  <c r="K864" i="8"/>
  <c r="J738" i="8"/>
  <c r="K738" i="8"/>
  <c r="K818" i="8"/>
  <c r="J818" i="8"/>
  <c r="K874" i="8"/>
  <c r="J874" i="8"/>
  <c r="K852" i="8"/>
  <c r="J852" i="8"/>
  <c r="J961" i="8"/>
  <c r="K961" i="8"/>
  <c r="J869" i="8"/>
  <c r="K869" i="8"/>
  <c r="K847" i="8"/>
  <c r="J847" i="8"/>
  <c r="K931" i="8"/>
  <c r="J931" i="8"/>
  <c r="K841" i="8"/>
  <c r="J841" i="8"/>
  <c r="J755" i="8"/>
  <c r="K755" i="8"/>
  <c r="K914" i="8"/>
  <c r="J914" i="8"/>
  <c r="K850" i="8"/>
  <c r="J850" i="8"/>
  <c r="J789" i="8"/>
  <c r="K789" i="8"/>
  <c r="J829" i="8"/>
  <c r="K829" i="8"/>
  <c r="J824" i="8"/>
  <c r="K824" i="8"/>
  <c r="J832" i="8"/>
  <c r="K832" i="8"/>
  <c r="K709" i="8"/>
  <c r="J709" i="8"/>
  <c r="J986" i="8"/>
  <c r="K986" i="8"/>
  <c r="K794" i="8"/>
  <c r="J794" i="8"/>
  <c r="K733" i="8"/>
  <c r="J733" i="8"/>
  <c r="J704" i="8"/>
  <c r="K704" i="8"/>
  <c r="K891" i="8"/>
  <c r="J891" i="8"/>
  <c r="J838" i="8"/>
  <c r="K838" i="8"/>
  <c r="J913" i="8"/>
  <c r="K913" i="8"/>
  <c r="K915" i="8"/>
  <c r="J915" i="8"/>
  <c r="K797" i="8"/>
  <c r="J797" i="8"/>
  <c r="K773" i="8"/>
  <c r="J773" i="8"/>
  <c r="J960" i="8"/>
  <c r="K960" i="8"/>
  <c r="K846" i="8"/>
  <c r="J846" i="8"/>
  <c r="K776" i="8"/>
  <c r="J776" i="8"/>
  <c r="J876" i="8"/>
  <c r="K876" i="8"/>
  <c r="K871" i="8"/>
  <c r="J871" i="8"/>
  <c r="K761" i="8"/>
  <c r="J761" i="8"/>
  <c r="K714" i="8"/>
  <c r="J714" i="8"/>
  <c r="K725" i="8"/>
  <c r="J725" i="8"/>
  <c r="K729" i="8"/>
  <c r="J729" i="8"/>
  <c r="K747" i="8"/>
  <c r="J747" i="8"/>
  <c r="J754" i="8"/>
  <c r="K754" i="8"/>
  <c r="K719" i="8"/>
  <c r="J719" i="8"/>
  <c r="K695" i="8"/>
  <c r="J695" i="8"/>
  <c r="K783" i="8"/>
  <c r="J783" i="8"/>
  <c r="J875" i="8"/>
  <c r="K875" i="8"/>
  <c r="J804" i="8"/>
  <c r="K804" i="8"/>
  <c r="K770" i="8"/>
  <c r="J770" i="8"/>
  <c r="K965" i="8"/>
  <c r="J965" i="8"/>
  <c r="J952" i="8"/>
  <c r="K952" i="8"/>
  <c r="K749" i="8"/>
  <c r="J749" i="8"/>
  <c r="K975" i="8"/>
  <c r="J975" i="8"/>
  <c r="K753" i="8"/>
  <c r="J753" i="8"/>
  <c r="J802" i="8"/>
  <c r="K802" i="8"/>
  <c r="K995" i="8"/>
  <c r="J995" i="8"/>
  <c r="K708" i="8"/>
  <c r="J708" i="8"/>
  <c r="K817" i="8"/>
  <c r="J817" i="8"/>
  <c r="K726" i="8"/>
  <c r="J726" i="8"/>
  <c r="K707" i="8"/>
  <c r="J707" i="8"/>
  <c r="K920" i="8"/>
  <c r="J920" i="8"/>
  <c r="K788" i="8"/>
  <c r="J788" i="8"/>
  <c r="J696" i="8"/>
  <c r="K696" i="8"/>
  <c r="J732" i="8"/>
  <c r="K732" i="8"/>
  <c r="J856" i="8"/>
  <c r="K856" i="8"/>
  <c r="K752" i="8"/>
  <c r="J752" i="8"/>
  <c r="J724" i="8"/>
  <c r="K724" i="8"/>
  <c r="J806" i="8"/>
  <c r="K806" i="8"/>
  <c r="K855" i="8"/>
  <c r="J855" i="8"/>
  <c r="K777" i="8"/>
  <c r="J777" i="8"/>
  <c r="K746" i="8"/>
  <c r="J746" i="8"/>
  <c r="J993" i="8"/>
  <c r="K993" i="8"/>
  <c r="J948" i="8"/>
  <c r="K948" i="8"/>
  <c r="K692" i="8"/>
  <c r="J692" i="8"/>
  <c r="K940" i="8"/>
  <c r="J940" i="8"/>
  <c r="K821" i="8"/>
  <c r="J821" i="8"/>
  <c r="K833" i="8"/>
  <c r="J833" i="8"/>
  <c r="K903" i="8"/>
  <c r="J903" i="8"/>
  <c r="K750" i="8"/>
  <c r="J750" i="8"/>
  <c r="J873" i="8"/>
  <c r="K873" i="8"/>
  <c r="J836" i="8"/>
  <c r="K836" i="8"/>
  <c r="J968" i="8"/>
  <c r="K968" i="8"/>
  <c r="K698" i="8"/>
  <c r="J698" i="8"/>
  <c r="J955" i="8"/>
  <c r="K955" i="8"/>
  <c r="K811" i="8"/>
  <c r="J811" i="8"/>
  <c r="J892" i="8"/>
  <c r="K892" i="8"/>
  <c r="K853" i="8"/>
  <c r="J853" i="8"/>
  <c r="K705" i="8"/>
  <c r="J705" i="8"/>
  <c r="J816" i="8"/>
  <c r="K816" i="8"/>
  <c r="K845" i="8"/>
  <c r="J845" i="8"/>
  <c r="K866" i="8"/>
  <c r="J866" i="8"/>
  <c r="J740" i="8"/>
  <c r="K740" i="8"/>
  <c r="K998" i="8"/>
  <c r="J998" i="8"/>
  <c r="K694" i="8"/>
  <c r="J694" i="8"/>
  <c r="J888" i="8"/>
  <c r="K888" i="8"/>
  <c r="J925" i="8"/>
  <c r="K925" i="8"/>
  <c r="J918" i="8"/>
  <c r="K918" i="8"/>
  <c r="J801" i="8"/>
  <c r="K801" i="8"/>
  <c r="J919" i="8"/>
  <c r="K919" i="8"/>
  <c r="K963" i="8"/>
  <c r="J963" i="8"/>
  <c r="K831" i="8"/>
  <c r="J831" i="8"/>
  <c r="K813" i="8"/>
  <c r="J813" i="8"/>
  <c r="K945" i="8"/>
  <c r="J945" i="8"/>
  <c r="J867" i="8"/>
  <c r="K867" i="8"/>
  <c r="J999" i="8"/>
  <c r="K999" i="8"/>
  <c r="K715" i="8"/>
  <c r="J715" i="8"/>
  <c r="J951" i="8"/>
  <c r="K951" i="8"/>
  <c r="K712" i="8"/>
  <c r="J712" i="8"/>
  <c r="K741" i="8"/>
  <c r="J741" i="8"/>
  <c r="K933" i="8"/>
  <c r="J933" i="8"/>
  <c r="J967" i="8"/>
  <c r="K967" i="8"/>
  <c r="J781" i="8"/>
  <c r="K781" i="8"/>
  <c r="K887" i="8"/>
  <c r="J887" i="8"/>
  <c r="J877" i="8"/>
  <c r="K877" i="8"/>
  <c r="K884" i="8"/>
  <c r="J884" i="8"/>
  <c r="K769" i="8"/>
  <c r="J769" i="8"/>
  <c r="J921" i="8"/>
  <c r="K921" i="8"/>
  <c r="J969" i="8"/>
  <c r="K969" i="8"/>
  <c r="J981" i="8"/>
  <c r="K981" i="8"/>
  <c r="J840" i="8"/>
  <c r="K840" i="8"/>
  <c r="K701" i="8"/>
  <c r="J701" i="8"/>
  <c r="J798" i="8"/>
  <c r="K798" i="8"/>
  <c r="J759" i="8"/>
  <c r="K759" i="8"/>
  <c r="J879" i="8"/>
  <c r="K879" i="8"/>
  <c r="J958" i="8"/>
  <c r="K958" i="8"/>
  <c r="K814" i="8"/>
  <c r="J814" i="8"/>
  <c r="J926" i="8"/>
  <c r="K926" i="8"/>
  <c r="J992" i="8"/>
  <c r="K992" i="8"/>
  <c r="J697" i="8"/>
  <c r="K697" i="8"/>
  <c r="J930" i="8"/>
  <c r="K930" i="8"/>
  <c r="K768" i="8"/>
  <c r="J768" i="8"/>
  <c r="J730" i="8"/>
  <c r="K730" i="8"/>
  <c r="J706" i="8"/>
  <c r="K706" i="8"/>
  <c r="J974" i="8"/>
  <c r="K974" i="8"/>
  <c r="K928" i="8"/>
  <c r="J928" i="8"/>
  <c r="J927" i="8"/>
  <c r="K927" i="8"/>
  <c r="J751" i="8"/>
  <c r="K751" i="8"/>
  <c r="J978" i="8"/>
  <c r="K978" i="8"/>
  <c r="K815" i="8"/>
  <c r="J815" i="8"/>
  <c r="J822" i="8"/>
  <c r="K822" i="8"/>
  <c r="J997" i="8"/>
  <c r="K997" i="8"/>
  <c r="K718" i="8"/>
  <c r="J718" i="8"/>
  <c r="K735" i="8"/>
  <c r="J735" i="8"/>
  <c r="K906" i="8"/>
  <c r="J906" i="8"/>
  <c r="J843" i="8"/>
  <c r="K843" i="8"/>
  <c r="J917" i="8"/>
  <c r="K917" i="8"/>
  <c r="K895" i="8"/>
  <c r="J895" i="8"/>
  <c r="J899" i="8"/>
  <c r="K899" i="8"/>
  <c r="K830" i="8"/>
  <c r="J830" i="8"/>
  <c r="J953" i="8"/>
  <c r="K953" i="8"/>
  <c r="K858" i="8"/>
  <c r="J858" i="8"/>
  <c r="J717" i="8"/>
  <c r="K717" i="8"/>
  <c r="J909" i="8"/>
  <c r="K909" i="8"/>
  <c r="K1000" i="8"/>
  <c r="J1000" i="8"/>
  <c r="K745" i="8"/>
  <c r="J745" i="8"/>
  <c r="J878" i="8"/>
  <c r="K878" i="8"/>
  <c r="J996" i="8"/>
  <c r="K996" i="8"/>
  <c r="K860" i="8"/>
  <c r="J860" i="8"/>
  <c r="J983" i="8"/>
  <c r="K983" i="8"/>
  <c r="K839" i="8"/>
  <c r="J839" i="8"/>
  <c r="J764" i="8"/>
  <c r="K764" i="8"/>
  <c r="K766" i="8"/>
  <c r="J766" i="8"/>
  <c r="J966" i="8"/>
  <c r="K966" i="8"/>
  <c r="J941" i="8"/>
  <c r="K941" i="8"/>
  <c r="J881" i="8"/>
  <c r="K881" i="8"/>
  <c r="J971" i="8"/>
  <c r="K971" i="8"/>
  <c r="J785" i="8"/>
  <c r="K785" i="8"/>
  <c r="J1002" i="8"/>
  <c r="K1002" i="8"/>
  <c r="K713" i="8"/>
  <c r="J713" i="8"/>
  <c r="K982" i="8"/>
  <c r="J982" i="8"/>
  <c r="K782" i="8"/>
  <c r="J782" i="8"/>
  <c r="K710" i="8"/>
  <c r="J710" i="8"/>
  <c r="J994" i="8"/>
  <c r="K994" i="8"/>
  <c r="J947" i="8"/>
  <c r="K947" i="8"/>
  <c r="K693" i="8"/>
  <c r="J693" i="8"/>
  <c r="K937" i="8"/>
  <c r="J937" i="8"/>
  <c r="K3" i="8"/>
  <c r="J3" i="8"/>
  <c r="K699" i="8"/>
  <c r="J699" i="8"/>
  <c r="J868" i="8"/>
  <c r="K868" i="8"/>
  <c r="K949" i="8"/>
  <c r="J949" i="8"/>
  <c r="J897" i="8"/>
  <c r="K897" i="8"/>
  <c r="J828" i="8"/>
  <c r="K828" i="8"/>
  <c r="J882" i="8"/>
  <c r="K882" i="8"/>
  <c r="K812" i="8"/>
  <c r="J812" i="8"/>
  <c r="J923" i="8"/>
  <c r="K923" i="8"/>
  <c r="J980" i="8"/>
  <c r="K980" i="8"/>
  <c r="J790" i="8"/>
  <c r="K790" i="8"/>
  <c r="K950" i="8"/>
  <c r="J950" i="8"/>
  <c r="K905" i="8"/>
  <c r="J905" i="8"/>
  <c r="K934" i="8"/>
  <c r="J934" i="8"/>
  <c r="J819" i="8"/>
  <c r="K819" i="8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Q11" i="4" s="1"/>
  <c r="AW11" i="4" s="1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Q59" i="4"/>
  <c r="AW59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M55" i="4" s="1"/>
  <c r="AS55" i="4" s="1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K62" i="4" l="1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8" i="4" l="1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<sst xmlns="http://schemas.openxmlformats.org/spreadsheetml/2006/main" count="562" uniqueCount="290">
  <si>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</si>
  <si>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</si>
  <si>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</si>
  <si>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</si>
  <si>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</si>
  <si>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</si>
  <si>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</si>
  <si>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</si>
  <si>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</si>
  <si>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</si>
  <si>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</si>
  <si>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</si>
  <si>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</si>
  <si>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</si>
  <si>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</si>
  <si>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</si>
  <si>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</si>
  <si>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</si>
  <si>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</si>
  <si>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</si>
  <si>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</si>
  <si>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</si>
  <si>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</si>
  <si>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</si>
  <si>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</si>
  <si>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</si>
  <si>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</si>
  <si>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</si>
  <si>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</si>
  <si>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</si>
  <si>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</si>
  <si>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</si>
  <si>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</si>
  <si>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</si>
  <si>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</si>
  <si>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</si>
  <si>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</si>
  <si>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</si>
  <si>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</si>
  <si>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</si>
  <si>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</si>
  <si>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</si>
  <si>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</si>
  <si>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</si>
  <si>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</si>
  <si>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</si>
  <si>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</si>
  <si>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</si>
  <si>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</si>
  <si>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</si>
  <si>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</si>
  <si>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</si>
  <si>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</si>
  <si>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</si>
  <si>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</si>
  <si>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</si>
  <si>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</si>
  <si>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</si>
  <si>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</si>
  <si>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</si>
  <si>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</si>
  <si>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</si>
  <si>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</si>
  <si>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</si>
  <si>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</si>
  <si>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</si>
  <si>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</si>
  <si>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</si>
  <si>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</si>
  <si>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</si>
  <si>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</si>
  <si>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</si>
  <si>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Fluminense</t>
  </si>
  <si>
    <t>Athletico-PR</t>
  </si>
  <si>
    <t>Santos</t>
  </si>
  <si>
    <t>Corinthians</t>
  </si>
  <si>
    <t>Serie A</t>
  </si>
  <si>
    <t>Gremio</t>
  </si>
  <si>
    <t>Atletico GO</t>
  </si>
  <si>
    <t>Sao Paulo</t>
  </si>
  <si>
    <t>Internacional</t>
  </si>
  <si>
    <t>Atletico-MG</t>
  </si>
  <si>
    <t>Union de Santa Fe</t>
  </si>
  <si>
    <t>Defensa y Justicia</t>
  </si>
  <si>
    <t>Patronato</t>
  </si>
  <si>
    <t>Lanus</t>
  </si>
  <si>
    <t>Aldosivi</t>
  </si>
  <si>
    <t>Liga Profesional</t>
  </si>
  <si>
    <t>Estudiantes L.P.</t>
  </si>
  <si>
    <t>Huracan</t>
  </si>
  <si>
    <t>Gimnasia L.P.</t>
  </si>
  <si>
    <t>Argentinos Jrs</t>
  </si>
  <si>
    <t>Godoy Cruz</t>
  </si>
  <si>
    <t>Talleres Cordoba</t>
  </si>
  <si>
    <t>Velez Sarsfield</t>
  </si>
  <si>
    <t>Rosario Central</t>
  </si>
  <si>
    <t>Atl. Tucuman</t>
  </si>
  <si>
    <t>Boca Juniors</t>
  </si>
  <si>
    <t>Central Cordoba</t>
  </si>
  <si>
    <t>Arsenal Sarandi</t>
  </si>
  <si>
    <t>Newells Old Boys</t>
  </si>
  <si>
    <t>Racing Club</t>
  </si>
  <si>
    <t>Colon Santa FE</t>
  </si>
  <si>
    <t>Santos Laguna</t>
  </si>
  <si>
    <t>Puebla</t>
  </si>
  <si>
    <t>U.N.A.M.- Pumas</t>
  </si>
  <si>
    <t>Platense</t>
  </si>
  <si>
    <t>River Plate</t>
  </si>
  <si>
    <t>Monterrey</t>
  </si>
  <si>
    <t>Nashville SC</t>
  </si>
  <si>
    <t>Real Salt Lake</t>
  </si>
  <si>
    <t>MLS</t>
  </si>
  <si>
    <t>Liga MX</t>
  </si>
  <si>
    <t>Club America</t>
  </si>
  <si>
    <t>Atlas</t>
  </si>
  <si>
    <t>Club Leon</t>
  </si>
  <si>
    <t>U.A.N.L.- Tigres</t>
  </si>
  <si>
    <t>26/11/2021</t>
  </si>
  <si>
    <t>New England Revolution</t>
  </si>
  <si>
    <t>New York City</t>
  </si>
  <si>
    <t>Bahia</t>
  </si>
  <si>
    <t>Aarhus</t>
  </si>
  <si>
    <t>Silkeborg</t>
  </si>
  <si>
    <t>Waterford</t>
  </si>
  <si>
    <t>UC Dublin</t>
  </si>
  <si>
    <t>Piast Gliwice</t>
  </si>
  <si>
    <t>Termalica B-B.</t>
  </si>
  <si>
    <t>Wisla</t>
  </si>
  <si>
    <t>Radomiak Radom</t>
  </si>
  <si>
    <t>Din. Bucuresti</t>
  </si>
  <si>
    <t>U Craiova 1948</t>
  </si>
  <si>
    <t>A. Klagenfurt</t>
  </si>
  <si>
    <t>Salzburg</t>
  </si>
  <si>
    <t>Admira</t>
  </si>
  <si>
    <t>Wolfsberger</t>
  </si>
  <si>
    <t>Altach</t>
  </si>
  <si>
    <t>Tirol</t>
  </si>
  <si>
    <t>Chapecoense-SC</t>
  </si>
  <si>
    <t>Bragantino</t>
  </si>
  <si>
    <t>America MG</t>
  </si>
  <si>
    <t>Avispa Fukuoka</t>
  </si>
  <si>
    <t>Vegalta Sendai</t>
  </si>
  <si>
    <t>Cerezo Osaka</t>
  </si>
  <si>
    <t>Nagoya Grampus</t>
  </si>
  <si>
    <t>Hokkaido Consadole Sapporo</t>
  </si>
  <si>
    <t>Kashiwa Reysol</t>
  </si>
  <si>
    <t>Kashima Antlers</t>
  </si>
  <si>
    <t>Sagan Tosu</t>
  </si>
  <si>
    <t>Kawasaki Frontale</t>
  </si>
  <si>
    <t>Gamba Osaka</t>
  </si>
  <si>
    <t>Oita Trinita</t>
  </si>
  <si>
    <t>Yokohama FC</t>
  </si>
  <si>
    <t>Sanfrecce Hiroshima</t>
  </si>
  <si>
    <t>FC Tokyo</t>
  </si>
  <si>
    <t>Shonan Bellmare</t>
  </si>
  <si>
    <t>Tokushima</t>
  </si>
  <si>
    <t>Urawa Reds</t>
  </si>
  <si>
    <t>Shimizu S-Pulse</t>
  </si>
  <si>
    <t>Vissel Kobe</t>
  </si>
  <si>
    <t>Yokohama F. Marinos</t>
  </si>
  <si>
    <t>Lillestrom</t>
  </si>
  <si>
    <t>Stromsgodset</t>
  </si>
  <si>
    <t>Odd</t>
  </si>
  <si>
    <t>Valerenga</t>
  </si>
  <si>
    <t>Leczna</t>
  </si>
  <si>
    <t>Gornik Z.</t>
  </si>
  <si>
    <t>Slask Wroclaw</t>
  </si>
  <si>
    <t>Stal Mielec</t>
  </si>
  <si>
    <t>Pogon Szczecin</t>
  </si>
  <si>
    <t>Lechia Gdansk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</si>
  <si>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</si>
  <si>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</si>
  <si>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</si>
  <si>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</si>
  <si>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</si>
  <si>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</si>
  <si>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</si>
  <si>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</si>
  <si>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Ural</t>
  </si>
  <si>
    <t>Sochi</t>
  </si>
  <si>
    <t>Akhmat Grozny</t>
  </si>
  <si>
    <t>FK Rostov</t>
  </si>
  <si>
    <t>Khimki</t>
  </si>
  <si>
    <t>Krasnodar</t>
  </si>
  <si>
    <t>Grasshoppers</t>
  </si>
  <si>
    <t>Lugano</t>
  </si>
  <si>
    <t>Sion</t>
  </si>
  <si>
    <t>St. Gallen</t>
  </si>
  <si>
    <t>Austria Vienna</t>
  </si>
  <si>
    <t>Sturm Graz</t>
  </si>
  <si>
    <t>Hartberg</t>
  </si>
  <si>
    <t>LASK</t>
  </si>
  <si>
    <t>Ried</t>
  </si>
  <si>
    <t>Rapid Vienna</t>
  </si>
  <si>
    <t>Sport Recife</t>
  </si>
  <si>
    <t>Odense</t>
  </si>
  <si>
    <t>Nordsjaelland</t>
  </si>
  <si>
    <t>Viborg</t>
  </si>
  <si>
    <t>Sonderjyske</t>
  </si>
  <si>
    <t>Brondby</t>
  </si>
  <si>
    <t>Randers FC</t>
  </si>
  <si>
    <t>Aalborg</t>
  </si>
  <si>
    <t>FC Copenhagen</t>
  </si>
  <si>
    <t>Haugesund</t>
  </si>
  <si>
    <t>Sandefjord</t>
  </si>
  <si>
    <t>Kristiansund</t>
  </si>
  <si>
    <t>Viking</t>
  </si>
  <si>
    <t>Mjondalen</t>
  </si>
  <si>
    <t>Sarpsborg 08</t>
  </si>
  <si>
    <t>Rosenborg</t>
  </si>
  <si>
    <t>Bodo/Glimt</t>
  </si>
  <si>
    <t>Tromso</t>
  </si>
  <si>
    <t>Stabaek</t>
  </si>
  <si>
    <t>Brann</t>
  </si>
  <si>
    <t>Molde</t>
  </si>
  <si>
    <t>Wisla Plock</t>
  </si>
  <si>
    <t>Cracovia</t>
  </si>
  <si>
    <t>Lech Poznan</t>
  </si>
  <si>
    <t>Warta Poznan</t>
  </si>
  <si>
    <t>Legia</t>
  </si>
  <si>
    <t>Jagiellonia</t>
  </si>
  <si>
    <t>FC Botosani</t>
  </si>
  <si>
    <t>FC Voluntari</t>
  </si>
  <si>
    <t>Univ. Craiova</t>
  </si>
  <si>
    <t>FC Steaua Bucuresti</t>
  </si>
  <si>
    <t>Nizhny Novgorod</t>
  </si>
  <si>
    <t>FK Krylya Sovetov Samara</t>
  </si>
  <si>
    <t>Rubin Kazan</t>
  </si>
  <si>
    <t>Dynamo Moscow</t>
  </si>
  <si>
    <t>CSKA Moscow</t>
  </si>
  <si>
    <t>Zenit</t>
  </si>
  <si>
    <t>Degerfors</t>
  </si>
  <si>
    <t>Norrkoping</t>
  </si>
  <si>
    <t>Djurgarden</t>
  </si>
  <si>
    <t>Varbergs</t>
  </si>
  <si>
    <t>Goteborg</t>
  </si>
  <si>
    <t>Ostersunds</t>
  </si>
  <si>
    <t>Halmstad</t>
  </si>
  <si>
    <t>Hammarby</t>
  </si>
  <si>
    <t>Kalmar</t>
  </si>
  <si>
    <t>Malmo FF</t>
  </si>
  <si>
    <t>Zurich</t>
  </si>
  <si>
    <t>Young Boys</t>
  </si>
  <si>
    <t>Lausanne</t>
  </si>
  <si>
    <t>Servette</t>
  </si>
  <si>
    <t>Luzern</t>
  </si>
  <si>
    <t>Basel</t>
  </si>
  <si>
    <t>Sporting Kansas City</t>
  </si>
  <si>
    <t>Philadelphia Union</t>
  </si>
  <si>
    <t>Vejle</t>
  </si>
  <si>
    <t>Midtjylland</t>
  </si>
  <si>
    <t>Gaz Metan Medias</t>
  </si>
  <si>
    <t>Farul Constanta</t>
  </si>
  <si>
    <t>CFR Cluj</t>
  </si>
  <si>
    <t>Academica Clinceni</t>
  </si>
  <si>
    <t>Ufa</t>
  </si>
  <si>
    <t>Spartak Moscow</t>
  </si>
  <si>
    <t>Arsenal Tula</t>
  </si>
  <si>
    <t>Lokomotiv Moscow</t>
  </si>
  <si>
    <t>Elfsborg</t>
  </si>
  <si>
    <t>AIK</t>
  </si>
  <si>
    <t>Mjallby</t>
  </si>
  <si>
    <t>Orebro</t>
  </si>
  <si>
    <t>Sirius</t>
  </si>
  <si>
    <t>Hacken</t>
  </si>
  <si>
    <t>01/12/2021</t>
  </si>
  <si>
    <t>27/11/2021</t>
  </si>
  <si>
    <t>28/11/2021</t>
  </si>
  <si>
    <t>29/11/2021</t>
  </si>
  <si>
    <t>30/11/2021</t>
  </si>
  <si>
    <t>Superliga</t>
  </si>
  <si>
    <t>Premier Division</t>
  </si>
  <si>
    <t>Ekstraklasa</t>
  </si>
  <si>
    <t>Liga 1</t>
  </si>
  <si>
    <t>Admiral Bundesliga</t>
  </si>
  <si>
    <t>J1 League</t>
  </si>
  <si>
    <t>Eliteserien</t>
  </si>
  <si>
    <t>Premier League</t>
  </si>
  <si>
    <t>Swiss</t>
  </si>
  <si>
    <t>Allsvenskan</t>
  </si>
  <si>
    <t>Banfield</t>
  </si>
  <si>
    <t>Independiente</t>
  </si>
  <si>
    <t>Cuiaba</t>
  </si>
  <si>
    <t>Palmeiras</t>
  </si>
  <si>
    <t>San Lorenzo</t>
  </si>
  <si>
    <t>Sarmiento Junin</t>
  </si>
  <si>
    <t>Juventude</t>
  </si>
  <si>
    <t>Flamengo RJ</t>
  </si>
  <si>
    <t>Ceara</t>
  </si>
  <si>
    <t>02/12/2021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</si>
</sst>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2.13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3.39</v>
      </c>
      <c r="D2" s="9">
        <f>(K2/(AR2+K2-(AR2*K2)))</f>
        <v>0.45672402422549524</v>
      </c>
      <c r="E2" s="9">
        <f>(L2/(AR2+L2-(AR2*L2)))</f>
        <v>0.25885037070321504</v>
      </c>
      <c r="F2" s="9">
        <f>(M2/(AR2+M2-(AR2*M2)))</f>
        <v>0.28442560507128972</v>
      </c>
      <c r="G2" s="9">
        <f>AR2</f>
        <v>1.0526601936820317</v>
      </c>
      <c r="H2" s="9">
        <f>IF(A2="","",1/D2)</f>
        <v>2.1895060188606958</v>
      </c>
      <c r="I2" s="9">
        <f>IF(B2="","",1/E2)</f>
        <v>3.8632357268151272</v>
      </c>
      <c r="J2" s="9">
        <f>IF(C2="","",1/F2)</f>
        <v>3.5158578629000559</v>
      </c>
      <c r="K2" s="11">
        <f>1/A2</f>
        <v>0.46948356807511737</v>
      </c>
      <c r="L2" s="11">
        <f>1/B2</f>
        <v>0.26881720430107525</v>
      </c>
      <c r="M2" s="11">
        <f>1/C2</f>
        <v>0.29498525073746312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-0.27347838524576373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0.2323070276896575</v>
      </c>
      <c r="Q2" s="11">
        <f>2*'OddsRatio_working_3-way'!K2*'OddsRatio_working_3-way'!L2*'OddsRatio_working_3-way'!M2</f>
        <v>7.4457380669761999E-2</v>
      </c>
      <c r="R2" s="11">
        <f>O2/N2</f>
        <v>0</v>
      </c>
      <c r="S2" s="11">
        <f>P2/N2</f>
        <v>-0.84945297406554732</v>
      </c>
      <c r="T2" s="11">
        <f>Q2/N2</f>
        <v>-0.27226056861075226</v>
      </c>
      <c r="U2" s="11">
        <f>'OddsRatio_working_3-way'!S2-'OddsRatio_working_3-way'!R2^2/3</f>
        <v>-0.84945297406554732</v>
      </c>
      <c r="V2" s="11">
        <f>'OddsRatio_working_3-way'!S2*'OddsRatio_working_3-way'!R2/3-2*'OddsRatio_working_3-way'!R2^3/27-'OddsRatio_working_3-way'!T2</f>
        <v>0.27226056861075226</v>
      </c>
      <c r="W2" s="11">
        <f>'OddsRatio_working_3-way'!V2^2+4*'OddsRatio_working_3-way'!U2^3/27</f>
        <v>-1.6680121176591983E-2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0.15067011846816386</v>
      </c>
      <c r="Y2" s="11">
        <f>IF('OddsRatio_working_3-way'!W2&gt;=0,IF('OddsRatio_working_3-way'!V2+SQRT('OddsRatio_working_3-way'!W2)&gt;0,0,PI()),ACOS('OddsRatio_working_3-way'!V2/(2*'OddsRatio_working_3-way'!X2)))</f>
        <v>0.44293208125782191</v>
      </c>
      <c r="Z2" s="11">
        <f>'OddsRatio_working_3-way'!X2^(1/3)*COS('OddsRatio_working_3-way'!Y2/3)</f>
        <v>0.52633009684101595</v>
      </c>
      <c r="AA2" s="11">
        <f>'OddsRatio_working_3-way'!X2^(1/3)*COS(('OddsRatio_working_3-way'!Y2+2*PI())/3)</f>
        <v>-0.33095675429874916</v>
      </c>
      <c r="AB2" s="11">
        <f>'OddsRatio_working_3-way'!X2^(1/3)*COS(('OddsRatio_working_3-way'!Y2+4*PI())/3)</f>
        <v>-0.19537334254226665</v>
      </c>
      <c r="AC2" s="11">
        <f>'OddsRatio_working_3-way'!X2^(1/3)*SIN('OddsRatio_working_3-way'!Y2/3)</f>
        <v>7.8279119275253078E-2</v>
      </c>
      <c r="AD2" s="11">
        <f>'OddsRatio_working_3-way'!X2^(1/3)*SIN(('OddsRatio_working_3-way'!Y2+2*PI())/3)</f>
        <v>0.416675675003017</v>
      </c>
      <c r="AE2" s="11">
        <f>'OddsRatio_working_3-way'!X2^(1/3)*SIN(('OddsRatio_working_3-way'!Y2+4*PI())/3)</f>
        <v>-0.49495479427827005</v>
      </c>
      <c r="AF2" s="11">
        <f>-'OddsRatio_working_3-way'!U2/(3*'OddsRatio_working_3-way'!X2^(1/3))*COS(('OddsRatio_working_3-way'!Y2)/3)</f>
        <v>0.52633009684101584</v>
      </c>
      <c r="AG2" s="11">
        <f>-'OddsRatio_working_3-way'!U2/(3*'OddsRatio_working_3-way'!X2^(1/3))*COS(('OddsRatio_working_3-way'!Y2+2*PI())/3)</f>
        <v>-0.3309567542987491</v>
      </c>
      <c r="AH2" s="11">
        <f>-'OddsRatio_working_3-way'!U2/(3*'OddsRatio_working_3-way'!X2^(1/3))*COS(('OddsRatio_working_3-way'!Y2+4*PI())/3)</f>
        <v>-0.1953733425422666</v>
      </c>
      <c r="AI2" s="11">
        <f>'OddsRatio_working_3-way'!U2/(3*'OddsRatio_working_3-way'!X2^(1/3))*SIN(('OddsRatio_working_3-way'!Y2)/3)</f>
        <v>-7.8279119275253065E-2</v>
      </c>
      <c r="AJ2" s="11">
        <f>'OddsRatio_working_3-way'!U2/(3*'OddsRatio_working_3-way'!X2^(1/3))*SIN(('OddsRatio_working_3-way'!Y2+2*PI())/3)</f>
        <v>-0.41667567500301694</v>
      </c>
      <c r="AK2" s="11">
        <f>'OddsRatio_working_3-way'!U2/(3*'OddsRatio_working_3-way'!X2^(1/3))*SIN(('OddsRatio_working_3-way'!Y2+4*PI())/3)</f>
        <v>0.49495479427826994</v>
      </c>
      <c r="AL2" s="11">
        <f>'OddsRatio_working_3-way'!Z2+'OddsRatio_working_3-way'!AF2</f>
        <v>1.0526601936820317</v>
      </c>
      <c r="AM2" s="11">
        <f>'OddsRatio_working_3-way'!AA2+'OddsRatio_working_3-way'!AG2</f>
        <v>-0.66191350859749831</v>
      </c>
      <c r="AN2" s="11">
        <f>'OddsRatio_working_3-way'!AB2+'OddsRatio_working_3-way'!AH2</f>
        <v>-0.39074668508453325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1.0526601936820317</v>
      </c>
      <c r="AS2" s="11">
        <f>IF(('OddsRatio_working_3-way'!X2=0),IF(Q2&gt;0,-Q2^(1/3),(-Q2)^(1/3)),'OddsRatio_working_3-way'!AM2-'OddsRatio_working_3-way'!R2/3)</f>
        <v>-0.66191350859749831</v>
      </c>
      <c r="AT2" s="11">
        <f>IF(('OddsRatio_working_3-way'!X2=0),IF(Q2&gt;0,-Q2^(1/3),(-Q2)^(1/3)),'OddsRatio_working_3-way'!AN2-'OddsRatio_working_3-way'!R2/3)</f>
        <v>-0.39074668508453325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2.76</v>
      </c>
      <c r="B3" s="4">
        <f>IF('True_Odds_Calculator_3-way'!B4="","",'True_Odds_Calculator_3-way'!B4)</f>
        <v>3.3</v>
      </c>
      <c r="C3" s="4">
        <f>IF('True_Odds_Calculator_3-way'!C4="","",'True_Odds_Calculator_3-way'!C4)</f>
        <v>2.72</v>
      </c>
      <c r="D3" s="9">
        <f t="shared" ref="D3" si="0">(K3/(AR3+K3-(AR3*K3)))</f>
        <v>0.35101090874009816</v>
      </c>
      <c r="E3" s="9">
        <f t="shared" ref="E3" si="1">(L3/(AR3+L3-(AR3*L3)))</f>
        <v>0.29272335118115034</v>
      </c>
      <c r="F3" s="9">
        <f t="shared" ref="F3" si="2">(M3/(AR3+M3-(AR3*M3)))</f>
        <v>0.35626574007875139</v>
      </c>
      <c r="G3" s="9">
        <f t="shared" ref="G3" si="3">AR3</f>
        <v>1.0505194929005723</v>
      </c>
      <c r="H3" s="9">
        <f t="shared" ref="H3" si="4">IF(A3="","",1/D3)</f>
        <v>2.848914307505007</v>
      </c>
      <c r="I3" s="9">
        <f t="shared" ref="I3" si="5">IF(B3="","",1/E3)</f>
        <v>3.4161948336713155</v>
      </c>
      <c r="J3" s="9">
        <f t="shared" ref="J3" si="6">IF(C3="","",1/F3)</f>
        <v>2.8068935277889846</v>
      </c>
      <c r="K3" s="11">
        <f t="shared" ref="K3" si="7">1/A3</f>
        <v>0.3623188405797102</v>
      </c>
      <c r="L3" s="11">
        <f t="shared" ref="L3" si="8">1/B3</f>
        <v>0.30303030303030304</v>
      </c>
      <c r="M3" s="11">
        <f t="shared" ref="M3" si="9">1/C3</f>
        <v>0.36764705882352938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-0.28104575163398682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0.23331137461572246</v>
      </c>
      <c r="Q3" s="11">
        <f>2*'OddsRatio_working_3-way'!K3*'OddsRatio_working_3-way'!L3*'OddsRatio_working_3-way'!M3</f>
        <v>8.0730579451807088E-2</v>
      </c>
      <c r="R3" s="11">
        <f t="shared" ref="R3" si="10">O3/N3</f>
        <v>0</v>
      </c>
      <c r="S3" s="11">
        <f t="shared" ref="S3" si="11">P3/N3</f>
        <v>-0.8301544259582686</v>
      </c>
      <c r="T3" s="11">
        <f t="shared" ref="T3" si="12">Q3/N3</f>
        <v>-0.28725066642154629</v>
      </c>
      <c r="U3" s="11">
        <f>'OddsRatio_working_3-way'!S3-'OddsRatio_working_3-way'!R3^2/3</f>
        <v>-0.8301544259582686</v>
      </c>
      <c r="V3" s="11">
        <f>'OddsRatio_working_3-way'!S3*'OddsRatio_working_3-way'!R3/3-2*'OddsRatio_working_3-way'!R3^3/27-'OddsRatio_working_3-way'!T3</f>
        <v>0.28725066642154629</v>
      </c>
      <c r="W3" s="11">
        <f>'OddsRatio_working_3-way'!V3^2+4*'OddsRatio_working_3-way'!U3^3/27</f>
        <v>-2.2435304198744344E-3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0.1455648272931144</v>
      </c>
      <c r="Y3" s="11">
        <f>IF('OddsRatio_working_3-way'!W3&gt;=0,IF('OddsRatio_working_3-way'!V3+SQRT('OddsRatio_working_3-way'!W3)&gt;0,0,PI()),ACOS('OddsRatio_working_3-way'!V3/(2*'OddsRatio_working_3-way'!X3)))</f>
        <v>0.1634234571313864</v>
      </c>
      <c r="Z3" s="11">
        <f>'OddsRatio_working_3-way'!X3^(1/3)*COS('OddsRatio_working_3-way'!Y3/3)</f>
        <v>0.52525974645028617</v>
      </c>
      <c r="AA3" s="11">
        <f>'OddsRatio_working_3-way'!X3^(1/3)*COS(('OddsRatio_working_3-way'!Y3+2*PI())/3)</f>
        <v>-0.28743421878802716</v>
      </c>
      <c r="AB3" s="11">
        <f>'OddsRatio_working_3-way'!X3^(1/3)*COS(('OddsRatio_working_3-way'!Y3+4*PI())/3)</f>
        <v>-0.2378255276622589</v>
      </c>
      <c r="AC3" s="11">
        <f>'OddsRatio_working_3-way'!X3^(1/3)*SIN('OddsRatio_working_3-way'!Y3/3)</f>
        <v>2.8641591175607224E-2</v>
      </c>
      <c r="AD3" s="11">
        <f>'OddsRatio_working_3-way'!X3^(1/3)*SIN(('OddsRatio_working_3-way'!Y3+2*PI())/3)</f>
        <v>0.44056748842351734</v>
      </c>
      <c r="AE3" s="11">
        <f>'OddsRatio_working_3-way'!X3^(1/3)*SIN(('OddsRatio_working_3-way'!Y3+4*PI())/3)</f>
        <v>-0.46920907959912461</v>
      </c>
      <c r="AF3" s="11">
        <f>-'OddsRatio_working_3-way'!U3/(3*'OddsRatio_working_3-way'!X3^(1/3))*COS(('OddsRatio_working_3-way'!Y3)/3)</f>
        <v>0.52525974645028617</v>
      </c>
      <c r="AG3" s="11">
        <f>-'OddsRatio_working_3-way'!U3/(3*'OddsRatio_working_3-way'!X3^(1/3))*COS(('OddsRatio_working_3-way'!Y3+2*PI())/3)</f>
        <v>-0.28743421878802716</v>
      </c>
      <c r="AH3" s="11">
        <f>-'OddsRatio_working_3-way'!U3/(3*'OddsRatio_working_3-way'!X3^(1/3))*COS(('OddsRatio_working_3-way'!Y3+4*PI())/3)</f>
        <v>-0.2378255276622589</v>
      </c>
      <c r="AI3" s="11">
        <f>'OddsRatio_working_3-way'!U3/(3*'OddsRatio_working_3-way'!X3^(1/3))*SIN(('OddsRatio_working_3-way'!Y3)/3)</f>
        <v>-2.8641591175607224E-2</v>
      </c>
      <c r="AJ3" s="11">
        <f>'OddsRatio_working_3-way'!U3/(3*'OddsRatio_working_3-way'!X3^(1/3))*SIN(('OddsRatio_working_3-way'!Y3+2*PI())/3)</f>
        <v>-0.44056748842351734</v>
      </c>
      <c r="AK3" s="11">
        <f>'OddsRatio_working_3-way'!U3/(3*'OddsRatio_working_3-way'!X3^(1/3))*SIN(('OddsRatio_working_3-way'!Y3+4*PI())/3)</f>
        <v>0.46920907959912461</v>
      </c>
      <c r="AL3" s="11">
        <f>'OddsRatio_working_3-way'!Z3+'OddsRatio_working_3-way'!AF3</f>
        <v>1.0505194929005723</v>
      </c>
      <c r="AM3" s="11">
        <f>'OddsRatio_working_3-way'!AA3+'OddsRatio_working_3-way'!AG3</f>
        <v>-0.57486843757605433</v>
      </c>
      <c r="AN3" s="11">
        <f>'OddsRatio_working_3-way'!AB3+'OddsRatio_working_3-way'!AH3</f>
        <v>-0.47565105532451779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1.0505194929005723</v>
      </c>
      <c r="AS3" s="11">
        <f>IF(('OddsRatio_working_3-way'!X3=0),IF(Q3&gt;0,-Q3^(1/3),(-Q3)^(1/3)),'OddsRatio_working_3-way'!AM3-'OddsRatio_working_3-way'!R3/3)</f>
        <v>-0.57486843757605433</v>
      </c>
      <c r="AT3" s="11">
        <f>IF(('OddsRatio_working_3-way'!X3=0),IF(Q3&gt;0,-Q3^(1/3),(-Q3)^(1/3)),'OddsRatio_working_3-way'!AN3-'OddsRatio_working_3-way'!R3/3)</f>
        <v>-0.47565105532451779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3.51</v>
      </c>
      <c r="D4" s="9">
        <f t="shared" ref="D4:D67" si="13">(K4/(AR4+K4-(AR4*K4)))</f>
        <v>0.45638934704691442</v>
      </c>
      <c r="E4" s="9">
        <f t="shared" ref="E4:E67" si="14">(L4/(AR4+L4-(AR4*L4)))</f>
        <v>0.26756088735640904</v>
      </c>
      <c r="F4" s="9">
        <f t="shared" ref="F4:F67" si="15">(M4/(AR4+M4-(AR4*M4)))</f>
        <v>0.2760497655966766</v>
      </c>
      <c r="G4" s="9">
        <f t="shared" ref="G4:G67" si="16">AR4</f>
        <v>1.0448347513900871</v>
      </c>
      <c r="H4" s="9">
        <f t="shared" ref="H4:H67" si="17">IF(A4="","",1/D4)</f>
        <v>2.1911116165846991</v>
      </c>
      <c r="I4" s="9">
        <f t="shared" ref="I4:I67" si="18">IF(B4="","",1/E4)</f>
        <v>3.7374670486420274</v>
      </c>
      <c r="J4" s="9">
        <f t="shared" ref="J4:J67" si="19">IF(C4="","",1/F4)</f>
        <v>3.6225352259891181</v>
      </c>
      <c r="K4" s="11">
        <f t="shared" ref="K4:K67" si="20">1/A4</f>
        <v>0.46728971962616822</v>
      </c>
      <c r="L4" s="11">
        <f t="shared" ref="L4:L67" si="21">1/B4</f>
        <v>0.27624309392265195</v>
      </c>
      <c r="M4" s="11">
        <f t="shared" ref="M4:M67" si="22">1/C4</f>
        <v>0.28490028490028491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-0.27570865764700647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0.23058873164723323</v>
      </c>
      <c r="Q4" s="11">
        <f>2*'OddsRatio_working_3-way'!K4*'OddsRatio_working_3-way'!L4*'OddsRatio_working_3-way'!M4</f>
        <v>7.3553024448878221E-2</v>
      </c>
      <c r="R4" s="11">
        <f t="shared" ref="R4:R67" si="23">O4/N4</f>
        <v>0</v>
      </c>
      <c r="S4" s="11">
        <f t="shared" ref="S4:S67" si="24">P4/N4</f>
        <v>-0.83634925945074645</v>
      </c>
      <c r="T4" s="11">
        <f t="shared" ref="T4:T67" si="25">Q4/N4</f>
        <v>-0.26677807319003072</v>
      </c>
      <c r="U4" s="11">
        <f>'OddsRatio_working_3-way'!S4-'OddsRatio_working_3-way'!R4^2/3</f>
        <v>-0.83634925945074645</v>
      </c>
      <c r="V4" s="11">
        <f>'OddsRatio_working_3-way'!S4*'OddsRatio_working_3-way'!R4/3-2*'OddsRatio_working_3-way'!R4^3/27-'OddsRatio_working_3-way'!T4</f>
        <v>0.26677807319003072</v>
      </c>
      <c r="W4" s="11">
        <f>'OddsRatio_working_3-way'!V4^2+4*'OddsRatio_working_3-way'!U4^3/27</f>
        <v>-1.5497555972146054E-2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0.14719722849558975</v>
      </c>
      <c r="Y4" s="11">
        <f>IF('OddsRatio_working_3-way'!W4&gt;=0,IF('OddsRatio_working_3-way'!V4+SQRT('OddsRatio_working_3-way'!W4)&gt;0,0,PI()),ACOS('OddsRatio_working_3-way'!V4/(2*'OddsRatio_working_3-way'!X4)))</f>
        <v>0.43660483104524705</v>
      </c>
      <c r="Z4" s="11">
        <f>'OddsRatio_working_3-way'!X4^(1/3)*COS('OddsRatio_working_3-way'!Y4/3)</f>
        <v>0.52241737569504354</v>
      </c>
      <c r="AA4" s="11">
        <f>'OddsRatio_working_3-way'!X4^(1/3)*COS(('OddsRatio_working_3-way'!Y4+2*PI())/3)</f>
        <v>-0.32752142449452248</v>
      </c>
      <c r="AB4" s="11">
        <f>'OddsRatio_working_3-way'!X4^(1/3)*COS(('OddsRatio_working_3-way'!Y4+4*PI())/3)</f>
        <v>-0.19489595120052114</v>
      </c>
      <c r="AC4" s="11">
        <f>'OddsRatio_working_3-way'!X4^(1/3)*SIN('OddsRatio_working_3-way'!Y4/3)</f>
        <v>7.6571352707693233E-2</v>
      </c>
      <c r="AD4" s="11">
        <f>'OddsRatio_working_3-way'!X4^(1/3)*SIN(('OddsRatio_working_3-way'!Y4+2*PI())/3)</f>
        <v>0.41414104237646021</v>
      </c>
      <c r="AE4" s="11">
        <f>'OddsRatio_working_3-way'!X4^(1/3)*SIN(('OddsRatio_working_3-way'!Y4+4*PI())/3)</f>
        <v>-0.49071239508415337</v>
      </c>
      <c r="AF4" s="11">
        <f>-'OddsRatio_working_3-way'!U4/(3*'OddsRatio_working_3-way'!X4^(1/3))*COS(('OddsRatio_working_3-way'!Y4)/3)</f>
        <v>0.52241737569504354</v>
      </c>
      <c r="AG4" s="11">
        <f>-'OddsRatio_working_3-way'!U4/(3*'OddsRatio_working_3-way'!X4^(1/3))*COS(('OddsRatio_working_3-way'!Y4+2*PI())/3)</f>
        <v>-0.32752142449452248</v>
      </c>
      <c r="AH4" s="11">
        <f>-'OddsRatio_working_3-way'!U4/(3*'OddsRatio_working_3-way'!X4^(1/3))*COS(('OddsRatio_working_3-way'!Y4+4*PI())/3)</f>
        <v>-0.19489595120052114</v>
      </c>
      <c r="AI4" s="11">
        <f>'OddsRatio_working_3-way'!U4/(3*'OddsRatio_working_3-way'!X4^(1/3))*SIN(('OddsRatio_working_3-way'!Y4)/3)</f>
        <v>-7.6571352707693233E-2</v>
      </c>
      <c r="AJ4" s="11">
        <f>'OddsRatio_working_3-way'!U4/(3*'OddsRatio_working_3-way'!X4^(1/3))*SIN(('OddsRatio_working_3-way'!Y4+2*PI())/3)</f>
        <v>-0.41414104237646021</v>
      </c>
      <c r="AK4" s="11">
        <f>'OddsRatio_working_3-way'!U4/(3*'OddsRatio_working_3-way'!X4^(1/3))*SIN(('OddsRatio_working_3-way'!Y4+4*PI())/3)</f>
        <v>0.49071239508415337</v>
      </c>
      <c r="AL4" s="11">
        <f>'OddsRatio_working_3-way'!Z4+'OddsRatio_working_3-way'!AF4</f>
        <v>1.0448347513900871</v>
      </c>
      <c r="AM4" s="11">
        <f>'OddsRatio_working_3-way'!AA4+'OddsRatio_working_3-way'!AG4</f>
        <v>-0.65504284898904497</v>
      </c>
      <c r="AN4" s="11">
        <f>'OddsRatio_working_3-way'!AB4+'OddsRatio_working_3-way'!AH4</f>
        <v>-0.38979190240104228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1.0448347513900871</v>
      </c>
      <c r="AS4" s="11">
        <f>IF(('OddsRatio_working_3-way'!X4=0),IF(Q4&gt;0,-Q4^(1/3),(-Q4)^(1/3)),'OddsRatio_working_3-way'!AM4-'OddsRatio_working_3-way'!R4/3)</f>
        <v>-0.65504284898904497</v>
      </c>
      <c r="AT4" s="11">
        <f>IF(('OddsRatio_working_3-way'!X4=0),IF(Q4&gt;0,-Q4^(1/3),(-Q4)^(1/3)),'OddsRatio_working_3-way'!AN4-'OddsRatio_working_3-way'!R4/3)</f>
        <v>-0.38979190240104228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2.0499999999999998</v>
      </c>
      <c r="B5" s="4">
        <f>IF('True_Odds_Calculator_3-way'!B6="","",'True_Odds_Calculator_3-way'!B6)</f>
        <v>3.75</v>
      </c>
      <c r="C5" s="4">
        <f>IF('True_Odds_Calculator_3-way'!C6="","",'True_Odds_Calculator_3-way'!C6)</f>
        <v>3.81</v>
      </c>
      <c r="D5" s="9">
        <f t="shared" si="13"/>
        <v>0.48115771754815601</v>
      </c>
      <c r="E5" s="9">
        <f t="shared" si="14"/>
        <v>0.26149444458525051</v>
      </c>
      <c r="F5" s="9">
        <f t="shared" si="15"/>
        <v>0.25734783786659338</v>
      </c>
      <c r="G5" s="9">
        <f t="shared" si="16"/>
        <v>1.0269720074635185</v>
      </c>
      <c r="H5" s="9">
        <f t="shared" si="17"/>
        <v>2.078320607836694</v>
      </c>
      <c r="I5" s="9">
        <f t="shared" si="18"/>
        <v>3.8241730205246762</v>
      </c>
      <c r="J5" s="9">
        <f t="shared" si="19"/>
        <v>3.8857913409724869</v>
      </c>
      <c r="K5" s="11">
        <f t="shared" si="20"/>
        <v>0.48780487804878053</v>
      </c>
      <c r="L5" s="11">
        <f t="shared" si="21"/>
        <v>0.26666666666666666</v>
      </c>
      <c r="M5" s="11">
        <f t="shared" si="22"/>
        <v>0.26246719160104987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-0.27702451827667884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0.22567910718477269</v>
      </c>
      <c r="Q5" s="11">
        <f>2*'OddsRatio_working_3-way'!K5*'OddsRatio_working_3-way'!L5*'OddsRatio_working_3-way'!M5</f>
        <v>6.8284147408403217E-2</v>
      </c>
      <c r="R5" s="11">
        <f t="shared" si="23"/>
        <v>0</v>
      </c>
      <c r="S5" s="11">
        <f t="shared" si="24"/>
        <v>-0.81465391073932014</v>
      </c>
      <c r="T5" s="11">
        <f t="shared" si="25"/>
        <v>-0.24649134969419664</v>
      </c>
      <c r="U5" s="11">
        <f>'OddsRatio_working_3-way'!S5-'OddsRatio_working_3-way'!R5^2/3</f>
        <v>-0.81465391073932014</v>
      </c>
      <c r="V5" s="11">
        <f>'OddsRatio_working_3-way'!S5*'OddsRatio_working_3-way'!R5/3-2*'OddsRatio_working_3-way'!R5^3/27-'OddsRatio_working_3-way'!T5</f>
        <v>0.24649134969419664</v>
      </c>
      <c r="W5" s="11">
        <f>'OddsRatio_working_3-way'!V5^2+4*'OddsRatio_working_3-way'!U5^3/27</f>
        <v>-1.9338907029293882E-2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0.14150697200435092</v>
      </c>
      <c r="Y5" s="11">
        <f>IF('OddsRatio_working_3-way'!W5&gt;=0,IF('OddsRatio_working_3-way'!V5+SQRT('OddsRatio_working_3-way'!W5)&gt;0,0,PI()),ACOS('OddsRatio_working_3-way'!V5/(2*'OddsRatio_working_3-way'!X5)))</f>
        <v>0.5136613890374937</v>
      </c>
      <c r="Z5" s="11">
        <f>'OddsRatio_working_3-way'!X5^(1/3)*COS('OddsRatio_working_3-way'!Y5/3)</f>
        <v>0.51348600373175923</v>
      </c>
      <c r="AA5" s="11">
        <f>'OddsRatio_working_3-way'!X5^(1/3)*COS(('OddsRatio_working_3-way'!Y5+2*PI())/3)</f>
        <v>-0.33363624385450236</v>
      </c>
      <c r="AB5" s="11">
        <f>'OddsRatio_working_3-way'!X5^(1/3)*COS(('OddsRatio_working_3-way'!Y5+4*PI())/3)</f>
        <v>-0.17984975987725671</v>
      </c>
      <c r="AC5" s="11">
        <f>'OddsRatio_working_3-way'!X5^(1/3)*SIN('OddsRatio_working_3-way'!Y5/3)</f>
        <v>8.8788667921988848E-2</v>
      </c>
      <c r="AD5" s="11">
        <f>'OddsRatio_working_3-way'!X5^(1/3)*SIN(('OddsRatio_working_3-way'!Y5+2*PI())/3)</f>
        <v>0.40029758975846014</v>
      </c>
      <c r="AE5" s="11">
        <f>'OddsRatio_working_3-way'!X5^(1/3)*SIN(('OddsRatio_working_3-way'!Y5+4*PI())/3)</f>
        <v>-0.48908625768044894</v>
      </c>
      <c r="AF5" s="11">
        <f>-'OddsRatio_working_3-way'!U5/(3*'OddsRatio_working_3-way'!X5^(1/3))*COS(('OddsRatio_working_3-way'!Y5)/3)</f>
        <v>0.51348600373175912</v>
      </c>
      <c r="AG5" s="11">
        <f>-'OddsRatio_working_3-way'!U5/(3*'OddsRatio_working_3-way'!X5^(1/3))*COS(('OddsRatio_working_3-way'!Y5+2*PI())/3)</f>
        <v>-0.3336362438545023</v>
      </c>
      <c r="AH5" s="11">
        <f>-'OddsRatio_working_3-way'!U5/(3*'OddsRatio_working_3-way'!X5^(1/3))*COS(('OddsRatio_working_3-way'!Y5+4*PI())/3)</f>
        <v>-0.17984975987725668</v>
      </c>
      <c r="AI5" s="11">
        <f>'OddsRatio_working_3-way'!U5/(3*'OddsRatio_working_3-way'!X5^(1/3))*SIN(('OddsRatio_working_3-way'!Y5)/3)</f>
        <v>-8.878866792198882E-2</v>
      </c>
      <c r="AJ5" s="11">
        <f>'OddsRatio_working_3-way'!U5/(3*'OddsRatio_working_3-way'!X5^(1/3))*SIN(('OddsRatio_working_3-way'!Y5+2*PI())/3)</f>
        <v>-0.40029758975846008</v>
      </c>
      <c r="AK5" s="11">
        <f>'OddsRatio_working_3-way'!U5/(3*'OddsRatio_working_3-way'!X5^(1/3))*SIN(('OddsRatio_working_3-way'!Y5+4*PI())/3)</f>
        <v>0.48908625768044883</v>
      </c>
      <c r="AL5" s="11">
        <f>'OddsRatio_working_3-way'!Z5+'OddsRatio_working_3-way'!AF5</f>
        <v>1.0269720074635185</v>
      </c>
      <c r="AM5" s="11">
        <f>'OddsRatio_working_3-way'!AA5+'OddsRatio_working_3-way'!AG5</f>
        <v>-0.6672724877090046</v>
      </c>
      <c r="AN5" s="11">
        <f>'OddsRatio_working_3-way'!AB5+'OddsRatio_working_3-way'!AH5</f>
        <v>-0.35969951975451342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1.0269720074635185</v>
      </c>
      <c r="AS5" s="11">
        <f>IF(('OddsRatio_working_3-way'!X5=0),IF(Q5&gt;0,-Q5^(1/3),(-Q5)^(1/3)),'OddsRatio_working_3-way'!AM5-'OddsRatio_working_3-way'!R5/3)</f>
        <v>-0.6672724877090046</v>
      </c>
      <c r="AT5" s="11">
        <f>IF(('OddsRatio_working_3-way'!X5=0),IF(Q5&gt;0,-Q5^(1/3),(-Q5)^(1/3)),'OddsRatio_working_3-way'!AN5-'OddsRatio_working_3-way'!R5/3)</f>
        <v>-0.35969951975451342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1.98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4.0999999999999996</v>
      </c>
      <c r="D6" s="9">
        <f t="shared" si="13"/>
        <v>0.49324361218309432</v>
      </c>
      <c r="E6" s="9">
        <f t="shared" si="14"/>
        <v>0.27145813512375772</v>
      </c>
      <c r="F6" s="9">
        <f t="shared" si="15"/>
        <v>0.23529825269314791</v>
      </c>
      <c r="G6" s="9">
        <f t="shared" si="16"/>
        <v>1.0483630038847027</v>
      </c>
      <c r="H6" s="9">
        <f t="shared" si="17"/>
        <v>2.0273957438070083</v>
      </c>
      <c r="I6" s="9">
        <f t="shared" si="18"/>
        <v>3.6838092899448389</v>
      </c>
      <c r="J6" s="9">
        <f t="shared" si="19"/>
        <v>4.2499253120425777</v>
      </c>
      <c r="K6" s="11">
        <f t="shared" si="20"/>
        <v>0.50505050505050508</v>
      </c>
      <c r="L6" s="11">
        <f t="shared" si="21"/>
        <v>0.2808988764044944</v>
      </c>
      <c r="M6" s="11">
        <f t="shared" si="22"/>
        <v>0.24390243902439027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-0.26910928966286585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0.22975714946117798</v>
      </c>
      <c r="Q6" s="11">
        <f>2*'OddsRatio_working_3-way'!K6*'OddsRatio_working_3-way'!L6*'OddsRatio_working_3-way'!M6</f>
        <v>6.9203960681077717E-2</v>
      </c>
      <c r="R6" s="11">
        <f t="shared" si="23"/>
        <v>0</v>
      </c>
      <c r="S6" s="11">
        <f t="shared" si="24"/>
        <v>-0.85376892692560946</v>
      </c>
      <c r="T6" s="11">
        <f t="shared" si="25"/>
        <v>-0.25715931533903902</v>
      </c>
      <c r="U6" s="11">
        <f>'OddsRatio_working_3-way'!S6-'OddsRatio_working_3-way'!R6^2/3</f>
        <v>-0.85376892692560946</v>
      </c>
      <c r="V6" s="11">
        <f>'OddsRatio_working_3-way'!S6*'OddsRatio_working_3-way'!R6/3-2*'OddsRatio_working_3-way'!R6^3/27-'OddsRatio_working_3-way'!T6</f>
        <v>0.25715931533903902</v>
      </c>
      <c r="W6" s="11">
        <f>'OddsRatio_working_3-way'!V6^2+4*'OddsRatio_working_3-way'!U6^3/27</f>
        <v>-2.6066186521628551E-2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0.15181987681729281</v>
      </c>
      <c r="Y6" s="11">
        <f>IF('OddsRatio_working_3-way'!W6&gt;=0,IF('OddsRatio_working_3-way'!V6+SQRT('OddsRatio_working_3-way'!W6)&gt;0,0,PI()),ACOS('OddsRatio_working_3-way'!V6/(2*'OddsRatio_working_3-way'!X6)))</f>
        <v>0.56062600226740744</v>
      </c>
      <c r="Z6" s="11">
        <f>'OddsRatio_working_3-way'!X6^(1/3)*COS('OddsRatio_working_3-way'!Y6/3)</f>
        <v>0.52418150194235136</v>
      </c>
      <c r="AA6" s="11">
        <f>'OddsRatio_working_3-way'!X6^(1/3)*COS(('OddsRatio_working_3-way'!Y6+2*PI())/3)</f>
        <v>-0.34792516421841529</v>
      </c>
      <c r="AB6" s="11">
        <f>'OddsRatio_working_3-way'!X6^(1/3)*COS(('OddsRatio_working_3-way'!Y6+4*PI())/3)</f>
        <v>-0.1762563377239364</v>
      </c>
      <c r="AC6" s="11">
        <f>'OddsRatio_working_3-way'!X6^(1/3)*SIN('OddsRatio_working_3-way'!Y6/3)</f>
        <v>9.9113043188054764E-2</v>
      </c>
      <c r="AD6" s="11">
        <f>'OddsRatio_working_3-way'!X6^(1/3)*SIN(('OddsRatio_working_3-way'!Y6+2*PI())/3)</f>
        <v>0.40439797528193094</v>
      </c>
      <c r="AE6" s="11">
        <f>'OddsRatio_working_3-way'!X6^(1/3)*SIN(('OddsRatio_working_3-way'!Y6+4*PI())/3)</f>
        <v>-0.50351101846998558</v>
      </c>
      <c r="AF6" s="11">
        <f>-'OddsRatio_working_3-way'!U6/(3*'OddsRatio_working_3-way'!X6^(1/3))*COS(('OddsRatio_working_3-way'!Y6)/3)</f>
        <v>0.52418150194235136</v>
      </c>
      <c r="AG6" s="11">
        <f>-'OddsRatio_working_3-way'!U6/(3*'OddsRatio_working_3-way'!X6^(1/3))*COS(('OddsRatio_working_3-way'!Y6+2*PI())/3)</f>
        <v>-0.34792516421841529</v>
      </c>
      <c r="AH6" s="11">
        <f>-'OddsRatio_working_3-way'!U6/(3*'OddsRatio_working_3-way'!X6^(1/3))*COS(('OddsRatio_working_3-way'!Y6+4*PI())/3)</f>
        <v>-0.1762563377239364</v>
      </c>
      <c r="AI6" s="11">
        <f>'OddsRatio_working_3-way'!U6/(3*'OddsRatio_working_3-way'!X6^(1/3))*SIN(('OddsRatio_working_3-way'!Y6)/3)</f>
        <v>-9.9113043188054764E-2</v>
      </c>
      <c r="AJ6" s="11">
        <f>'OddsRatio_working_3-way'!U6/(3*'OddsRatio_working_3-way'!X6^(1/3))*SIN(('OddsRatio_working_3-way'!Y6+2*PI())/3)</f>
        <v>-0.40439797528193094</v>
      </c>
      <c r="AK6" s="11">
        <f>'OddsRatio_working_3-way'!U6/(3*'OddsRatio_working_3-way'!X6^(1/3))*SIN(('OddsRatio_working_3-way'!Y6+4*PI())/3)</f>
        <v>0.50351101846998558</v>
      </c>
      <c r="AL6" s="11">
        <f>'OddsRatio_working_3-way'!Z6+'OddsRatio_working_3-way'!AF6</f>
        <v>1.0483630038847027</v>
      </c>
      <c r="AM6" s="11">
        <f>'OddsRatio_working_3-way'!AA6+'OddsRatio_working_3-way'!AG6</f>
        <v>-0.69585032843683059</v>
      </c>
      <c r="AN6" s="11">
        <f>'OddsRatio_working_3-way'!AB6+'OddsRatio_working_3-way'!AH6</f>
        <v>-0.35251267544787279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1.0483630038847027</v>
      </c>
      <c r="AS6" s="11">
        <f>IF(('OddsRatio_working_3-way'!X6=0),IF(Q6&gt;0,-Q6^(1/3),(-Q6)^(1/3)),'OddsRatio_working_3-way'!AM6-'OddsRatio_working_3-way'!R6/3)</f>
        <v>-0.69585032843683059</v>
      </c>
      <c r="AT6" s="11">
        <f>IF(('OddsRatio_working_3-way'!X6=0),IF(Q6&gt;0,-Q6^(1/3),(-Q6)^(1/3)),'OddsRatio_working_3-way'!AN6-'OddsRatio_working_3-way'!R6/3)</f>
        <v>-0.35251267544787279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2.56</v>
      </c>
      <c r="B7" s="4">
        <f>IF('True_Odds_Calculator_3-way'!B8="","",'True_Odds_Calculator_3-way'!B8)</f>
        <v>3.49</v>
      </c>
      <c r="C7" s="4">
        <f>IF('True_Odds_Calculator_3-way'!C8="","",'True_Odds_Calculator_3-way'!C8)</f>
        <v>2.85</v>
      </c>
      <c r="D7" s="9">
        <f t="shared" si="13"/>
        <v>0.38064927866417397</v>
      </c>
      <c r="E7" s="9">
        <f t="shared" si="14"/>
        <v>0.27800278053960398</v>
      </c>
      <c r="F7" s="9">
        <f t="shared" si="15"/>
        <v>0.34134794079622183</v>
      </c>
      <c r="G7" s="9">
        <f t="shared" si="16"/>
        <v>1.0430065559489994</v>
      </c>
      <c r="H7" s="9">
        <f t="shared" si="17"/>
        <v>2.6270902272804393</v>
      </c>
      <c r="I7" s="9">
        <f t="shared" si="18"/>
        <v>3.5970863243130085</v>
      </c>
      <c r="J7" s="9">
        <f t="shared" si="19"/>
        <v>2.9295621285056495</v>
      </c>
      <c r="K7" s="11">
        <f t="shared" si="20"/>
        <v>0.390625</v>
      </c>
      <c r="L7" s="11">
        <f t="shared" si="21"/>
        <v>0.28653295128939826</v>
      </c>
      <c r="M7" s="11">
        <f t="shared" si="22"/>
        <v>0.35087719298245612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-0.282218462524506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0.23170838988588949</v>
      </c>
      <c r="Q7" s="11">
        <f>2*'OddsRatio_working_3-way'!K7*'OddsRatio_working_3-way'!L7*'OddsRatio_working_3-way'!M7</f>
        <v>7.8545216910471019E-2</v>
      </c>
      <c r="R7" s="11">
        <f t="shared" si="23"/>
        <v>0</v>
      </c>
      <c r="S7" s="11">
        <f t="shared" si="24"/>
        <v>-0.8210249174104598</v>
      </c>
      <c r="T7" s="11">
        <f t="shared" si="25"/>
        <v>-0.27831353132557962</v>
      </c>
      <c r="U7" s="11">
        <f>'OddsRatio_working_3-way'!S7-'OddsRatio_working_3-way'!R7^2/3</f>
        <v>-0.8210249174104598</v>
      </c>
      <c r="V7" s="11">
        <f>'OddsRatio_working_3-way'!S7*'OddsRatio_working_3-way'!R7/3-2*'OddsRatio_working_3-way'!R7^3/27-'OddsRatio_working_3-way'!T7</f>
        <v>0.27831353132557962</v>
      </c>
      <c r="W7" s="11">
        <f>'OddsRatio_working_3-way'!V7^2+4*'OddsRatio_working_3-way'!U7^3/27</f>
        <v>-4.5324002956081966E-3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0.14317019767965206</v>
      </c>
      <c r="Y7" s="11">
        <f>IF('OddsRatio_working_3-way'!W7&gt;=0,IF('OddsRatio_working_3-way'!V7+SQRT('OddsRatio_working_3-way'!W7)&gt;0,0,PI()),ACOS('OddsRatio_working_3-way'!V7/(2*'OddsRatio_working_3-way'!X7)))</f>
        <v>0.23733753587274165</v>
      </c>
      <c r="Z7" s="11">
        <f>'OddsRatio_working_3-way'!X7^(1/3)*COS('OddsRatio_working_3-way'!Y7/3)</f>
        <v>0.52150327797449969</v>
      </c>
      <c r="AA7" s="11">
        <f>'OddsRatio_working_3-way'!X7^(1/3)*COS(('OddsRatio_working_3-way'!Y7+2*PI())/3)</f>
        <v>-0.29655635444490658</v>
      </c>
      <c r="AB7" s="11">
        <f>'OddsRatio_working_3-way'!X7^(1/3)*COS(('OddsRatio_working_3-way'!Y7+4*PI())/3)</f>
        <v>-0.22494692352959317</v>
      </c>
      <c r="AC7" s="11">
        <f>'OddsRatio_working_3-way'!X7^(1/3)*SIN('OddsRatio_working_3-way'!Y7/3)</f>
        <v>4.134372421547227E-2</v>
      </c>
      <c r="AD7" s="11">
        <f>'OddsRatio_working_3-way'!X7^(1/3)*SIN(('OddsRatio_working_3-way'!Y7+2*PI())/3)</f>
        <v>0.43096322477503834</v>
      </c>
      <c r="AE7" s="11">
        <f>'OddsRatio_working_3-way'!X7^(1/3)*SIN(('OddsRatio_working_3-way'!Y7+4*PI())/3)</f>
        <v>-0.47230694899051046</v>
      </c>
      <c r="AF7" s="11">
        <f>-'OddsRatio_working_3-way'!U7/(3*'OddsRatio_working_3-way'!X7^(1/3))*COS(('OddsRatio_working_3-way'!Y7)/3)</f>
        <v>0.52150327797449958</v>
      </c>
      <c r="AG7" s="11">
        <f>-'OddsRatio_working_3-way'!U7/(3*'OddsRatio_working_3-way'!X7^(1/3))*COS(('OddsRatio_working_3-way'!Y7+2*PI())/3)</f>
        <v>-0.29655635444490652</v>
      </c>
      <c r="AH7" s="11">
        <f>-'OddsRatio_working_3-way'!U7/(3*'OddsRatio_working_3-way'!X7^(1/3))*COS(('OddsRatio_working_3-way'!Y7+4*PI())/3)</f>
        <v>-0.22494692352959314</v>
      </c>
      <c r="AI7" s="11">
        <f>'OddsRatio_working_3-way'!U7/(3*'OddsRatio_working_3-way'!X7^(1/3))*SIN(('OddsRatio_working_3-way'!Y7)/3)</f>
        <v>-4.1343724215472263E-2</v>
      </c>
      <c r="AJ7" s="11">
        <f>'OddsRatio_working_3-way'!U7/(3*'OddsRatio_working_3-way'!X7^(1/3))*SIN(('OddsRatio_working_3-way'!Y7+2*PI())/3)</f>
        <v>-0.43096322477503823</v>
      </c>
      <c r="AK7" s="11">
        <f>'OddsRatio_working_3-way'!U7/(3*'OddsRatio_working_3-way'!X7^(1/3))*SIN(('OddsRatio_working_3-way'!Y7+4*PI())/3)</f>
        <v>0.47230694899051034</v>
      </c>
      <c r="AL7" s="11">
        <f>'OddsRatio_working_3-way'!Z7+'OddsRatio_working_3-way'!AF7</f>
        <v>1.0430065559489994</v>
      </c>
      <c r="AM7" s="11">
        <f>'OddsRatio_working_3-way'!AA7+'OddsRatio_working_3-way'!AG7</f>
        <v>-0.59311270888981316</v>
      </c>
      <c r="AN7" s="11">
        <f>'OddsRatio_working_3-way'!AB7+'OddsRatio_working_3-way'!AH7</f>
        <v>-0.44989384705918634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1.0430065559489994</v>
      </c>
      <c r="AS7" s="11">
        <f>IF(('OddsRatio_working_3-way'!X7=0),IF(Q7&gt;0,-Q7^(1/3),(-Q7)^(1/3)),'OddsRatio_working_3-way'!AM7-'OddsRatio_working_3-way'!R7/3)</f>
        <v>-0.59311270888981316</v>
      </c>
      <c r="AT7" s="11">
        <f>IF(('OddsRatio_working_3-way'!X7=0),IF(Q7&gt;0,-Q7^(1/3),(-Q7)^(1/3)),'OddsRatio_working_3-way'!AN7-'OddsRatio_working_3-way'!R7/3)</f>
        <v>-0.44989384705918634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2.95</v>
      </c>
      <c r="B8" s="4">
        <f>IF('True_Odds_Calculator_3-way'!B9="","",'True_Odds_Calculator_3-way'!B9)</f>
        <v>2.99</v>
      </c>
      <c r="C8" s="4">
        <f>IF('True_Odds_Calculator_3-way'!C9="","",'True_Odds_Calculator_3-way'!C9)</f>
        <v>2.7</v>
      </c>
      <c r="D8" s="9">
        <f t="shared" si="13"/>
        <v>0.32455527654772259</v>
      </c>
      <c r="E8" s="9">
        <f t="shared" si="14"/>
        <v>0.32011992649190951</v>
      </c>
      <c r="F8" s="9">
        <f t="shared" si="15"/>
        <v>0.35532479696036784</v>
      </c>
      <c r="G8" s="9">
        <f t="shared" si="16"/>
        <v>1.0672508952778474</v>
      </c>
      <c r="H8" s="9">
        <f t="shared" si="17"/>
        <v>3.0811392457918028</v>
      </c>
      <c r="I8" s="9">
        <f t="shared" si="18"/>
        <v>3.1238292816029163</v>
      </c>
      <c r="J8" s="9">
        <f t="shared" si="19"/>
        <v>2.8143265219723403</v>
      </c>
      <c r="K8" s="11">
        <f t="shared" si="20"/>
        <v>0.33898305084745761</v>
      </c>
      <c r="L8" s="11">
        <f t="shared" si="21"/>
        <v>0.33444816053511706</v>
      </c>
      <c r="M8" s="11">
        <f t="shared" si="22"/>
        <v>0.37037037037037035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-0.27699991812003588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0.23682204964445197</v>
      </c>
      <c r="Q8" s="11">
        <f>2*'OddsRatio_working_3-way'!K8*'OddsRatio_working_3-way'!L8*'OddsRatio_working_3-way'!M8</f>
        <v>8.3979450228529068E-2</v>
      </c>
      <c r="R8" s="11">
        <f t="shared" si="23"/>
        <v>0</v>
      </c>
      <c r="S8" s="11">
        <f t="shared" si="24"/>
        <v>-0.85495350053434627</v>
      </c>
      <c r="T8" s="11">
        <f t="shared" si="25"/>
        <v>-0.30317500018948451</v>
      </c>
      <c r="U8" s="11">
        <f>'OddsRatio_working_3-way'!S8-'OddsRatio_working_3-way'!R8^2/3</f>
        <v>-0.85495350053434627</v>
      </c>
      <c r="V8" s="11">
        <f>'OddsRatio_working_3-way'!S8*'OddsRatio_working_3-way'!R8/3-2*'OddsRatio_working_3-way'!R8^3/27-'OddsRatio_working_3-way'!T8</f>
        <v>0.30317500018948451</v>
      </c>
      <c r="W8" s="11">
        <f>'OddsRatio_working_3-way'!V8^2+4*'OddsRatio_working_3-way'!U8^3/27</f>
        <v>-6.6631240533639169E-4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0.15213595329936833</v>
      </c>
      <c r="Y8" s="11">
        <f>IF('OddsRatio_working_3-way'!W8&gt;=0,IF('OddsRatio_working_3-way'!V8+SQRT('OddsRatio_working_3-way'!W8)&gt;0,0,PI()),ACOS('OddsRatio_working_3-way'!V8/(2*'OddsRatio_working_3-way'!X8)))</f>
        <v>8.4937488115448101E-2</v>
      </c>
      <c r="Z8" s="11">
        <f>'OddsRatio_working_3-way'!X8^(1/3)*COS('OddsRatio_working_3-way'!Y8/3)</f>
        <v>0.53362544763892383</v>
      </c>
      <c r="AA8" s="11">
        <f>'OddsRatio_working_3-way'!X8^(1/3)*COS(('OddsRatio_working_3-way'!Y8+2*PI())/3)</f>
        <v>-0.27990036523055123</v>
      </c>
      <c r="AB8" s="11">
        <f>'OddsRatio_working_3-way'!X8^(1/3)*COS(('OddsRatio_working_3-way'!Y8+4*PI())/3)</f>
        <v>-0.25372508240837266</v>
      </c>
      <c r="AC8" s="11">
        <f>'OddsRatio_working_3-way'!X8^(1/3)*SIN('OddsRatio_working_3-way'!Y8/3)</f>
        <v>1.5112306583499463E-2</v>
      </c>
      <c r="AD8" s="11">
        <f>'OddsRatio_working_3-way'!X8^(1/3)*SIN(('OddsRatio_working_3-way'!Y8+2*PI())/3)</f>
        <v>0.45457704046940112</v>
      </c>
      <c r="AE8" s="11">
        <f>'OddsRatio_working_3-way'!X8^(1/3)*SIN(('OddsRatio_working_3-way'!Y8+4*PI())/3)</f>
        <v>-0.46968934705290044</v>
      </c>
      <c r="AF8" s="11">
        <f>-'OddsRatio_working_3-way'!U8/(3*'OddsRatio_working_3-way'!X8^(1/3))*COS(('OddsRatio_working_3-way'!Y8)/3)</f>
        <v>0.53362544763892372</v>
      </c>
      <c r="AG8" s="11">
        <f>-'OddsRatio_working_3-way'!U8/(3*'OddsRatio_working_3-way'!X8^(1/3))*COS(('OddsRatio_working_3-way'!Y8+2*PI())/3)</f>
        <v>-0.27990036523055117</v>
      </c>
      <c r="AH8" s="11">
        <f>-'OddsRatio_working_3-way'!U8/(3*'OddsRatio_working_3-way'!X8^(1/3))*COS(('OddsRatio_working_3-way'!Y8+4*PI())/3)</f>
        <v>-0.2537250824083726</v>
      </c>
      <c r="AI8" s="11">
        <f>'OddsRatio_working_3-way'!U8/(3*'OddsRatio_working_3-way'!X8^(1/3))*SIN(('OddsRatio_working_3-way'!Y8)/3)</f>
        <v>-1.511230658349946E-2</v>
      </c>
      <c r="AJ8" s="11">
        <f>'OddsRatio_working_3-way'!U8/(3*'OddsRatio_working_3-way'!X8^(1/3))*SIN(('OddsRatio_working_3-way'!Y8+2*PI())/3)</f>
        <v>-0.45457704046940101</v>
      </c>
      <c r="AK8" s="11">
        <f>'OddsRatio_working_3-way'!U8/(3*'OddsRatio_working_3-way'!X8^(1/3))*SIN(('OddsRatio_working_3-way'!Y8+4*PI())/3)</f>
        <v>0.46968934705290039</v>
      </c>
      <c r="AL8" s="11">
        <f>'OddsRatio_working_3-way'!Z8+'OddsRatio_working_3-way'!AF8</f>
        <v>1.0672508952778474</v>
      </c>
      <c r="AM8" s="11">
        <f>'OddsRatio_working_3-way'!AA8+'OddsRatio_working_3-way'!AG8</f>
        <v>-0.55980073046110235</v>
      </c>
      <c r="AN8" s="11">
        <f>'OddsRatio_working_3-way'!AB8+'OddsRatio_working_3-way'!AH8</f>
        <v>-0.50745016481674532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1.0672508952778474</v>
      </c>
      <c r="AS8" s="11">
        <f>IF(('OddsRatio_working_3-way'!X8=0),IF(Q8&gt;0,-Q8^(1/3),(-Q8)^(1/3)),'OddsRatio_working_3-way'!AM8-'OddsRatio_working_3-way'!R8/3)</f>
        <v>-0.55980073046110235</v>
      </c>
      <c r="AT8" s="11">
        <f>IF(('OddsRatio_working_3-way'!X8=0),IF(Q8&gt;0,-Q8^(1/3),(-Q8)^(1/3)),'OddsRatio_working_3-way'!AN8-'OddsRatio_working_3-way'!R8/3)</f>
        <v>-0.50745016481674532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1.44</v>
      </c>
      <c r="B9" s="4">
        <f>IF('True_Odds_Calculator_3-way'!B10="","",'True_Odds_Calculator_3-way'!B10)</f>
        <v>4.5199999999999996</v>
      </c>
      <c r="C9" s="4">
        <f>IF('True_Odds_Calculator_3-way'!C10="","",'True_Odds_Calculator_3-way'!C10)</f>
        <v>7.3</v>
      </c>
      <c r="D9" s="9">
        <f t="shared" si="13"/>
        <v>0.67152448391105402</v>
      </c>
      <c r="E9" s="9">
        <f t="shared" si="14"/>
        <v>0.20353367692503424</v>
      </c>
      <c r="F9" s="9">
        <f t="shared" si="15"/>
        <v>0.12494183916391183</v>
      </c>
      <c r="G9" s="9">
        <f t="shared" si="16"/>
        <v>1.111702226388807</v>
      </c>
      <c r="H9" s="9">
        <f t="shared" si="17"/>
        <v>1.4891489796110753</v>
      </c>
      <c r="I9" s="9">
        <f t="shared" si="18"/>
        <v>4.9131918368886005</v>
      </c>
      <c r="J9" s="9">
        <f t="shared" si="19"/>
        <v>8.0037240262494862</v>
      </c>
      <c r="K9" s="11">
        <f t="shared" si="20"/>
        <v>0.69444444444444442</v>
      </c>
      <c r="L9" s="11">
        <f t="shared" si="21"/>
        <v>0.22123893805309736</v>
      </c>
      <c r="M9" s="11">
        <f t="shared" si="22"/>
        <v>0.13698630136986301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-0.20535822523942304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0.21593526488059159</v>
      </c>
      <c r="Q9" s="11">
        <f>2*'OddsRatio_working_3-way'!K9*'OddsRatio_working_3-way'!L9*'OddsRatio_working_3-way'!M9</f>
        <v>4.2092644226236174E-2</v>
      </c>
      <c r="R9" s="11">
        <f t="shared" si="23"/>
        <v>0</v>
      </c>
      <c r="S9" s="11">
        <f t="shared" si="24"/>
        <v>-1.0515053128689489</v>
      </c>
      <c r="T9" s="11">
        <f t="shared" si="25"/>
        <v>-0.20497179588088671</v>
      </c>
      <c r="U9" s="11">
        <f>'OddsRatio_working_3-way'!S9-'OddsRatio_working_3-way'!R9^2/3</f>
        <v>-1.0515053128689489</v>
      </c>
      <c r="V9" s="11">
        <f>'OddsRatio_working_3-way'!S9*'OddsRatio_working_3-way'!R9/3-2*'OddsRatio_working_3-way'!R9^3/27-'OddsRatio_working_3-way'!T9</f>
        <v>0.20497179588088671</v>
      </c>
      <c r="W9" s="11">
        <f>'OddsRatio_working_3-way'!V9^2+4*'OddsRatio_working_3-way'!U9^3/27</f>
        <v>-0.1302252241556697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0.20750822951289521</v>
      </c>
      <c r="Y9" s="11">
        <f>IF('OddsRatio_working_3-way'!W9&gt;=0,IF('OddsRatio_working_3-way'!V9+SQRT('OddsRatio_working_3-way'!W9)&gt;0,0,PI()),ACOS('OddsRatio_working_3-way'!V9/(2*'OddsRatio_working_3-way'!X9)))</f>
        <v>1.0542404114375499</v>
      </c>
      <c r="Z9" s="11">
        <f>'OddsRatio_working_3-way'!X9^(1/3)*COS('OddsRatio_working_3-way'!Y9/3)</f>
        <v>0.55585111319440361</v>
      </c>
      <c r="AA9" s="11">
        <f>'OddsRatio_working_3-way'!X9^(1/3)*COS(('OddsRatio_working_3-way'!Y9+2*PI())/3)</f>
        <v>-0.45441488541807967</v>
      </c>
      <c r="AB9" s="11">
        <f>'OddsRatio_working_3-way'!X9^(1/3)*COS(('OddsRatio_working_3-way'!Y9+4*PI())/3)</f>
        <v>-0.10143622777632408</v>
      </c>
      <c r="AC9" s="11">
        <f>'OddsRatio_working_3-way'!X9^(1/3)*SIN('OddsRatio_working_3-way'!Y9/3)</f>
        <v>0.20379232300766037</v>
      </c>
      <c r="AD9" s="11">
        <f>'OddsRatio_working_3-way'!X9^(1/3)*SIN(('OddsRatio_working_3-way'!Y9+2*PI())/3)</f>
        <v>0.37948502324438288</v>
      </c>
      <c r="AE9" s="11">
        <f>'OddsRatio_working_3-way'!X9^(1/3)*SIN(('OddsRatio_working_3-way'!Y9+4*PI())/3)</f>
        <v>-0.5832773462520433</v>
      </c>
      <c r="AF9" s="11">
        <f>-'OddsRatio_working_3-way'!U9/(3*'OddsRatio_working_3-way'!X9^(1/3))*COS(('OddsRatio_working_3-way'!Y9)/3)</f>
        <v>0.5558511131944035</v>
      </c>
      <c r="AG9" s="11">
        <f>-'OddsRatio_working_3-way'!U9/(3*'OddsRatio_working_3-way'!X9^(1/3))*COS(('OddsRatio_working_3-way'!Y9+2*PI())/3)</f>
        <v>-0.45441488541807962</v>
      </c>
      <c r="AH9" s="11">
        <f>-'OddsRatio_working_3-way'!U9/(3*'OddsRatio_working_3-way'!X9^(1/3))*COS(('OddsRatio_working_3-way'!Y9+4*PI())/3)</f>
        <v>-0.10143622777632406</v>
      </c>
      <c r="AI9" s="11">
        <f>'OddsRatio_working_3-way'!U9/(3*'OddsRatio_working_3-way'!X9^(1/3))*SIN(('OddsRatio_working_3-way'!Y9)/3)</f>
        <v>-0.20379232300766034</v>
      </c>
      <c r="AJ9" s="11">
        <f>'OddsRatio_working_3-way'!U9/(3*'OddsRatio_working_3-way'!X9^(1/3))*SIN(('OddsRatio_working_3-way'!Y9+2*PI())/3)</f>
        <v>-0.37948502324438282</v>
      </c>
      <c r="AK9" s="11">
        <f>'OddsRatio_working_3-way'!U9/(3*'OddsRatio_working_3-way'!X9^(1/3))*SIN(('OddsRatio_working_3-way'!Y9+4*PI())/3)</f>
        <v>0.58327734625204319</v>
      </c>
      <c r="AL9" s="11">
        <f>'OddsRatio_working_3-way'!Z9+'OddsRatio_working_3-way'!AF9</f>
        <v>1.111702226388807</v>
      </c>
      <c r="AM9" s="11">
        <f>'OddsRatio_working_3-way'!AA9+'OddsRatio_working_3-way'!AG9</f>
        <v>-0.90882977083615923</v>
      </c>
      <c r="AN9" s="11">
        <f>'OddsRatio_working_3-way'!AB9+'OddsRatio_working_3-way'!AH9</f>
        <v>-0.20287245555264816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1.111702226388807</v>
      </c>
      <c r="AS9" s="11">
        <f>IF(('OddsRatio_working_3-way'!X9=0),IF(Q9&gt;0,-Q9^(1/3),(-Q9)^(1/3)),'OddsRatio_working_3-way'!AM9-'OddsRatio_working_3-way'!R9/3)</f>
        <v>-0.90882977083615923</v>
      </c>
      <c r="AT9" s="11">
        <f>IF(('OddsRatio_working_3-way'!X9=0),IF(Q9&gt;0,-Q9^(1/3),(-Q9)^(1/3)),'OddsRatio_working_3-way'!AN9-'OddsRatio_working_3-way'!R9/3)</f>
        <v>-0.20287245555264816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2.1800000000000002</v>
      </c>
      <c r="B10" s="4">
        <f>IF('True_Odds_Calculator_3-way'!B11="","",'True_Odds_Calculator_3-way'!B11)</f>
        <v>3.4</v>
      </c>
      <c r="C10" s="4">
        <f>IF('True_Odds_Calculator_3-way'!C11="","",'True_Odds_Calculator_3-way'!C11)</f>
        <v>3.43</v>
      </c>
      <c r="D10" s="9">
        <f t="shared" si="13"/>
        <v>0.44196617170856128</v>
      </c>
      <c r="E10" s="9">
        <f t="shared" si="14"/>
        <v>0.2802664050587248</v>
      </c>
      <c r="F10" s="9">
        <f t="shared" si="15"/>
        <v>0.27776742323271403</v>
      </c>
      <c r="G10" s="9">
        <f t="shared" si="16"/>
        <v>1.0700140740356008</v>
      </c>
      <c r="H10" s="9">
        <f t="shared" si="17"/>
        <v>2.2626166073620091</v>
      </c>
      <c r="I10" s="9">
        <f t="shared" si="18"/>
        <v>3.5680337776854416</v>
      </c>
      <c r="J10" s="9">
        <f t="shared" si="19"/>
        <v>3.6001341999065106</v>
      </c>
      <c r="K10" s="11">
        <f t="shared" si="20"/>
        <v>0.4587155963302752</v>
      </c>
      <c r="L10" s="11">
        <f t="shared" si="21"/>
        <v>0.29411764705882354</v>
      </c>
      <c r="M10" s="11">
        <f t="shared" si="22"/>
        <v>0.29154518950437314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-0.27068861620664009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0.23639862235851089</v>
      </c>
      <c r="Q10" s="11">
        <f>2*'OddsRatio_working_3-way'!K10*'OddsRatio_working_3-way'!L10*'OddsRatio_working_3-way'!M10</f>
        <v>7.8668426741600947E-2</v>
      </c>
      <c r="R10" s="11">
        <f t="shared" si="23"/>
        <v>0</v>
      </c>
      <c r="S10" s="11">
        <f t="shared" si="24"/>
        <v>-0.87332310339215491</v>
      </c>
      <c r="T10" s="11">
        <f t="shared" si="25"/>
        <v>-0.29062332891585851</v>
      </c>
      <c r="U10" s="11">
        <f>'OddsRatio_working_3-way'!S10-'OddsRatio_working_3-way'!R10^2/3</f>
        <v>-0.87332310339215491</v>
      </c>
      <c r="V10" s="11">
        <f>'OddsRatio_working_3-way'!S10*'OddsRatio_working_3-way'!R10/3-2*'OddsRatio_working_3-way'!R10^3/27-'OddsRatio_working_3-way'!T10</f>
        <v>0.29062332891585851</v>
      </c>
      <c r="W10" s="11">
        <f>'OddsRatio_working_3-way'!V10^2+4*'OddsRatio_working_3-way'!U10^3/27</f>
        <v>-1.4216248073837312E-2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0.15706540626755833</v>
      </c>
      <c r="Y10" s="11">
        <f>IF('OddsRatio_working_3-way'!W10&gt;=0,IF('OddsRatio_working_3-way'!V10+SQRT('OddsRatio_working_3-way'!W10)&gt;0,0,PI()),ACOS('OddsRatio_working_3-way'!V10/(2*'OddsRatio_working_3-way'!X10)))</f>
        <v>0.38932209715923283</v>
      </c>
      <c r="Z10" s="11">
        <f>'OddsRatio_working_3-way'!X10^(1/3)*COS('OddsRatio_working_3-way'!Y10/3)</f>
        <v>0.53500703701780039</v>
      </c>
      <c r="AA10" s="11">
        <f>'OddsRatio_working_3-way'!X10^(1/3)*COS(('OddsRatio_working_3-way'!Y10+2*PI())/3)</f>
        <v>-0.3279715150369335</v>
      </c>
      <c r="AB10" s="11">
        <f>'OddsRatio_working_3-way'!X10^(1/3)*COS(('OddsRatio_working_3-way'!Y10+4*PI())/3)</f>
        <v>-0.20703552198086697</v>
      </c>
      <c r="AC10" s="11">
        <f>'OddsRatio_working_3-way'!X10^(1/3)*SIN('OddsRatio_working_3-way'!Y10/3)</f>
        <v>6.9822428145634802E-2</v>
      </c>
      <c r="AD10" s="11">
        <f>'OddsRatio_working_3-way'!X10^(1/3)*SIN(('OddsRatio_working_3-way'!Y10+2*PI())/3)</f>
        <v>0.42841847118803927</v>
      </c>
      <c r="AE10" s="11">
        <f>'OddsRatio_working_3-way'!X10^(1/3)*SIN(('OddsRatio_working_3-way'!Y10+4*PI())/3)</f>
        <v>-0.49824089933367405</v>
      </c>
      <c r="AF10" s="11">
        <f>-'OddsRatio_working_3-way'!U10/(3*'OddsRatio_working_3-way'!X10^(1/3))*COS(('OddsRatio_working_3-way'!Y10)/3)</f>
        <v>0.53500703701780028</v>
      </c>
      <c r="AG10" s="11">
        <f>-'OddsRatio_working_3-way'!U10/(3*'OddsRatio_working_3-way'!X10^(1/3))*COS(('OddsRatio_working_3-way'!Y10+2*PI())/3)</f>
        <v>-0.32797151503693339</v>
      </c>
      <c r="AH10" s="11">
        <f>-'OddsRatio_working_3-way'!U10/(3*'OddsRatio_working_3-way'!X10^(1/3))*COS(('OddsRatio_working_3-way'!Y10+4*PI())/3)</f>
        <v>-0.20703552198086692</v>
      </c>
      <c r="AI10" s="11">
        <f>'OddsRatio_working_3-way'!U10/(3*'OddsRatio_working_3-way'!X10^(1/3))*SIN(('OddsRatio_working_3-way'!Y10)/3)</f>
        <v>-6.9822428145634788E-2</v>
      </c>
      <c r="AJ10" s="11">
        <f>'OddsRatio_working_3-way'!U10/(3*'OddsRatio_working_3-way'!X10^(1/3))*SIN(('OddsRatio_working_3-way'!Y10+2*PI())/3)</f>
        <v>-0.42841847118803922</v>
      </c>
      <c r="AK10" s="11">
        <f>'OddsRatio_working_3-way'!U10/(3*'OddsRatio_working_3-way'!X10^(1/3))*SIN(('OddsRatio_working_3-way'!Y10+4*PI())/3)</f>
        <v>0.49824089933367394</v>
      </c>
      <c r="AL10" s="11">
        <f>'OddsRatio_working_3-way'!Z10+'OddsRatio_working_3-way'!AF10</f>
        <v>1.0700140740356008</v>
      </c>
      <c r="AM10" s="11">
        <f>'OddsRatio_working_3-way'!AA10+'OddsRatio_working_3-way'!AG10</f>
        <v>-0.6559430300738669</v>
      </c>
      <c r="AN10" s="11">
        <f>'OddsRatio_working_3-way'!AB10+'OddsRatio_working_3-way'!AH10</f>
        <v>-0.41407104396173389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1.0700140740356008</v>
      </c>
      <c r="AS10" s="11">
        <f>IF(('OddsRatio_working_3-way'!X10=0),IF(Q10&gt;0,-Q10^(1/3),(-Q10)^(1/3)),'OddsRatio_working_3-way'!AM10-'OddsRatio_working_3-way'!R10/3)</f>
        <v>-0.6559430300738669</v>
      </c>
      <c r="AT10" s="11">
        <f>IF(('OddsRatio_working_3-way'!X10=0),IF(Q10&gt;0,-Q10^(1/3),(-Q10)^(1/3)),'OddsRatio_working_3-way'!AN10-'OddsRatio_working_3-way'!R10/3)</f>
        <v>-0.41407104396173389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12.65</v>
      </c>
      <c r="B11" s="4">
        <f>IF('True_Odds_Calculator_3-way'!B12="","",'True_Odds_Calculator_3-way'!B12)</f>
        <v>6.78</v>
      </c>
      <c r="C11" s="4">
        <f>IF('True_Odds_Calculator_3-way'!C12="","",'True_Odds_Calculator_3-way'!C12)</f>
        <v>1.23</v>
      </c>
      <c r="D11" s="9">
        <f t="shared" si="13"/>
        <v>7.1154948939152321E-2</v>
      </c>
      <c r="E11" s="9">
        <f t="shared" si="14"/>
        <v>0.13375250340341224</v>
      </c>
      <c r="F11" s="9">
        <f t="shared" si="15"/>
        <v>0.79509254765743542</v>
      </c>
      <c r="G11" s="9">
        <f t="shared" si="16"/>
        <v>1.1205009647388193</v>
      </c>
      <c r="H11" s="9">
        <f t="shared" si="17"/>
        <v>14.053836239207245</v>
      </c>
      <c r="I11" s="9">
        <f t="shared" si="18"/>
        <v>7.4764955761903771</v>
      </c>
      <c r="J11" s="9">
        <f t="shared" si="19"/>
        <v>1.2577152218899286</v>
      </c>
      <c r="K11" s="11">
        <f t="shared" si="20"/>
        <v>7.9051383399209488E-2</v>
      </c>
      <c r="L11" s="11">
        <f t="shared" si="21"/>
        <v>0.14749262536873156</v>
      </c>
      <c r="M11" s="11">
        <f t="shared" si="22"/>
        <v>0.81300813008130079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-0.14681021307397313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0.16740382171739446</v>
      </c>
      <c r="Q11" s="11">
        <f>2*'OddsRatio_working_3-way'!K11*'OddsRatio_working_3-way'!L11*'OddsRatio_working_3-way'!M11</f>
        <v>1.8958530205820442E-2</v>
      </c>
      <c r="R11" s="11">
        <f t="shared" si="23"/>
        <v>0</v>
      </c>
      <c r="S11" s="11">
        <f t="shared" si="24"/>
        <v>-1.1402736785964942</v>
      </c>
      <c r="T11" s="11">
        <f t="shared" si="25"/>
        <v>-0.12913631694184535</v>
      </c>
      <c r="U11" s="11">
        <f>'OddsRatio_working_3-way'!S11-'OddsRatio_working_3-way'!R11^2/3</f>
        <v>-1.1402736785964942</v>
      </c>
      <c r="V11" s="11">
        <f>'OddsRatio_working_3-way'!S11*'OddsRatio_working_3-way'!R11/3-2*'OddsRatio_working_3-way'!R11^3/27-'OddsRatio_working_3-way'!T11</f>
        <v>0.12913631694184535</v>
      </c>
      <c r="W11" s="11">
        <f>'OddsRatio_working_3-way'!V11^2+4*'OddsRatio_working_3-way'!U11^3/27</f>
        <v>-0.20296992635638739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0.23433209058390408</v>
      </c>
      <c r="Y11" s="11">
        <f>IF('OddsRatio_working_3-way'!W11&gt;=0,IF('OddsRatio_working_3-way'!V11+SQRT('OddsRatio_working_3-way'!W11)&gt;0,0,PI()),ACOS('OddsRatio_working_3-way'!V11/(2*'OddsRatio_working_3-way'!X11)))</f>
        <v>1.2916436180265618</v>
      </c>
      <c r="Z11" s="11">
        <f>'OddsRatio_working_3-way'!X11^(1/3)*COS('OddsRatio_working_3-way'!Y11/3)</f>
        <v>0.56025048236940966</v>
      </c>
      <c r="AA11" s="11">
        <f>'OddsRatio_working_3-way'!X11^(1/3)*COS(('OddsRatio_working_3-way'!Y11+2*PI())/3)</f>
        <v>-0.50296591835733506</v>
      </c>
      <c r="AB11" s="11">
        <f>'OddsRatio_working_3-way'!X11^(1/3)*COS(('OddsRatio_working_3-way'!Y11+4*PI())/3)</f>
        <v>-5.7284564012074705E-2</v>
      </c>
      <c r="AC11" s="11">
        <f>'OddsRatio_working_3-way'!X11^(1/3)*SIN('OddsRatio_working_3-way'!Y11/3)</f>
        <v>0.25731424990403307</v>
      </c>
      <c r="AD11" s="11">
        <f>'OddsRatio_working_3-way'!X11^(1/3)*SIN(('OddsRatio_working_3-way'!Y11+2*PI())/3)</f>
        <v>0.35653402526237793</v>
      </c>
      <c r="AE11" s="11">
        <f>'OddsRatio_working_3-way'!X11^(1/3)*SIN(('OddsRatio_working_3-way'!Y11+4*PI())/3)</f>
        <v>-0.61384827516641105</v>
      </c>
      <c r="AF11" s="11">
        <f>-'OddsRatio_working_3-way'!U11/(3*'OddsRatio_working_3-way'!X11^(1/3))*COS(('OddsRatio_working_3-way'!Y11)/3)</f>
        <v>0.56025048236940966</v>
      </c>
      <c r="AG11" s="11">
        <f>-'OddsRatio_working_3-way'!U11/(3*'OddsRatio_working_3-way'!X11^(1/3))*COS(('OddsRatio_working_3-way'!Y11+2*PI())/3)</f>
        <v>-0.50296591835733506</v>
      </c>
      <c r="AH11" s="11">
        <f>-'OddsRatio_working_3-way'!U11/(3*'OddsRatio_working_3-way'!X11^(1/3))*COS(('OddsRatio_working_3-way'!Y11+4*PI())/3)</f>
        <v>-5.7284564012074705E-2</v>
      </c>
      <c r="AI11" s="11">
        <f>'OddsRatio_working_3-way'!U11/(3*'OddsRatio_working_3-way'!X11^(1/3))*SIN(('OddsRatio_working_3-way'!Y11)/3)</f>
        <v>-0.25731424990403307</v>
      </c>
      <c r="AJ11" s="11">
        <f>'OddsRatio_working_3-way'!U11/(3*'OddsRatio_working_3-way'!X11^(1/3))*SIN(('OddsRatio_working_3-way'!Y11+2*PI())/3)</f>
        <v>-0.35653402526237793</v>
      </c>
      <c r="AK11" s="11">
        <f>'OddsRatio_working_3-way'!U11/(3*'OddsRatio_working_3-way'!X11^(1/3))*SIN(('OddsRatio_working_3-way'!Y11+4*PI())/3)</f>
        <v>0.61384827516641105</v>
      </c>
      <c r="AL11" s="11">
        <f>'OddsRatio_working_3-way'!Z11+'OddsRatio_working_3-way'!AF11</f>
        <v>1.1205009647388193</v>
      </c>
      <c r="AM11" s="11">
        <f>'OddsRatio_working_3-way'!AA11+'OddsRatio_working_3-way'!AG11</f>
        <v>-1.0059318367146701</v>
      </c>
      <c r="AN11" s="11">
        <f>'OddsRatio_working_3-way'!AB11+'OddsRatio_working_3-way'!AH11</f>
        <v>-0.11456912802414941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1.1205009647388193</v>
      </c>
      <c r="AS11" s="11">
        <f>IF(('OddsRatio_working_3-way'!X11=0),IF(Q11&gt;0,-Q11^(1/3),(-Q11)^(1/3)),'OddsRatio_working_3-way'!AM11-'OddsRatio_working_3-way'!R11/3)</f>
        <v>-1.0059318367146701</v>
      </c>
      <c r="AT11" s="11">
        <f>IF(('OddsRatio_working_3-way'!X11=0),IF(Q11&gt;0,-Q11^(1/3),(-Q11)^(1/3)),'OddsRatio_working_3-way'!AN11-'OddsRatio_working_3-way'!R11/3)</f>
        <v>-0.11456912802414941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3.56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2.04</v>
      </c>
      <c r="D12" s="9">
        <f t="shared" si="13"/>
        <v>0.27187626067613002</v>
      </c>
      <c r="E12" s="9">
        <f t="shared" si="14"/>
        <v>0.24919560610829852</v>
      </c>
      <c r="F12" s="9">
        <f t="shared" si="15"/>
        <v>0.47892813321557143</v>
      </c>
      <c r="G12" s="9">
        <f t="shared" si="16"/>
        <v>1.0461499469135456</v>
      </c>
      <c r="H12" s="9">
        <f t="shared" si="17"/>
        <v>3.6781438640986766</v>
      </c>
      <c r="I12" s="9">
        <f t="shared" si="18"/>
        <v>4.0129118471110106</v>
      </c>
      <c r="J12" s="9">
        <f t="shared" si="19"/>
        <v>2.0879959447900878</v>
      </c>
      <c r="K12" s="11">
        <f t="shared" si="20"/>
        <v>0.2808988764044944</v>
      </c>
      <c r="L12" s="11">
        <f t="shared" si="21"/>
        <v>0.25773195876288663</v>
      </c>
      <c r="M12" s="11">
        <f t="shared" si="22"/>
        <v>0.49019607843137253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-0.27211588909860251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0.22996572658948905</v>
      </c>
      <c r="Q12" s="11">
        <f>2*'OddsRatio_working_3-way'!K12*'OddsRatio_working_3-way'!L12*'OddsRatio_working_3-way'!M12</f>
        <v>7.0977076107866993E-2</v>
      </c>
      <c r="R12" s="11">
        <f t="shared" si="23"/>
        <v>0</v>
      </c>
      <c r="S12" s="11">
        <f t="shared" si="24"/>
        <v>-0.84510216346153844</v>
      </c>
      <c r="T12" s="11">
        <f t="shared" si="25"/>
        <v>-0.26083400106837606</v>
      </c>
      <c r="U12" s="11">
        <f>'OddsRatio_working_3-way'!S12-'OddsRatio_working_3-way'!R12^2/3</f>
        <v>-0.84510216346153844</v>
      </c>
      <c r="V12" s="11">
        <f>'OddsRatio_working_3-way'!S12*'OddsRatio_working_3-way'!R12/3-2*'OddsRatio_working_3-way'!R12^3/27-'OddsRatio_working_3-way'!T12</f>
        <v>0.26083400106837606</v>
      </c>
      <c r="W12" s="11">
        <f>'OddsRatio_working_3-way'!V12^2+4*'OddsRatio_working_3-way'!U12^3/27</f>
        <v>-2.1383400665430013E-2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0.14951402674897063</v>
      </c>
      <c r="Y12" s="11">
        <f>IF('OddsRatio_working_3-way'!W12&gt;=0,IF('OddsRatio_working_3-way'!V12+SQRT('OddsRatio_working_3-way'!W12)&gt;0,0,PI()),ACOS('OddsRatio_working_3-way'!V12/(2*'OddsRatio_working_3-way'!X12)))</f>
        <v>0.51096567923479053</v>
      </c>
      <c r="Z12" s="11">
        <f>'OddsRatio_working_3-way'!X12^(1/3)*COS('OddsRatio_working_3-way'!Y12/3)</f>
        <v>0.52307497345677278</v>
      </c>
      <c r="AA12" s="11">
        <f>'OddsRatio_working_3-way'!X12^(1/3)*COS(('OddsRatio_working_3-way'!Y12+2*PI())/3)</f>
        <v>-0.33944749874726599</v>
      </c>
      <c r="AB12" s="11">
        <f>'OddsRatio_working_3-way'!X12^(1/3)*COS(('OddsRatio_working_3-way'!Y12+4*PI())/3)</f>
        <v>-0.1836274747095071</v>
      </c>
      <c r="AC12" s="11">
        <f>'OddsRatio_working_3-way'!X12^(1/3)*SIN('OddsRatio_working_3-way'!Y12/3)</f>
        <v>8.9962732823334252E-2</v>
      </c>
      <c r="AD12" s="11">
        <f>'OddsRatio_working_3-way'!X12^(1/3)*SIN(('OddsRatio_working_3-way'!Y12+2*PI())/3)</f>
        <v>0.40801484868576904</v>
      </c>
      <c r="AE12" s="11">
        <f>'OddsRatio_working_3-way'!X12^(1/3)*SIN(('OddsRatio_working_3-way'!Y12+4*PI())/3)</f>
        <v>-0.49797758150910315</v>
      </c>
      <c r="AF12" s="11">
        <f>-'OddsRatio_working_3-way'!U12/(3*'OddsRatio_working_3-way'!X12^(1/3))*COS(('OddsRatio_working_3-way'!Y12)/3)</f>
        <v>0.52307497345677278</v>
      </c>
      <c r="AG12" s="11">
        <f>-'OddsRatio_working_3-way'!U12/(3*'OddsRatio_working_3-way'!X12^(1/3))*COS(('OddsRatio_working_3-way'!Y12+2*PI())/3)</f>
        <v>-0.33944749874726599</v>
      </c>
      <c r="AH12" s="11">
        <f>-'OddsRatio_working_3-way'!U12/(3*'OddsRatio_working_3-way'!X12^(1/3))*COS(('OddsRatio_working_3-way'!Y12+4*PI())/3)</f>
        <v>-0.1836274747095071</v>
      </c>
      <c r="AI12" s="11">
        <f>'OddsRatio_working_3-way'!U12/(3*'OddsRatio_working_3-way'!X12^(1/3))*SIN(('OddsRatio_working_3-way'!Y12)/3)</f>
        <v>-8.9962732823334252E-2</v>
      </c>
      <c r="AJ12" s="11">
        <f>'OddsRatio_working_3-way'!U12/(3*'OddsRatio_working_3-way'!X12^(1/3))*SIN(('OddsRatio_working_3-way'!Y12+2*PI())/3)</f>
        <v>-0.40801484868576904</v>
      </c>
      <c r="AK12" s="11">
        <f>'OddsRatio_working_3-way'!U12/(3*'OddsRatio_working_3-way'!X12^(1/3))*SIN(('OddsRatio_working_3-way'!Y12+4*PI())/3)</f>
        <v>0.49797758150910315</v>
      </c>
      <c r="AL12" s="11">
        <f>'OddsRatio_working_3-way'!Z12+'OddsRatio_working_3-way'!AF12</f>
        <v>1.0461499469135456</v>
      </c>
      <c r="AM12" s="11">
        <f>'OddsRatio_working_3-way'!AA12+'OddsRatio_working_3-way'!AG12</f>
        <v>-0.67889499749453197</v>
      </c>
      <c r="AN12" s="11">
        <f>'OddsRatio_working_3-way'!AB12+'OddsRatio_working_3-way'!AH12</f>
        <v>-0.36725494941901421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1.0461499469135456</v>
      </c>
      <c r="AS12" s="11">
        <f>IF(('OddsRatio_working_3-way'!X12=0),IF(Q12&gt;0,-Q12^(1/3),(-Q12)^(1/3)),'OddsRatio_working_3-way'!AM12-'OddsRatio_working_3-way'!R12/3)</f>
        <v>-0.67889499749453197</v>
      </c>
      <c r="AT12" s="11">
        <f>IF(('OddsRatio_working_3-way'!X12=0),IF(Q12&gt;0,-Q12^(1/3),(-Q12)^(1/3)),'OddsRatio_working_3-way'!AN12-'OddsRatio_working_3-way'!R12/3)</f>
        <v>-0.36725494941901421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2.85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2.4900000000000002</v>
      </c>
      <c r="D13" s="9">
        <f t="shared" si="13"/>
        <v>0.34158907086379764</v>
      </c>
      <c r="E13" s="9">
        <f t="shared" si="14"/>
        <v>0.26662498652111077</v>
      </c>
      <c r="F13" s="9">
        <f t="shared" si="15"/>
        <v>0.3917859426150917</v>
      </c>
      <c r="G13" s="9">
        <f t="shared" si="16"/>
        <v>1.0418887191943855</v>
      </c>
      <c r="H13" s="9">
        <f t="shared" si="17"/>
        <v>2.9274941305096136</v>
      </c>
      <c r="I13" s="9">
        <f t="shared" si="18"/>
        <v>3.7505862186731784</v>
      </c>
      <c r="J13" s="9">
        <f t="shared" si="19"/>
        <v>2.5524141915996341</v>
      </c>
      <c r="K13" s="11">
        <f t="shared" si="20"/>
        <v>0.35087719298245612</v>
      </c>
      <c r="L13" s="11">
        <f t="shared" si="21"/>
        <v>0.27472527472527469</v>
      </c>
      <c r="M13" s="11">
        <f t="shared" si="22"/>
        <v>0.40160642570281119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-0.28171912636085128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0.23150245090638244</v>
      </c>
      <c r="Q13" s="11">
        <f>2*'OddsRatio_working_3-way'!K13*'OddsRatio_working_3-way'!L13*'OddsRatio_working_3-way'!M13</f>
        <v>7.7425568865010813E-2</v>
      </c>
      <c r="R13" s="11">
        <f t="shared" si="23"/>
        <v>0</v>
      </c>
      <c r="S13" s="11">
        <f t="shared" si="24"/>
        <v>-0.82174914389679465</v>
      </c>
      <c r="T13" s="11">
        <f t="shared" si="25"/>
        <v>-0.27483248959759005</v>
      </c>
      <c r="U13" s="11">
        <f>'OddsRatio_working_3-way'!S13-'OddsRatio_working_3-way'!R13^2/3</f>
        <v>-0.82174914389679465</v>
      </c>
      <c r="V13" s="11">
        <f>'OddsRatio_working_3-way'!S13*'OddsRatio_working_3-way'!R13/3-2*'OddsRatio_working_3-way'!R13^3/27-'OddsRatio_working_3-way'!T13</f>
        <v>0.27483248959759005</v>
      </c>
      <c r="W13" s="11">
        <f>'OddsRatio_working_3-way'!V13^2+4*'OddsRatio_working_3-way'!U13^3/27</f>
        <v>-6.6750885580175168E-3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0.14335967520229229</v>
      </c>
      <c r="Y13" s="11">
        <f>IF('OddsRatio_working_3-way'!W13&gt;=0,IF('OddsRatio_working_3-way'!V13+SQRT('OddsRatio_working_3-way'!W13)&gt;0,0,PI()),ACOS('OddsRatio_working_3-way'!V13/(2*'OddsRatio_working_3-way'!X13)))</f>
        <v>0.28895621645356706</v>
      </c>
      <c r="Z13" s="11">
        <f>'OddsRatio_working_3-way'!X13^(1/3)*COS('OddsRatio_working_3-way'!Y13/3)</f>
        <v>0.52094435959719276</v>
      </c>
      <c r="AA13" s="11">
        <f>'OddsRatio_working_3-way'!X13^(1/3)*COS(('OddsRatio_working_3-way'!Y13+2*PI())/3)</f>
        <v>-0.3040613599595226</v>
      </c>
      <c r="AB13" s="11">
        <f>'OddsRatio_working_3-way'!X13^(1/3)*COS(('OddsRatio_working_3-way'!Y13+4*PI())/3)</f>
        <v>-0.21688299963767033</v>
      </c>
      <c r="AC13" s="11">
        <f>'OddsRatio_working_3-way'!X13^(1/3)*SIN('OddsRatio_working_3-way'!Y13/3)</f>
        <v>5.0332449799331658E-2</v>
      </c>
      <c r="AD13" s="11">
        <f>'OddsRatio_working_3-way'!X13^(1/3)*SIN(('OddsRatio_working_3-way'!Y13+2*PI())/3)</f>
        <v>0.42598482446971891</v>
      </c>
      <c r="AE13" s="11">
        <f>'OddsRatio_working_3-way'!X13^(1/3)*SIN(('OddsRatio_working_3-way'!Y13+4*PI())/3)</f>
        <v>-0.47631727426905052</v>
      </c>
      <c r="AF13" s="11">
        <f>-'OddsRatio_working_3-way'!U13/(3*'OddsRatio_working_3-way'!X13^(1/3))*COS(('OddsRatio_working_3-way'!Y13)/3)</f>
        <v>0.52094435959719265</v>
      </c>
      <c r="AG13" s="11">
        <f>-'OddsRatio_working_3-way'!U13/(3*'OddsRatio_working_3-way'!X13^(1/3))*COS(('OddsRatio_working_3-way'!Y13+2*PI())/3)</f>
        <v>-0.30406135995952249</v>
      </c>
      <c r="AH13" s="11">
        <f>-'OddsRatio_working_3-way'!U13/(3*'OddsRatio_working_3-way'!X13^(1/3))*COS(('OddsRatio_working_3-way'!Y13+4*PI())/3)</f>
        <v>-0.21688299963767027</v>
      </c>
      <c r="AI13" s="11">
        <f>'OddsRatio_working_3-way'!U13/(3*'OddsRatio_working_3-way'!X13^(1/3))*SIN(('OddsRatio_working_3-way'!Y13)/3)</f>
        <v>-5.0332449799331651E-2</v>
      </c>
      <c r="AJ13" s="11">
        <f>'OddsRatio_working_3-way'!U13/(3*'OddsRatio_working_3-way'!X13^(1/3))*SIN(('OddsRatio_working_3-way'!Y13+2*PI())/3)</f>
        <v>-0.4259848244697188</v>
      </c>
      <c r="AK13" s="11">
        <f>'OddsRatio_working_3-way'!U13/(3*'OddsRatio_working_3-way'!X13^(1/3))*SIN(('OddsRatio_working_3-way'!Y13+4*PI())/3)</f>
        <v>0.47631727426905041</v>
      </c>
      <c r="AL13" s="11">
        <f>'OddsRatio_working_3-way'!Z13+'OddsRatio_working_3-way'!AF13</f>
        <v>1.0418887191943855</v>
      </c>
      <c r="AM13" s="11">
        <f>'OddsRatio_working_3-way'!AA13+'OddsRatio_working_3-way'!AG13</f>
        <v>-0.6081227199190451</v>
      </c>
      <c r="AN13" s="11">
        <f>'OddsRatio_working_3-way'!AB13+'OddsRatio_working_3-way'!AH13</f>
        <v>-0.4337659992753406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1.0418887191943855</v>
      </c>
      <c r="AS13" s="11">
        <f>IF(('OddsRatio_working_3-way'!X13=0),IF(Q13&gt;0,-Q13^(1/3),(-Q13)^(1/3)),'OddsRatio_working_3-way'!AM13-'OddsRatio_working_3-way'!R13/3)</f>
        <v>-0.6081227199190451</v>
      </c>
      <c r="AT13" s="11">
        <f>IF(('OddsRatio_working_3-way'!X13=0),IF(Q13&gt;0,-Q13^(1/3),(-Q13)^(1/3)),'OddsRatio_working_3-way'!AN13-'OddsRatio_working_3-way'!R13/3)</f>
        <v>-0.4337659992753406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4.82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1.85</v>
      </c>
      <c r="D14" s="9">
        <f t="shared" si="13"/>
        <v>0.19792828022739764</v>
      </c>
      <c r="E14" s="9">
        <f t="shared" si="14"/>
        <v>0.2762257608279971</v>
      </c>
      <c r="F14" s="9">
        <f t="shared" si="15"/>
        <v>0.52584595894460517</v>
      </c>
      <c r="G14" s="9">
        <f t="shared" si="16"/>
        <v>1.0608207101451657</v>
      </c>
      <c r="H14" s="9">
        <f t="shared" si="17"/>
        <v>5.052335112754534</v>
      </c>
      <c r="I14" s="9">
        <f t="shared" si="18"/>
        <v>3.6202271540585587</v>
      </c>
      <c r="J14" s="9">
        <f t="shared" si="19"/>
        <v>1.9016976036233915</v>
      </c>
      <c r="K14" s="11">
        <f t="shared" si="20"/>
        <v>0.20746887966804978</v>
      </c>
      <c r="L14" s="11">
        <f t="shared" si="21"/>
        <v>0.28818443804034583</v>
      </c>
      <c r="M14" s="11">
        <f t="shared" si="22"/>
        <v>0.54054054054054046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-0.25919761463306024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0.23075438910037782</v>
      </c>
      <c r="Q14" s="11">
        <f>2*'OddsRatio_working_3-way'!K14*'OddsRatio_working_3-way'!L14*'OddsRatio_working_3-way'!M14</f>
        <v>6.4637083781618435E-2</v>
      </c>
      <c r="R14" s="11">
        <f t="shared" si="23"/>
        <v>0</v>
      </c>
      <c r="S14" s="11">
        <f t="shared" si="24"/>
        <v>-0.8902643237170651</v>
      </c>
      <c r="T14" s="11">
        <f t="shared" si="25"/>
        <v>-0.24937376014483614</v>
      </c>
      <c r="U14" s="11">
        <f>'OddsRatio_working_3-way'!S14-'OddsRatio_working_3-way'!R14^2/3</f>
        <v>-0.8902643237170651</v>
      </c>
      <c r="V14" s="11">
        <f>'OddsRatio_working_3-way'!S14*'OddsRatio_working_3-way'!R14/3-2*'OddsRatio_working_3-way'!R14^3/27-'OddsRatio_working_3-way'!T14</f>
        <v>0.24937376014483614</v>
      </c>
      <c r="W14" s="11">
        <f>'OddsRatio_working_3-way'!V14^2+4*'OddsRatio_working_3-way'!U14^3/27</f>
        <v>-4.2345660938232027E-2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0.16165776596486658</v>
      </c>
      <c r="Y14" s="11">
        <f>IF('OddsRatio_working_3-way'!W14&gt;=0,IF('OddsRatio_working_3-way'!V14+SQRT('OddsRatio_working_3-way'!W14)&gt;0,0,PI()),ACOS('OddsRatio_working_3-way'!V14/(2*'OddsRatio_working_3-way'!X14)))</f>
        <v>0.68991280223624052</v>
      </c>
      <c r="Z14" s="11">
        <f>'OddsRatio_working_3-way'!X14^(1/3)*COS('OddsRatio_working_3-way'!Y14/3)</f>
        <v>0.53041035507258283</v>
      </c>
      <c r="AA14" s="11">
        <f>'OddsRatio_working_3-way'!X14^(1/3)*COS(('OddsRatio_working_3-way'!Y14+2*PI())/3)</f>
        <v>-0.37274457660983445</v>
      </c>
      <c r="AB14" s="11">
        <f>'OddsRatio_working_3-way'!X14^(1/3)*COS(('OddsRatio_working_3-way'!Y14+4*PI())/3)</f>
        <v>-0.15766577846274876</v>
      </c>
      <c r="AC14" s="11">
        <f>'OddsRatio_working_3-way'!X14^(1/3)*SIN('OddsRatio_working_3-way'!Y14/3)</f>
        <v>0.12417580200720132</v>
      </c>
      <c r="AD14" s="11">
        <f>'OddsRatio_working_3-way'!X14^(1/3)*SIN(('OddsRatio_working_3-way'!Y14+2*PI())/3)</f>
        <v>0.39726094091958036</v>
      </c>
      <c r="AE14" s="11">
        <f>'OddsRatio_working_3-way'!X14^(1/3)*SIN(('OddsRatio_working_3-way'!Y14+4*PI())/3)</f>
        <v>-0.52143674292678155</v>
      </c>
      <c r="AF14" s="11">
        <f>-'OddsRatio_working_3-way'!U14/(3*'OddsRatio_working_3-way'!X14^(1/3))*COS(('OddsRatio_working_3-way'!Y14)/3)</f>
        <v>0.53041035507258283</v>
      </c>
      <c r="AG14" s="11">
        <f>-'OddsRatio_working_3-way'!U14/(3*'OddsRatio_working_3-way'!X14^(1/3))*COS(('OddsRatio_working_3-way'!Y14+2*PI())/3)</f>
        <v>-0.37274457660983445</v>
      </c>
      <c r="AH14" s="11">
        <f>-'OddsRatio_working_3-way'!U14/(3*'OddsRatio_working_3-way'!X14^(1/3))*COS(('OddsRatio_working_3-way'!Y14+4*PI())/3)</f>
        <v>-0.15766577846274876</v>
      </c>
      <c r="AI14" s="11">
        <f>'OddsRatio_working_3-way'!U14/(3*'OddsRatio_working_3-way'!X14^(1/3))*SIN(('OddsRatio_working_3-way'!Y14)/3)</f>
        <v>-0.12417580200720132</v>
      </c>
      <c r="AJ14" s="11">
        <f>'OddsRatio_working_3-way'!U14/(3*'OddsRatio_working_3-way'!X14^(1/3))*SIN(('OddsRatio_working_3-way'!Y14+2*PI())/3)</f>
        <v>-0.39726094091958036</v>
      </c>
      <c r="AK14" s="11">
        <f>'OddsRatio_working_3-way'!U14/(3*'OddsRatio_working_3-way'!X14^(1/3))*SIN(('OddsRatio_working_3-way'!Y14+4*PI())/3)</f>
        <v>0.52143674292678155</v>
      </c>
      <c r="AL14" s="11">
        <f>'OddsRatio_working_3-way'!Z14+'OddsRatio_working_3-way'!AF14</f>
        <v>1.0608207101451657</v>
      </c>
      <c r="AM14" s="11">
        <f>'OddsRatio_working_3-way'!AA14+'OddsRatio_working_3-way'!AG14</f>
        <v>-0.74548915321966891</v>
      </c>
      <c r="AN14" s="11">
        <f>'OddsRatio_working_3-way'!AB14+'OddsRatio_working_3-way'!AH14</f>
        <v>-0.31533155692549752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1.0608207101451657</v>
      </c>
      <c r="AS14" s="11">
        <f>IF(('OddsRatio_working_3-way'!X14=0),IF(Q14&gt;0,-Q14^(1/3),(-Q14)^(1/3)),'OddsRatio_working_3-way'!AM14-'OddsRatio_working_3-way'!R14/3)</f>
        <v>-0.74548915321966891</v>
      </c>
      <c r="AT14" s="11">
        <f>IF(('OddsRatio_working_3-way'!X14=0),IF(Q14&gt;0,-Q14^(1/3),(-Q14)^(1/3)),'OddsRatio_working_3-way'!AN14-'OddsRatio_working_3-way'!R14/3)</f>
        <v>-0.31533155692549752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2.11</v>
      </c>
      <c r="B15" s="4">
        <f>IF('True_Odds_Calculator_3-way'!B16="","",'True_Odds_Calculator_3-way'!B16)</f>
        <v>3.41</v>
      </c>
      <c r="C15" s="4">
        <f>IF('True_Odds_Calculator_3-way'!C16="","",'True_Odds_Calculator_3-way'!C16)</f>
        <v>3.74</v>
      </c>
      <c r="D15" s="9">
        <f t="shared" si="13"/>
        <v>0.46064055182995722</v>
      </c>
      <c r="E15" s="9">
        <f t="shared" si="14"/>
        <v>0.28231020813897523</v>
      </c>
      <c r="F15" s="9">
        <f t="shared" si="15"/>
        <v>0.25704924003106766</v>
      </c>
      <c r="G15" s="9">
        <f t="shared" si="16"/>
        <v>1.05485591929643</v>
      </c>
      <c r="H15" s="9">
        <f t="shared" si="17"/>
        <v>2.1708900704190373</v>
      </c>
      <c r="I15" s="9">
        <f t="shared" si="18"/>
        <v>3.5422027655043973</v>
      </c>
      <c r="J15" s="9">
        <f t="shared" si="19"/>
        <v>3.8903052188722183</v>
      </c>
      <c r="K15" s="11">
        <f t="shared" si="20"/>
        <v>0.47393364928909953</v>
      </c>
      <c r="L15" s="11">
        <f t="shared" si="21"/>
        <v>0.29325513196480935</v>
      </c>
      <c r="M15" s="11">
        <f t="shared" si="22"/>
        <v>0.26737967914438499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-0.27238434772565445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0.23263009429248382</v>
      </c>
      <c r="Q15" s="11">
        <f>2*'OddsRatio_working_3-way'!K15*'OddsRatio_working_3-way'!L15*'OddsRatio_working_3-way'!M15</f>
        <v>7.4322713831464451E-2</v>
      </c>
      <c r="R15" s="11">
        <f t="shared" si="23"/>
        <v>0</v>
      </c>
      <c r="S15" s="11">
        <f t="shared" si="24"/>
        <v>-0.85405088888143044</v>
      </c>
      <c r="T15" s="11">
        <f t="shared" si="25"/>
        <v>-0.27285970890780514</v>
      </c>
      <c r="U15" s="11">
        <f>'OddsRatio_working_3-way'!S15-'OddsRatio_working_3-way'!R15^2/3</f>
        <v>-0.85405088888143044</v>
      </c>
      <c r="V15" s="11">
        <f>'OddsRatio_working_3-way'!S15*'OddsRatio_working_3-way'!R15/3-2*'OddsRatio_working_3-way'!R15^3/27-'OddsRatio_working_3-way'!T15</f>
        <v>0.27285970890780514</v>
      </c>
      <c r="W15" s="11">
        <f>'OddsRatio_working_3-way'!V15^2+4*'OddsRatio_working_3-way'!U15^3/27</f>
        <v>-1.7836055234190129E-2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0.1518950920696932</v>
      </c>
      <c r="Y15" s="11">
        <f>IF('OddsRatio_working_3-way'!W15&gt;=0,IF('OddsRatio_working_3-way'!V15+SQRT('OddsRatio_working_3-way'!W15)&gt;0,0,PI()),ACOS('OddsRatio_working_3-way'!V15/(2*'OddsRatio_working_3-way'!X15)))</f>
        <v>0.45517355344901622</v>
      </c>
      <c r="Z15" s="11">
        <f>'OddsRatio_working_3-way'!X15^(1/3)*COS('OddsRatio_working_3-way'!Y15/3)</f>
        <v>0.52742795964821509</v>
      </c>
      <c r="AA15" s="11">
        <f>'OddsRatio_working_3-way'!X15^(1/3)*COS(('OddsRatio_working_3-way'!Y15+2*PI())/3)</f>
        <v>-0.33355331513271608</v>
      </c>
      <c r="AB15" s="11">
        <f>'OddsRatio_working_3-way'!X15^(1/3)*COS(('OddsRatio_working_3-way'!Y15+4*PI())/3)</f>
        <v>-0.1938746445154991</v>
      </c>
      <c r="AC15" s="11">
        <f>'OddsRatio_working_3-way'!X15^(1/3)*SIN('OddsRatio_working_3-way'!Y15/3)</f>
        <v>8.0643518080899396E-2</v>
      </c>
      <c r="AD15" s="11">
        <f>'OddsRatio_working_3-way'!X15^(1/3)*SIN(('OddsRatio_working_3-way'!Y15+2*PI())/3)</f>
        <v>0.41644425268109841</v>
      </c>
      <c r="AE15" s="11">
        <f>'OddsRatio_working_3-way'!X15^(1/3)*SIN(('OddsRatio_working_3-way'!Y15+4*PI())/3)</f>
        <v>-0.49708777076199773</v>
      </c>
      <c r="AF15" s="11">
        <f>-'OddsRatio_working_3-way'!U15/(3*'OddsRatio_working_3-way'!X15^(1/3))*COS(('OddsRatio_working_3-way'!Y15)/3)</f>
        <v>0.52742795964821498</v>
      </c>
      <c r="AG15" s="11">
        <f>-'OddsRatio_working_3-way'!U15/(3*'OddsRatio_working_3-way'!X15^(1/3))*COS(('OddsRatio_working_3-way'!Y15+2*PI())/3)</f>
        <v>-0.33355331513271597</v>
      </c>
      <c r="AH15" s="11">
        <f>-'OddsRatio_working_3-way'!U15/(3*'OddsRatio_working_3-way'!X15^(1/3))*COS(('OddsRatio_working_3-way'!Y15+4*PI())/3)</f>
        <v>-0.19387464451549907</v>
      </c>
      <c r="AI15" s="11">
        <f>'OddsRatio_working_3-way'!U15/(3*'OddsRatio_working_3-way'!X15^(1/3))*SIN(('OddsRatio_working_3-way'!Y15)/3)</f>
        <v>-8.0643518080899382E-2</v>
      </c>
      <c r="AJ15" s="11">
        <f>'OddsRatio_working_3-way'!U15/(3*'OddsRatio_working_3-way'!X15^(1/3))*SIN(('OddsRatio_working_3-way'!Y15+2*PI())/3)</f>
        <v>-0.4164442526810983</v>
      </c>
      <c r="AK15" s="11">
        <f>'OddsRatio_working_3-way'!U15/(3*'OddsRatio_working_3-way'!X15^(1/3))*SIN(('OddsRatio_working_3-way'!Y15+4*PI())/3)</f>
        <v>0.49708777076199762</v>
      </c>
      <c r="AL15" s="11">
        <f>'OddsRatio_working_3-way'!Z15+'OddsRatio_working_3-way'!AF15</f>
        <v>1.05485591929643</v>
      </c>
      <c r="AM15" s="11">
        <f>'OddsRatio_working_3-way'!AA15+'OddsRatio_working_3-way'!AG15</f>
        <v>-0.66710663026543204</v>
      </c>
      <c r="AN15" s="11">
        <f>'OddsRatio_working_3-way'!AB15+'OddsRatio_working_3-way'!AH15</f>
        <v>-0.38774928903099815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1.05485591929643</v>
      </c>
      <c r="AS15" s="11">
        <f>IF(('OddsRatio_working_3-way'!X15=0),IF(Q15&gt;0,-Q15^(1/3),(-Q15)^(1/3)),'OddsRatio_working_3-way'!AM15-'OddsRatio_working_3-way'!R15/3)</f>
        <v>-0.66710663026543204</v>
      </c>
      <c r="AT15" s="11">
        <f>IF(('OddsRatio_working_3-way'!X15=0),IF(Q15&gt;0,-Q15^(1/3),(-Q15)^(1/3)),'OddsRatio_working_3-way'!AN15-'OddsRatio_working_3-way'!R15/3)</f>
        <v>-0.38774928903099815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2.0099999999999998</v>
      </c>
      <c r="B16" s="4">
        <f>IF('True_Odds_Calculator_3-way'!B17="","",'True_Odds_Calculator_3-way'!B17)</f>
        <v>3.67</v>
      </c>
      <c r="C16" s="4">
        <f>IF('True_Odds_Calculator_3-way'!C17="","",'True_Odds_Calculator_3-way'!C17)</f>
        <v>3.87</v>
      </c>
      <c r="D16" s="9">
        <f t="shared" si="13"/>
        <v>0.48635070181575879</v>
      </c>
      <c r="E16" s="9">
        <f t="shared" si="14"/>
        <v>0.26371682421084619</v>
      </c>
      <c r="F16" s="9">
        <f t="shared" si="15"/>
        <v>0.24993247397339513</v>
      </c>
      <c r="G16" s="9">
        <f t="shared" si="16"/>
        <v>1.0456727206722771</v>
      </c>
      <c r="H16" s="9">
        <f t="shared" si="17"/>
        <v>2.0561294478789995</v>
      </c>
      <c r="I16" s="9">
        <f t="shared" si="18"/>
        <v>3.7919461641949797</v>
      </c>
      <c r="J16" s="9">
        <f t="shared" si="19"/>
        <v>4.001080708329436</v>
      </c>
      <c r="K16" s="11">
        <f t="shared" si="20"/>
        <v>0.49751243781094534</v>
      </c>
      <c r="L16" s="11">
        <f t="shared" si="21"/>
        <v>0.27247956403269757</v>
      </c>
      <c r="M16" s="11">
        <f t="shared" si="22"/>
        <v>0.25839793281653745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-0.27110744568352296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0.22943951359663817</v>
      </c>
      <c r="Q16" s="11">
        <f>2*'OddsRatio_working_3-way'!K16*'OddsRatio_working_3-way'!L16*'OddsRatio_working_3-way'!M16</f>
        <v>7.0057866747065087E-2</v>
      </c>
      <c r="R16" s="11">
        <f t="shared" si="23"/>
        <v>0</v>
      </c>
      <c r="S16" s="11">
        <f t="shared" si="24"/>
        <v>-0.84630472991315109</v>
      </c>
      <c r="T16" s="11">
        <f t="shared" si="25"/>
        <v>-0.25841365798874838</v>
      </c>
      <c r="U16" s="11">
        <f>'OddsRatio_working_3-way'!S16-'OddsRatio_working_3-way'!R16^2/3</f>
        <v>-0.84630472991315109</v>
      </c>
      <c r="V16" s="11">
        <f>'OddsRatio_working_3-way'!S16*'OddsRatio_working_3-way'!R16/3-2*'OddsRatio_working_3-way'!R16^3/27-'OddsRatio_working_3-way'!T16</f>
        <v>0.25841365798874838</v>
      </c>
      <c r="W16" s="11">
        <f>'OddsRatio_working_3-way'!V16^2+4*'OddsRatio_working_3-way'!U16^3/27</f>
        <v>-2.3022421651000394E-2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0.14983327424684931</v>
      </c>
      <c r="Y16" s="11">
        <f>IF('OddsRatio_working_3-way'!W16&gt;=0,IF('OddsRatio_working_3-way'!V16+SQRT('OddsRatio_working_3-way'!W16)&gt;0,0,PI()),ACOS('OddsRatio_working_3-way'!V16/(2*'OddsRatio_working_3-way'!X16)))</f>
        <v>0.53092841842802696</v>
      </c>
      <c r="Z16" s="11">
        <f>'OddsRatio_working_3-way'!X16^(1/3)*COS('OddsRatio_working_3-way'!Y16/3)</f>
        <v>0.52283636033613856</v>
      </c>
      <c r="AA16" s="11">
        <f>'OddsRatio_working_3-way'!X16^(1/3)*COS(('OddsRatio_working_3-way'!Y16+2*PI())/3)</f>
        <v>-0.34239834879676728</v>
      </c>
      <c r="AB16" s="11">
        <f>'OddsRatio_working_3-way'!X16^(1/3)*COS(('OddsRatio_working_3-way'!Y16+4*PI())/3)</f>
        <v>-0.18043801153937133</v>
      </c>
      <c r="AC16" s="11">
        <f>'OddsRatio_working_3-way'!X16^(1/3)*SIN('OddsRatio_working_3-way'!Y16/3)</f>
        <v>9.3507844313600194E-2</v>
      </c>
      <c r="AD16" s="11">
        <f>'OddsRatio_working_3-way'!X16^(1/3)*SIN(('OddsRatio_working_3-way'!Y16+2*PI())/3)</f>
        <v>0.40603564791649055</v>
      </c>
      <c r="AE16" s="11">
        <f>'OddsRatio_working_3-way'!X16^(1/3)*SIN(('OddsRatio_working_3-way'!Y16+4*PI())/3)</f>
        <v>-0.4995434922300907</v>
      </c>
      <c r="AF16" s="11">
        <f>-'OddsRatio_working_3-way'!U16/(3*'OddsRatio_working_3-way'!X16^(1/3))*COS(('OddsRatio_working_3-way'!Y16)/3)</f>
        <v>0.52283636033613867</v>
      </c>
      <c r="AG16" s="11">
        <f>-'OddsRatio_working_3-way'!U16/(3*'OddsRatio_working_3-way'!X16^(1/3))*COS(('OddsRatio_working_3-way'!Y16+2*PI())/3)</f>
        <v>-0.34239834879676734</v>
      </c>
      <c r="AH16" s="11">
        <f>-'OddsRatio_working_3-way'!U16/(3*'OddsRatio_working_3-way'!X16^(1/3))*COS(('OddsRatio_working_3-way'!Y16+4*PI())/3)</f>
        <v>-0.18043801153937139</v>
      </c>
      <c r="AI16" s="11">
        <f>'OddsRatio_working_3-way'!U16/(3*'OddsRatio_working_3-way'!X16^(1/3))*SIN(('OddsRatio_working_3-way'!Y16)/3)</f>
        <v>-9.3507844313600222E-2</v>
      </c>
      <c r="AJ16" s="11">
        <f>'OddsRatio_working_3-way'!U16/(3*'OddsRatio_working_3-way'!X16^(1/3))*SIN(('OddsRatio_working_3-way'!Y16+2*PI())/3)</f>
        <v>-0.40603564791649061</v>
      </c>
      <c r="AK16" s="11">
        <f>'OddsRatio_working_3-way'!U16/(3*'OddsRatio_working_3-way'!X16^(1/3))*SIN(('OddsRatio_working_3-way'!Y16+4*PI())/3)</f>
        <v>0.49954349223009081</v>
      </c>
      <c r="AL16" s="11">
        <f>'OddsRatio_working_3-way'!Z16+'OddsRatio_working_3-way'!AF16</f>
        <v>1.0456727206722771</v>
      </c>
      <c r="AM16" s="11">
        <f>'OddsRatio_working_3-way'!AA16+'OddsRatio_working_3-way'!AG16</f>
        <v>-0.68479669759353468</v>
      </c>
      <c r="AN16" s="11">
        <f>'OddsRatio_working_3-way'!AB16+'OddsRatio_working_3-way'!AH16</f>
        <v>-0.36087602307874272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1.0456727206722771</v>
      </c>
      <c r="AS16" s="11">
        <f>IF(('OddsRatio_working_3-way'!X16=0),IF(Q16&gt;0,-Q16^(1/3),(-Q16)^(1/3)),'OddsRatio_working_3-way'!AM16-'OddsRatio_working_3-way'!R16/3)</f>
        <v>-0.68479669759353468</v>
      </c>
      <c r="AT16" s="11">
        <f>IF(('OddsRatio_working_3-way'!X16=0),IF(Q16&gt;0,-Q16^(1/3),(-Q16)^(1/3)),'OddsRatio_working_3-way'!AN16-'OddsRatio_working_3-way'!R16/3)</f>
        <v>-0.36087602307874272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</v>
      </c>
      <c r="B17" s="4">
        <f>IF('True_Odds_Calculator_3-way'!B18="","",'True_Odds_Calculator_3-way'!B18)</f>
        <v>3.52</v>
      </c>
      <c r="C17" s="4">
        <f>IF('True_Odds_Calculator_3-way'!C18="","",'True_Odds_Calculator_3-way'!C18)</f>
        <v>2.3199999999999998</v>
      </c>
      <c r="D17" s="9">
        <f t="shared" si="13"/>
        <v>0.30356752424864508</v>
      </c>
      <c r="E17" s="9">
        <f t="shared" si="14"/>
        <v>0.27564489756640509</v>
      </c>
      <c r="F17" s="9">
        <f t="shared" si="15"/>
        <v>0.42078757818494961</v>
      </c>
      <c r="G17" s="9">
        <f t="shared" si="16"/>
        <v>1.0428000064701544</v>
      </c>
      <c r="H17" s="9">
        <f t="shared" si="17"/>
        <v>3.2941600142343397</v>
      </c>
      <c r="I17" s="9">
        <f t="shared" si="18"/>
        <v>3.627856016304789</v>
      </c>
      <c r="J17" s="9">
        <f t="shared" si="19"/>
        <v>2.3764960085406037</v>
      </c>
      <c r="K17" s="11">
        <f t="shared" si="20"/>
        <v>0.3125</v>
      </c>
      <c r="L17" s="11">
        <f t="shared" si="21"/>
        <v>0.28409090909090912</v>
      </c>
      <c r="M17" s="11">
        <f t="shared" si="22"/>
        <v>0.43103448275862072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-0.28003771551724121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0.23112999608150472</v>
      </c>
      <c r="Q17" s="11">
        <f>2*'OddsRatio_working_3-way'!K17*'OddsRatio_working_3-way'!L17*'OddsRatio_working_3-way'!M17</f>
        <v>7.6533111285266478E-2</v>
      </c>
      <c r="R17" s="11">
        <f t="shared" si="23"/>
        <v>0</v>
      </c>
      <c r="S17" s="11">
        <f t="shared" si="24"/>
        <v>-0.82535309808037138</v>
      </c>
      <c r="T17" s="11">
        <f t="shared" si="25"/>
        <v>-0.27329572784118261</v>
      </c>
      <c r="U17" s="11">
        <f>'OddsRatio_working_3-way'!S17-'OddsRatio_working_3-way'!R17^2/3</f>
        <v>-0.82535309808037138</v>
      </c>
      <c r="V17" s="11">
        <f>'OddsRatio_working_3-way'!S17*'OddsRatio_working_3-way'!R17/3-2*'OddsRatio_working_3-way'!R17^3/27-'OddsRatio_working_3-way'!T17</f>
        <v>0.27329572784118261</v>
      </c>
      <c r="W17" s="11">
        <f>'OddsRatio_working_3-way'!V17^2+4*'OddsRatio_working_3-way'!U17^3/27</f>
        <v>-8.6038030349525618E-3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0.14430380962676825</v>
      </c>
      <c r="Y17" s="11">
        <f>IF('OddsRatio_working_3-way'!W17&gt;=0,IF('OddsRatio_working_3-way'!V17+SQRT('OddsRatio_working_3-way'!W17)&gt;0,0,PI()),ACOS('OddsRatio_working_3-way'!V17/(2*'OddsRatio_working_3-way'!X17)))</f>
        <v>0.32720096599421833</v>
      </c>
      <c r="Z17" s="11">
        <f>'OddsRatio_working_3-way'!X17^(1/3)*COS('OddsRatio_working_3-way'!Y17/3)</f>
        <v>0.52140000323507718</v>
      </c>
      <c r="AA17" s="11">
        <f>'OddsRatio_working_3-way'!X17^(1/3)*COS(('OddsRatio_working_3-way'!Y17+2*PI())/3)</f>
        <v>-0.31014494058947945</v>
      </c>
      <c r="AB17" s="11">
        <f>'OddsRatio_working_3-way'!X17^(1/3)*COS(('OddsRatio_working_3-way'!Y17+4*PI())/3)</f>
        <v>-0.21125506264559785</v>
      </c>
      <c r="AC17" s="11">
        <f>'OddsRatio_working_3-way'!X17^(1/3)*SIN('OddsRatio_working_3-way'!Y17/3)</f>
        <v>5.7094097651029317E-2</v>
      </c>
      <c r="AD17" s="11">
        <f>'OddsRatio_working_3-way'!X17^(1/3)*SIN(('OddsRatio_working_3-way'!Y17+2*PI())/3)</f>
        <v>0.4229985995093507</v>
      </c>
      <c r="AE17" s="11">
        <f>'OddsRatio_working_3-way'!X17^(1/3)*SIN(('OddsRatio_working_3-way'!Y17+4*PI())/3)</f>
        <v>-0.48009269716038</v>
      </c>
      <c r="AF17" s="11">
        <f>-'OddsRatio_working_3-way'!U17/(3*'OddsRatio_working_3-way'!X17^(1/3))*COS(('OddsRatio_working_3-way'!Y17)/3)</f>
        <v>0.52140000323507718</v>
      </c>
      <c r="AG17" s="11">
        <f>-'OddsRatio_working_3-way'!U17/(3*'OddsRatio_working_3-way'!X17^(1/3))*COS(('OddsRatio_working_3-way'!Y17+2*PI())/3)</f>
        <v>-0.31014494058947945</v>
      </c>
      <c r="AH17" s="11">
        <f>-'OddsRatio_working_3-way'!U17/(3*'OddsRatio_working_3-way'!X17^(1/3))*COS(('OddsRatio_working_3-way'!Y17+4*PI())/3)</f>
        <v>-0.21125506264559785</v>
      </c>
      <c r="AI17" s="11">
        <f>'OddsRatio_working_3-way'!U17/(3*'OddsRatio_working_3-way'!X17^(1/3))*SIN(('OddsRatio_working_3-way'!Y17)/3)</f>
        <v>-5.7094097651029317E-2</v>
      </c>
      <c r="AJ17" s="11">
        <f>'OddsRatio_working_3-way'!U17/(3*'OddsRatio_working_3-way'!X17^(1/3))*SIN(('OddsRatio_working_3-way'!Y17+2*PI())/3)</f>
        <v>-0.4229985995093507</v>
      </c>
      <c r="AK17" s="11">
        <f>'OddsRatio_working_3-way'!U17/(3*'OddsRatio_working_3-way'!X17^(1/3))*SIN(('OddsRatio_working_3-way'!Y17+4*PI())/3)</f>
        <v>0.48009269716038</v>
      </c>
      <c r="AL17" s="11">
        <f>'OddsRatio_working_3-way'!Z17+'OddsRatio_working_3-way'!AF17</f>
        <v>1.0428000064701544</v>
      </c>
      <c r="AM17" s="11">
        <f>'OddsRatio_working_3-way'!AA17+'OddsRatio_working_3-way'!AG17</f>
        <v>-0.62028988117895889</v>
      </c>
      <c r="AN17" s="11">
        <f>'OddsRatio_working_3-way'!AB17+'OddsRatio_working_3-way'!AH17</f>
        <v>-0.42251012529119569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1.0428000064701544</v>
      </c>
      <c r="AS17" s="11">
        <f>IF(('OddsRatio_working_3-way'!X17=0),IF(Q17&gt;0,-Q17^(1/3),(-Q17)^(1/3)),'OddsRatio_working_3-way'!AM17-'OddsRatio_working_3-way'!R17/3)</f>
        <v>-0.62028988117895889</v>
      </c>
      <c r="AT17" s="11">
        <f>IF(('OddsRatio_working_3-way'!X17=0),IF(Q17&gt;0,-Q17^(1/3),(-Q17)^(1/3)),'OddsRatio_working_3-way'!AN17-'OddsRatio_working_3-way'!R17/3)</f>
        <v>-0.42251012529119569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2.11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3.43</v>
      </c>
      <c r="D18" s="9">
        <f t="shared" si="13"/>
        <v>0.46314924982968531</v>
      </c>
      <c r="E18" s="9">
        <f t="shared" si="14"/>
        <v>0.25416983364397688</v>
      </c>
      <c r="F18" s="9">
        <f t="shared" si="15"/>
        <v>0.28268091652633792</v>
      </c>
      <c r="G18" s="9">
        <f t="shared" si="16"/>
        <v>1.0442623509713429</v>
      </c>
      <c r="H18" s="9">
        <f t="shared" si="17"/>
        <v>2.1591312095781907</v>
      </c>
      <c r="I18" s="9">
        <f t="shared" si="18"/>
        <v>3.9343772062294744</v>
      </c>
      <c r="J18" s="9">
        <f t="shared" si="19"/>
        <v>3.5375575128603636</v>
      </c>
      <c r="K18" s="11">
        <f t="shared" si="20"/>
        <v>0.47393364928909953</v>
      </c>
      <c r="L18" s="11">
        <f t="shared" si="21"/>
        <v>0.26246719160104987</v>
      </c>
      <c r="M18" s="11">
        <f t="shared" si="22"/>
        <v>0.29154518950437314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-0.27487422714195753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0.2302884593241494</v>
      </c>
      <c r="Q18" s="11">
        <f>2*'OddsRatio_working_3-way'!K18*'OddsRatio_working_3-way'!L18*'OddsRatio_working_3-way'!M18</f>
        <v>7.2531798212330523E-2</v>
      </c>
      <c r="R18" s="11">
        <f t="shared" si="23"/>
        <v>0</v>
      </c>
      <c r="S18" s="11">
        <f t="shared" si="24"/>
        <v>-0.83779575014582208</v>
      </c>
      <c r="T18" s="11">
        <f t="shared" si="25"/>
        <v>-0.26387267721128255</v>
      </c>
      <c r="U18" s="11">
        <f>'OddsRatio_working_3-way'!S18-'OddsRatio_working_3-way'!R18^2/3</f>
        <v>-0.83779575014582208</v>
      </c>
      <c r="V18" s="11">
        <f>'OddsRatio_working_3-way'!S18*'OddsRatio_working_3-way'!R18/3-2*'OddsRatio_working_3-way'!R18^3/27-'OddsRatio_working_3-way'!T18</f>
        <v>0.26387267721128255</v>
      </c>
      <c r="W18" s="11">
        <f>'OddsRatio_working_3-way'!V18^2+4*'OddsRatio_working_3-way'!U18^3/27</f>
        <v>-1.7489769801609031E-2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0.14757926648098196</v>
      </c>
      <c r="Y18" s="11">
        <f>IF('OddsRatio_working_3-way'!W18&gt;=0,IF('OddsRatio_working_3-way'!V18+SQRT('OddsRatio_working_3-way'!W18)&gt;0,0,PI()),ACOS('OddsRatio_working_3-way'!V18/(2*'OddsRatio_working_3-way'!X18)))</f>
        <v>0.46459475266798478</v>
      </c>
      <c r="Z18" s="11">
        <f>'OddsRatio_working_3-way'!X18^(1/3)*COS('OddsRatio_working_3-way'!Y18/3)</f>
        <v>0.52213117548567156</v>
      </c>
      <c r="AA18" s="11">
        <f>'OddsRatio_working_3-way'!X18^(1/3)*COS(('OddsRatio_working_3-way'!Y18+2*PI())/3)</f>
        <v>-0.33165747272913398</v>
      </c>
      <c r="AB18" s="11">
        <f>'OddsRatio_working_3-way'!X18^(1/3)*COS(('OddsRatio_working_3-way'!Y18+4*PI())/3)</f>
        <v>-0.19047370275653741</v>
      </c>
      <c r="AC18" s="11">
        <f>'OddsRatio_working_3-way'!X18^(1/3)*SIN('OddsRatio_working_3-way'!Y18/3)</f>
        <v>8.1512487598884811E-2</v>
      </c>
      <c r="AD18" s="11">
        <f>'OddsRatio_working_3-way'!X18^(1/3)*SIN(('OddsRatio_working_3-way'!Y18+2*PI())/3)</f>
        <v>0.41142261827897986</v>
      </c>
      <c r="AE18" s="11">
        <f>'OddsRatio_working_3-way'!X18^(1/3)*SIN(('OddsRatio_working_3-way'!Y18+4*PI())/3)</f>
        <v>-0.49293510587786465</v>
      </c>
      <c r="AF18" s="11">
        <f>-'OddsRatio_working_3-way'!U18/(3*'OddsRatio_working_3-way'!X18^(1/3))*COS(('OddsRatio_working_3-way'!Y18)/3)</f>
        <v>0.52213117548567145</v>
      </c>
      <c r="AG18" s="11">
        <f>-'OddsRatio_working_3-way'!U18/(3*'OddsRatio_working_3-way'!X18^(1/3))*COS(('OddsRatio_working_3-way'!Y18+2*PI())/3)</f>
        <v>-0.33165747272913393</v>
      </c>
      <c r="AH18" s="11">
        <f>-'OddsRatio_working_3-way'!U18/(3*'OddsRatio_working_3-way'!X18^(1/3))*COS(('OddsRatio_working_3-way'!Y18+4*PI())/3)</f>
        <v>-0.19047370275653738</v>
      </c>
      <c r="AI18" s="11">
        <f>'OddsRatio_working_3-way'!U18/(3*'OddsRatio_working_3-way'!X18^(1/3))*SIN(('OddsRatio_working_3-way'!Y18)/3)</f>
        <v>-8.1512487598884797E-2</v>
      </c>
      <c r="AJ18" s="11">
        <f>'OddsRatio_working_3-way'!U18/(3*'OddsRatio_working_3-way'!X18^(1/3))*SIN(('OddsRatio_working_3-way'!Y18+2*PI())/3)</f>
        <v>-0.41142261827897975</v>
      </c>
      <c r="AK18" s="11">
        <f>'OddsRatio_working_3-way'!U18/(3*'OddsRatio_working_3-way'!X18^(1/3))*SIN(('OddsRatio_working_3-way'!Y18+4*PI())/3)</f>
        <v>0.4929351058778646</v>
      </c>
      <c r="AL18" s="11">
        <f>'OddsRatio_working_3-way'!Z18+'OddsRatio_working_3-way'!AF18</f>
        <v>1.0442623509713429</v>
      </c>
      <c r="AM18" s="11">
        <f>'OddsRatio_working_3-way'!AA18+'OddsRatio_working_3-way'!AG18</f>
        <v>-0.66331494545826786</v>
      </c>
      <c r="AN18" s="11">
        <f>'OddsRatio_working_3-way'!AB18+'OddsRatio_working_3-way'!AH18</f>
        <v>-0.38094740551307482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1.0442623509713429</v>
      </c>
      <c r="AS18" s="11">
        <f>IF(('OddsRatio_working_3-way'!X18=0),IF(Q18&gt;0,-Q18^(1/3),(-Q18)^(1/3)),'OddsRatio_working_3-way'!AM18-'OddsRatio_working_3-way'!R18/3)</f>
        <v>-0.66331494545826786</v>
      </c>
      <c r="AT18" s="11">
        <f>IF(('OddsRatio_working_3-way'!X18=0),IF(Q18&gt;0,-Q18^(1/3),(-Q18)^(1/3)),'OddsRatio_working_3-way'!AN18-'OddsRatio_working_3-way'!R18/3)</f>
        <v>-0.38094740551307482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1.63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5.38</v>
      </c>
      <c r="D19" s="9">
        <f t="shared" si="13"/>
        <v>0.59951368495898683</v>
      </c>
      <c r="E19" s="9">
        <f t="shared" si="14"/>
        <v>0.223317056242156</v>
      </c>
      <c r="F19" s="9">
        <f t="shared" si="15"/>
        <v>0.17716925879885703</v>
      </c>
      <c r="G19" s="9">
        <f t="shared" si="16"/>
        <v>1.0603470437887532</v>
      </c>
      <c r="H19" s="9">
        <f t="shared" si="17"/>
        <v>1.6680186375869146</v>
      </c>
      <c r="I19" s="9">
        <f t="shared" si="18"/>
        <v>4.4779383036271101</v>
      </c>
      <c r="J19" s="9">
        <f t="shared" si="19"/>
        <v>5.6443200517947378</v>
      </c>
      <c r="K19" s="11">
        <f t="shared" si="20"/>
        <v>0.61349693251533743</v>
      </c>
      <c r="L19" s="11">
        <f t="shared" si="21"/>
        <v>0.23364485981308411</v>
      </c>
      <c r="M19" s="11">
        <f t="shared" si="22"/>
        <v>0.18587360594795541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-0.24114310828925289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0.22087211073168828</v>
      </c>
      <c r="Q19" s="11">
        <f>2*'OddsRatio_working_3-way'!K19*'OddsRatio_working_3-way'!L19*'OddsRatio_working_3-way'!M19</f>
        <v>5.3286395833941694E-2</v>
      </c>
      <c r="R19" s="11">
        <f t="shared" si="23"/>
        <v>0</v>
      </c>
      <c r="S19" s="11">
        <f t="shared" si="24"/>
        <v>-0.91593789388644098</v>
      </c>
      <c r="T19" s="11">
        <f t="shared" si="25"/>
        <v>-0.22097416016560706</v>
      </c>
      <c r="U19" s="11">
        <f>'OddsRatio_working_3-way'!S19-'OddsRatio_working_3-way'!R19^2/3</f>
        <v>-0.91593789388644098</v>
      </c>
      <c r="V19" s="11">
        <f>'OddsRatio_working_3-way'!S19*'OddsRatio_working_3-way'!R19/3-2*'OddsRatio_working_3-way'!R19^3/27-'OddsRatio_working_3-way'!T19</f>
        <v>0.22097416016560706</v>
      </c>
      <c r="W19" s="11">
        <f>'OddsRatio_working_3-way'!V19^2+4*'OddsRatio_working_3-way'!U19^3/27</f>
        <v>-6.5010268698750082E-2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0.16870080628115375</v>
      </c>
      <c r="Y19" s="11">
        <f>IF('OddsRatio_working_3-way'!W19&gt;=0,IF('OddsRatio_working_3-way'!V19+SQRT('OddsRatio_working_3-way'!W19)&gt;0,0,PI()),ACOS('OddsRatio_working_3-way'!V19/(2*'OddsRatio_working_3-way'!X19)))</f>
        <v>0.85670743079177081</v>
      </c>
      <c r="Z19" s="11">
        <f>'OddsRatio_working_3-way'!X19^(1/3)*COS('OddsRatio_working_3-way'!Y19/3)</f>
        <v>0.53017352189437672</v>
      </c>
      <c r="AA19" s="11">
        <f>'OddsRatio_working_3-way'!X19^(1/3)*COS(('OddsRatio_working_3-way'!Y19+2*PI())/3)</f>
        <v>-0.39988847081466344</v>
      </c>
      <c r="AB19" s="11">
        <f>'OddsRatio_working_3-way'!X19^(1/3)*COS(('OddsRatio_working_3-way'!Y19+4*PI())/3)</f>
        <v>-0.13028505107971311</v>
      </c>
      <c r="AC19" s="11">
        <f>'OddsRatio_working_3-way'!X19^(1/3)*SIN('OddsRatio_working_3-way'!Y19/3)</f>
        <v>0.15565560695841729</v>
      </c>
      <c r="AD19" s="11">
        <f>'OddsRatio_working_3-way'!X19^(1/3)*SIN(('OddsRatio_working_3-way'!Y19+2*PI())/3)</f>
        <v>0.38131593489518695</v>
      </c>
      <c r="AE19" s="11">
        <f>'OddsRatio_working_3-way'!X19^(1/3)*SIN(('OddsRatio_working_3-way'!Y19+4*PI())/3)</f>
        <v>-0.53697154185360418</v>
      </c>
      <c r="AF19" s="11">
        <f>-'OddsRatio_working_3-way'!U19/(3*'OddsRatio_working_3-way'!X19^(1/3))*COS(('OddsRatio_working_3-way'!Y19)/3)</f>
        <v>0.53017352189437661</v>
      </c>
      <c r="AG19" s="11">
        <f>-'OddsRatio_working_3-way'!U19/(3*'OddsRatio_working_3-way'!X19^(1/3))*COS(('OddsRatio_working_3-way'!Y19+2*PI())/3)</f>
        <v>-0.39988847081466339</v>
      </c>
      <c r="AH19" s="11">
        <f>-'OddsRatio_working_3-way'!U19/(3*'OddsRatio_working_3-way'!X19^(1/3))*COS(('OddsRatio_working_3-way'!Y19+4*PI())/3)</f>
        <v>-0.13028505107971308</v>
      </c>
      <c r="AI19" s="11">
        <f>'OddsRatio_working_3-way'!U19/(3*'OddsRatio_working_3-way'!X19^(1/3))*SIN(('OddsRatio_working_3-way'!Y19)/3)</f>
        <v>-0.15565560695841726</v>
      </c>
      <c r="AJ19" s="11">
        <f>'OddsRatio_working_3-way'!U19/(3*'OddsRatio_working_3-way'!X19^(1/3))*SIN(('OddsRatio_working_3-way'!Y19+2*PI())/3)</f>
        <v>-0.38131593489518689</v>
      </c>
      <c r="AK19" s="11">
        <f>'OddsRatio_working_3-way'!U19/(3*'OddsRatio_working_3-way'!X19^(1/3))*SIN(('OddsRatio_working_3-way'!Y19+4*PI())/3)</f>
        <v>0.53697154185360407</v>
      </c>
      <c r="AL19" s="11">
        <f>'OddsRatio_working_3-way'!Z19+'OddsRatio_working_3-way'!AF19</f>
        <v>1.0603470437887532</v>
      </c>
      <c r="AM19" s="11">
        <f>'OddsRatio_working_3-way'!AA19+'OddsRatio_working_3-way'!AG19</f>
        <v>-0.79977694162932678</v>
      </c>
      <c r="AN19" s="11">
        <f>'OddsRatio_working_3-way'!AB19+'OddsRatio_working_3-way'!AH19</f>
        <v>-0.26057010215942622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1.0603470437887532</v>
      </c>
      <c r="AS19" s="11">
        <f>IF(('OddsRatio_working_3-way'!X19=0),IF(Q19&gt;0,-Q19^(1/3),(-Q19)^(1/3)),'OddsRatio_working_3-way'!AM19-'OddsRatio_working_3-way'!R19/3)</f>
        <v>-0.79977694162932678</v>
      </c>
      <c r="AT19" s="11">
        <f>IF(('OddsRatio_working_3-way'!X19=0),IF(Q19&gt;0,-Q19^(1/3),(-Q19)^(1/3)),'OddsRatio_working_3-way'!AN19-'OddsRatio_working_3-way'!R19/3)</f>
        <v>-0.26057010215942622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1.33</v>
      </c>
      <c r="B20" s="4">
        <f>IF('True_Odds_Calculator_3-way'!B21="","",'True_Odds_Calculator_3-way'!B21)</f>
        <v>5.64</v>
      </c>
      <c r="C20" s="4">
        <f>IF('True_Odds_Calculator_3-way'!C21="","",'True_Odds_Calculator_3-way'!C21)</f>
        <v>9.67</v>
      </c>
      <c r="D20" s="9">
        <f t="shared" si="13"/>
        <v>0.73720254745563973</v>
      </c>
      <c r="E20" s="9">
        <f t="shared" si="14"/>
        <v>0.16632528149546749</v>
      </c>
      <c r="F20" s="9">
        <f t="shared" si="15"/>
        <v>9.6472171048892552E-2</v>
      </c>
      <c r="G20" s="9">
        <f t="shared" si="16"/>
        <v>1.0802403214009662</v>
      </c>
      <c r="H20" s="9">
        <f t="shared" si="17"/>
        <v>1.356479306062319</v>
      </c>
      <c r="I20" s="9">
        <f t="shared" si="18"/>
        <v>6.0123150913004819</v>
      </c>
      <c r="J20" s="9">
        <f t="shared" si="19"/>
        <v>10.365683586546377</v>
      </c>
      <c r="K20" s="11">
        <f t="shared" si="20"/>
        <v>0.75187969924812026</v>
      </c>
      <c r="L20" s="11">
        <f t="shared" si="21"/>
        <v>0.1773049645390071</v>
      </c>
      <c r="M20" s="11">
        <f t="shared" si="22"/>
        <v>0.10341261633919338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-0.18301799736861124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0.18804299137026048</v>
      </c>
      <c r="Q20" s="11">
        <f>2*'OddsRatio_working_3-way'!K20*'OddsRatio_working_3-way'!L20*'OddsRatio_working_3-way'!M20</f>
        <v>2.7572286124671622E-2</v>
      </c>
      <c r="R20" s="11">
        <f t="shared" si="23"/>
        <v>0</v>
      </c>
      <c r="S20" s="11">
        <f t="shared" si="24"/>
        <v>-1.0274562833923298</v>
      </c>
      <c r="T20" s="11">
        <f t="shared" si="25"/>
        <v>-0.1506534139871451</v>
      </c>
      <c r="U20" s="11">
        <f>'OddsRatio_working_3-way'!S20-'OddsRatio_working_3-way'!R20^2/3</f>
        <v>-1.0274562833923298</v>
      </c>
      <c r="V20" s="11">
        <f>'OddsRatio_working_3-way'!S20*'OddsRatio_working_3-way'!R20/3-2*'OddsRatio_working_3-way'!R20^3/27-'OddsRatio_working_3-way'!T20</f>
        <v>0.1506534139871451</v>
      </c>
      <c r="W20" s="11">
        <f>'OddsRatio_working_3-way'!V20^2+4*'OddsRatio_working_3-way'!U20^3/27</f>
        <v>-0.13799259930152621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0.20043019386279376</v>
      </c>
      <c r="Y20" s="11">
        <f>IF('OddsRatio_working_3-way'!W20&gt;=0,IF('OddsRatio_working_3-way'!V20+SQRT('OddsRatio_working_3-way'!W20)&gt;0,0,PI()),ACOS('OddsRatio_working_3-way'!V20/(2*'OddsRatio_working_3-way'!X20)))</f>
        <v>1.1855092899074231</v>
      </c>
      <c r="Z20" s="11">
        <f>'OddsRatio_working_3-way'!X20^(1/3)*COS('OddsRatio_working_3-way'!Y20/3)</f>
        <v>0.54012016070048308</v>
      </c>
      <c r="AA20" s="11">
        <f>'OddsRatio_working_3-way'!X20^(1/3)*COS(('OddsRatio_working_3-way'!Y20+2*PI())/3)</f>
        <v>-0.46516705062999802</v>
      </c>
      <c r="AB20" s="11">
        <f>'OddsRatio_working_3-way'!X20^(1/3)*COS(('OddsRatio_working_3-way'!Y20+4*PI())/3)</f>
        <v>-7.4953110070485246E-2</v>
      </c>
      <c r="AC20" s="11">
        <f>'OddsRatio_working_3-way'!X20^(1/3)*SIN('OddsRatio_working_3-way'!Y20/3)</f>
        <v>0.22529012362357936</v>
      </c>
      <c r="AD20" s="11">
        <f>'OddsRatio_working_3-way'!X20^(1/3)*SIN(('OddsRatio_working_3-way'!Y20+2*PI())/3)</f>
        <v>0.35511271845096204</v>
      </c>
      <c r="AE20" s="11">
        <f>'OddsRatio_working_3-way'!X20^(1/3)*SIN(('OddsRatio_working_3-way'!Y20+4*PI())/3)</f>
        <v>-0.5804028420745414</v>
      </c>
      <c r="AF20" s="11">
        <f>-'OddsRatio_working_3-way'!U20/(3*'OddsRatio_working_3-way'!X20^(1/3))*COS(('OddsRatio_working_3-way'!Y20)/3)</f>
        <v>0.54012016070048297</v>
      </c>
      <c r="AG20" s="11">
        <f>-'OddsRatio_working_3-way'!U20/(3*'OddsRatio_working_3-way'!X20^(1/3))*COS(('OddsRatio_working_3-way'!Y20+2*PI())/3)</f>
        <v>-0.4651670506299978</v>
      </c>
      <c r="AH20" s="11">
        <f>-'OddsRatio_working_3-way'!U20/(3*'OddsRatio_working_3-way'!X20^(1/3))*COS(('OddsRatio_working_3-way'!Y20+4*PI())/3)</f>
        <v>-7.4953110070485218E-2</v>
      </c>
      <c r="AI20" s="11">
        <f>'OddsRatio_working_3-way'!U20/(3*'OddsRatio_working_3-way'!X20^(1/3))*SIN(('OddsRatio_working_3-way'!Y20)/3)</f>
        <v>-0.22529012362357928</v>
      </c>
      <c r="AJ20" s="11">
        <f>'OddsRatio_working_3-way'!U20/(3*'OddsRatio_working_3-way'!X20^(1/3))*SIN(('OddsRatio_working_3-way'!Y20+2*PI())/3)</f>
        <v>-0.35511271845096193</v>
      </c>
      <c r="AK20" s="11">
        <f>'OddsRatio_working_3-way'!U20/(3*'OddsRatio_working_3-way'!X20^(1/3))*SIN(('OddsRatio_working_3-way'!Y20+4*PI())/3)</f>
        <v>0.58040284207454129</v>
      </c>
      <c r="AL20" s="11">
        <f>'OddsRatio_working_3-way'!Z20+'OddsRatio_working_3-way'!AF20</f>
        <v>1.0802403214009662</v>
      </c>
      <c r="AM20" s="11">
        <f>'OddsRatio_working_3-way'!AA20+'OddsRatio_working_3-way'!AG20</f>
        <v>-0.93033410125999583</v>
      </c>
      <c r="AN20" s="11">
        <f>'OddsRatio_working_3-way'!AB20+'OddsRatio_working_3-way'!AH20</f>
        <v>-0.14990622014097046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1.0802403214009662</v>
      </c>
      <c r="AS20" s="11">
        <f>IF(('OddsRatio_working_3-way'!X20=0),IF(Q20&gt;0,-Q20^(1/3),(-Q20)^(1/3)),'OddsRatio_working_3-way'!AM20-'OddsRatio_working_3-way'!R20/3)</f>
        <v>-0.93033410125999583</v>
      </c>
      <c r="AT20" s="11">
        <f>IF(('OddsRatio_working_3-way'!X20=0),IF(Q20&gt;0,-Q20^(1/3),(-Q20)^(1/3)),'OddsRatio_working_3-way'!AN20-'OddsRatio_working_3-way'!R20/3)</f>
        <v>-0.14990622014097046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2.38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3.26</v>
      </c>
      <c r="D21" s="9">
        <f t="shared" si="13"/>
        <v>0.41018786508669358</v>
      </c>
      <c r="E21" s="9">
        <f t="shared" si="14"/>
        <v>0.29173476952255428</v>
      </c>
      <c r="F21" s="9">
        <f t="shared" si="15"/>
        <v>0.2980773653907523</v>
      </c>
      <c r="G21" s="9">
        <f t="shared" si="16"/>
        <v>1.0419618280831739</v>
      </c>
      <c r="H21" s="9">
        <f t="shared" si="17"/>
        <v>2.4379073227547798</v>
      </c>
      <c r="I21" s="9">
        <f t="shared" si="18"/>
        <v>3.4277710594337951</v>
      </c>
      <c r="J21" s="9">
        <f t="shared" si="19"/>
        <v>3.354833731467973</v>
      </c>
      <c r="K21" s="11">
        <f t="shared" si="20"/>
        <v>0.42016806722689076</v>
      </c>
      <c r="L21" s="11">
        <f t="shared" si="21"/>
        <v>0.3003003003003003</v>
      </c>
      <c r="M21" s="11">
        <f t="shared" si="22"/>
        <v>0.30674846625766872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-0.28125785217088006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0.23106573088529059</v>
      </c>
      <c r="Q21" s="11">
        <f>2*'OddsRatio_working_3-way'!K21*'OddsRatio_working_3-way'!L21*'OddsRatio_working_3-way'!M21</f>
        <v>7.740895507044912E-2</v>
      </c>
      <c r="R21" s="11">
        <f t="shared" si="23"/>
        <v>0</v>
      </c>
      <c r="S21" s="11">
        <f t="shared" si="24"/>
        <v>-0.82154410659761801</v>
      </c>
      <c r="T21" s="11">
        <f t="shared" si="25"/>
        <v>-0.27522415631410996</v>
      </c>
      <c r="U21" s="11">
        <f>'OddsRatio_working_3-way'!S21-'OddsRatio_working_3-way'!R21^2/3</f>
        <v>-0.82154410659761801</v>
      </c>
      <c r="V21" s="11">
        <f>'OddsRatio_working_3-way'!S21*'OddsRatio_working_3-way'!R21/3-2*'OddsRatio_working_3-way'!R21^3/27-'OddsRatio_working_3-way'!T21</f>
        <v>0.27522415631410996</v>
      </c>
      <c r="W21" s="11">
        <f>'OddsRatio_working_3-way'!V21^2+4*'OddsRatio_working_3-way'!U21^3/27</f>
        <v>-6.3981290852795913E-3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0.14330602334173992</v>
      </c>
      <c r="Y21" s="11">
        <f>IF('OddsRatio_working_3-way'!W21&gt;=0,IF('OddsRatio_working_3-way'!V21+SQRT('OddsRatio_working_3-way'!W21)&gt;0,0,PI()),ACOS('OddsRatio_working_3-way'!V21/(2*'OddsRatio_working_3-way'!X21)))</f>
        <v>0.28283814758116255</v>
      </c>
      <c r="Z21" s="11">
        <f>'OddsRatio_working_3-way'!X21^(1/3)*COS('OddsRatio_working_3-way'!Y21/3)</f>
        <v>0.52098091404158697</v>
      </c>
      <c r="AA21" s="11">
        <f>'OddsRatio_working_3-way'!X21^(1/3)*COS(('OddsRatio_working_3-way'!Y21+2*PI())/3)</f>
        <v>-0.30315416586916855</v>
      </c>
      <c r="AB21" s="11">
        <f>'OddsRatio_working_3-way'!X21^(1/3)*COS(('OddsRatio_working_3-way'!Y21+4*PI())/3)</f>
        <v>-0.21782674817241837</v>
      </c>
      <c r="AC21" s="11">
        <f>'OddsRatio_working_3-way'!X21^(1/3)*SIN('OddsRatio_working_3-way'!Y21/3)</f>
        <v>4.9263807576474347E-2</v>
      </c>
      <c r="AD21" s="11">
        <f>'OddsRatio_working_3-way'!X21^(1/3)*SIN(('OddsRatio_working_3-way'!Y21+2*PI())/3)</f>
        <v>0.42655080265861417</v>
      </c>
      <c r="AE21" s="11">
        <f>'OddsRatio_working_3-way'!X21^(1/3)*SIN(('OddsRatio_working_3-way'!Y21+4*PI())/3)</f>
        <v>-0.47581461023508848</v>
      </c>
      <c r="AF21" s="11">
        <f>-'OddsRatio_working_3-way'!U21/(3*'OddsRatio_working_3-way'!X21^(1/3))*COS(('OddsRatio_working_3-way'!Y21)/3)</f>
        <v>0.52098091404158697</v>
      </c>
      <c r="AG21" s="11">
        <f>-'OddsRatio_working_3-way'!U21/(3*'OddsRatio_working_3-way'!X21^(1/3))*COS(('OddsRatio_working_3-way'!Y21+2*PI())/3)</f>
        <v>-0.30315416586916855</v>
      </c>
      <c r="AH21" s="11">
        <f>-'OddsRatio_working_3-way'!U21/(3*'OddsRatio_working_3-way'!X21^(1/3))*COS(('OddsRatio_working_3-way'!Y21+4*PI())/3)</f>
        <v>-0.21782674817241837</v>
      </c>
      <c r="AI21" s="11">
        <f>'OddsRatio_working_3-way'!U21/(3*'OddsRatio_working_3-way'!X21^(1/3))*SIN(('OddsRatio_working_3-way'!Y21)/3)</f>
        <v>-4.9263807576474347E-2</v>
      </c>
      <c r="AJ21" s="11">
        <f>'OddsRatio_working_3-way'!U21/(3*'OddsRatio_working_3-way'!X21^(1/3))*SIN(('OddsRatio_working_3-way'!Y21+2*PI())/3)</f>
        <v>-0.42655080265861417</v>
      </c>
      <c r="AK21" s="11">
        <f>'OddsRatio_working_3-way'!U21/(3*'OddsRatio_working_3-way'!X21^(1/3))*SIN(('OddsRatio_working_3-way'!Y21+4*PI())/3)</f>
        <v>0.47581461023508848</v>
      </c>
      <c r="AL21" s="11">
        <f>'OddsRatio_working_3-way'!Z21+'OddsRatio_working_3-way'!AF21</f>
        <v>1.0419618280831739</v>
      </c>
      <c r="AM21" s="11">
        <f>'OddsRatio_working_3-way'!AA21+'OddsRatio_working_3-way'!AG21</f>
        <v>-0.60630833173833709</v>
      </c>
      <c r="AN21" s="11">
        <f>'OddsRatio_working_3-way'!AB21+'OddsRatio_working_3-way'!AH21</f>
        <v>-0.43565349634483674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1.0419618280831739</v>
      </c>
      <c r="AS21" s="11">
        <f>IF(('OddsRatio_working_3-way'!X21=0),IF(Q21&gt;0,-Q21^(1/3),(-Q21)^(1/3)),'OddsRatio_working_3-way'!AM21-'OddsRatio_working_3-way'!R21/3)</f>
        <v>-0.60630833173833709</v>
      </c>
      <c r="AT21" s="11">
        <f>IF(('OddsRatio_working_3-way'!X21=0),IF(Q21&gt;0,-Q21^(1/3),(-Q21)^(1/3)),'OddsRatio_working_3-way'!AN21-'OddsRatio_working_3-way'!R21/3)</f>
        <v>-0.43565349634483674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2.2400000000000002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3.31</v>
      </c>
      <c r="D22" s="9">
        <f t="shared" si="13"/>
        <v>0.43357761352968022</v>
      </c>
      <c r="E22" s="9">
        <f t="shared" si="14"/>
        <v>0.27518983740812281</v>
      </c>
      <c r="F22" s="9">
        <f t="shared" si="15"/>
        <v>0.29123254906219698</v>
      </c>
      <c r="G22" s="9">
        <f t="shared" si="16"/>
        <v>1.0535420485269458</v>
      </c>
      <c r="H22" s="9">
        <f t="shared" si="17"/>
        <v>2.3063921401734127</v>
      </c>
      <c r="I22" s="9">
        <f t="shared" si="18"/>
        <v>3.6338551213173647</v>
      </c>
      <c r="J22" s="9">
        <f t="shared" si="19"/>
        <v>3.4336821320972448</v>
      </c>
      <c r="K22" s="11">
        <f t="shared" si="20"/>
        <v>0.4464285714285714</v>
      </c>
      <c r="L22" s="11">
        <f t="shared" si="21"/>
        <v>0.2857142857142857</v>
      </c>
      <c r="M22" s="11">
        <f t="shared" si="22"/>
        <v>0.30211480362537763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-0.27594950366853688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0.2331370614711141</v>
      </c>
      <c r="Q22" s="11">
        <f>2*'OddsRatio_working_3-way'!K22*'OddsRatio_working_3-way'!L22*'OddsRatio_working_3-way'!M22</f>
        <v>7.7070102965657541E-2</v>
      </c>
      <c r="R22" s="11">
        <f t="shared" si="23"/>
        <v>0</v>
      </c>
      <c r="S22" s="11">
        <f t="shared" si="24"/>
        <v>-0.84485407066052221</v>
      </c>
      <c r="T22" s="11">
        <f t="shared" si="25"/>
        <v>-0.27929060187124699</v>
      </c>
      <c r="U22" s="11">
        <f>'OddsRatio_working_3-way'!S22-'OddsRatio_working_3-way'!R22^2/3</f>
        <v>-0.84485407066052221</v>
      </c>
      <c r="V22" s="11">
        <f>'OddsRatio_working_3-way'!S22*'OddsRatio_working_3-way'!R22/3-2*'OddsRatio_working_3-way'!R22^3/27-'OddsRatio_working_3-way'!T22</f>
        <v>0.27929060187124699</v>
      </c>
      <c r="W22" s="11">
        <f>'OddsRatio_working_3-way'!V22^2+4*'OddsRatio_working_3-way'!U22^3/27</f>
        <v>-1.1335809690218662E-2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0.14944819335125972</v>
      </c>
      <c r="Y22" s="11">
        <f>IF('OddsRatio_working_3-way'!W22&gt;=0,IF('OddsRatio_working_3-way'!V22+SQRT('OddsRatio_working_3-way'!W22)&gt;0,0,PI()),ACOS('OddsRatio_working_3-way'!V22/(2*'OddsRatio_working_3-way'!X22)))</f>
        <v>0.36420825034024351</v>
      </c>
      <c r="Z22" s="11">
        <f>'OddsRatio_working_3-way'!X22^(1/3)*COS('OddsRatio_working_3-way'!Y22/3)</f>
        <v>0.526771024263473</v>
      </c>
      <c r="AA22" s="11">
        <f>'OddsRatio_working_3-way'!X22^(1/3)*COS(('OddsRatio_working_3-way'!Y22+2*PI())/3)</f>
        <v>-0.31904279972679706</v>
      </c>
      <c r="AB22" s="11">
        <f>'OddsRatio_working_3-way'!X22^(1/3)*COS(('OddsRatio_working_3-way'!Y22+4*PI())/3)</f>
        <v>-0.20772822453667605</v>
      </c>
      <c r="AC22" s="11">
        <f>'OddsRatio_working_3-way'!X22^(1/3)*SIN('OddsRatio_working_3-way'!Y22/3)</f>
        <v>6.4267499950745252E-2</v>
      </c>
      <c r="AD22" s="11">
        <f>'OddsRatio_working_3-way'!X22^(1/3)*SIN(('OddsRatio_working_3-way'!Y22+2*PI())/3)</f>
        <v>0.4240633390143439</v>
      </c>
      <c r="AE22" s="11">
        <f>'OddsRatio_working_3-way'!X22^(1/3)*SIN(('OddsRatio_working_3-way'!Y22+4*PI())/3)</f>
        <v>-0.48833083896508911</v>
      </c>
      <c r="AF22" s="11">
        <f>-'OddsRatio_working_3-way'!U22/(3*'OddsRatio_working_3-way'!X22^(1/3))*COS(('OddsRatio_working_3-way'!Y22)/3)</f>
        <v>0.52677102426347278</v>
      </c>
      <c r="AG22" s="11">
        <f>-'OddsRatio_working_3-way'!U22/(3*'OddsRatio_working_3-way'!X22^(1/3))*COS(('OddsRatio_working_3-way'!Y22+2*PI())/3)</f>
        <v>-0.31904279972679689</v>
      </c>
      <c r="AH22" s="11">
        <f>-'OddsRatio_working_3-way'!U22/(3*'OddsRatio_working_3-way'!X22^(1/3))*COS(('OddsRatio_working_3-way'!Y22+4*PI())/3)</f>
        <v>-0.20772822453667597</v>
      </c>
      <c r="AI22" s="11">
        <f>'OddsRatio_working_3-way'!U22/(3*'OddsRatio_working_3-way'!X22^(1/3))*SIN(('OddsRatio_working_3-way'!Y22)/3)</f>
        <v>-6.4267499950745224E-2</v>
      </c>
      <c r="AJ22" s="11">
        <f>'OddsRatio_working_3-way'!U22/(3*'OddsRatio_working_3-way'!X22^(1/3))*SIN(('OddsRatio_working_3-way'!Y22+2*PI())/3)</f>
        <v>-0.42406333901434368</v>
      </c>
      <c r="AK22" s="11">
        <f>'OddsRatio_working_3-way'!U22/(3*'OddsRatio_working_3-way'!X22^(1/3))*SIN(('OddsRatio_working_3-way'!Y22+4*PI())/3)</f>
        <v>0.48833083896508889</v>
      </c>
      <c r="AL22" s="11">
        <f>'OddsRatio_working_3-way'!Z22+'OddsRatio_working_3-way'!AF22</f>
        <v>1.0535420485269458</v>
      </c>
      <c r="AM22" s="11">
        <f>'OddsRatio_working_3-way'!AA22+'OddsRatio_working_3-way'!AG22</f>
        <v>-0.63808559945359389</v>
      </c>
      <c r="AN22" s="11">
        <f>'OddsRatio_working_3-way'!AB22+'OddsRatio_working_3-way'!AH22</f>
        <v>-0.415456449073352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1.0535420485269458</v>
      </c>
      <c r="AS22" s="11">
        <f>IF(('OddsRatio_working_3-way'!X22=0),IF(Q22&gt;0,-Q22^(1/3),(-Q22)^(1/3)),'OddsRatio_working_3-way'!AM22-'OddsRatio_working_3-way'!R22/3)</f>
        <v>-0.63808559945359389</v>
      </c>
      <c r="AT22" s="11">
        <f>IF(('OddsRatio_working_3-way'!X22=0),IF(Q22&gt;0,-Q22^(1/3),(-Q22)^(1/3)),'OddsRatio_working_3-way'!AN22-'OddsRatio_working_3-way'!R22/3)</f>
        <v>-0.415456449073352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2.2999999999999998</v>
      </c>
      <c r="B23" s="4">
        <f>IF('True_Odds_Calculator_3-way'!B24="","",'True_Odds_Calculator_3-way'!B24)</f>
        <v>3.12</v>
      </c>
      <c r="C23" s="4">
        <f>IF('True_Odds_Calculator_3-way'!C24="","",'True_Odds_Calculator_3-way'!C24)</f>
        <v>3.66</v>
      </c>
      <c r="D23" s="9">
        <f t="shared" si="13"/>
        <v>0.42415802667441965</v>
      </c>
      <c r="E23" s="9">
        <f t="shared" si="14"/>
        <v>0.31114344657134785</v>
      </c>
      <c r="F23" s="9">
        <f t="shared" si="15"/>
        <v>0.26469852675423272</v>
      </c>
      <c r="G23" s="9">
        <f t="shared" si="16"/>
        <v>1.0443168258999129</v>
      </c>
      <c r="H23" s="9">
        <f t="shared" si="17"/>
        <v>2.3576118736698861</v>
      </c>
      <c r="I23" s="9">
        <f t="shared" si="18"/>
        <v>3.2139516709078153</v>
      </c>
      <c r="J23" s="9">
        <f t="shared" si="19"/>
        <v>3.7778827568937698</v>
      </c>
      <c r="K23" s="11">
        <f t="shared" si="20"/>
        <v>0.43478260869565222</v>
      </c>
      <c r="L23" s="11">
        <f t="shared" si="21"/>
        <v>0.32051282051282048</v>
      </c>
      <c r="M23" s="11">
        <f t="shared" si="22"/>
        <v>0.27322404371584696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-0.27912409915260961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0.23149417304798631</v>
      </c>
      <c r="Q23" s="11">
        <f>2*'OddsRatio_working_3-way'!K23*'OddsRatio_working_3-way'!L23*'OddsRatio_working_3-way'!M23</f>
        <v>7.6149399028942855E-2</v>
      </c>
      <c r="R23" s="11">
        <f t="shared" si="23"/>
        <v>0</v>
      </c>
      <c r="S23" s="11">
        <f t="shared" si="24"/>
        <v>-0.82935931992535727</v>
      </c>
      <c r="T23" s="11">
        <f t="shared" si="25"/>
        <v>-0.27281556576492011</v>
      </c>
      <c r="U23" s="11">
        <f>'OddsRatio_working_3-way'!S23-'OddsRatio_working_3-way'!R23^2/3</f>
        <v>-0.82935931992535727</v>
      </c>
      <c r="V23" s="11">
        <f>'OddsRatio_working_3-way'!S23*'OddsRatio_working_3-way'!R23/3-2*'OddsRatio_working_3-way'!R23^3/27-'OddsRatio_working_3-way'!T23</f>
        <v>0.27281556576492011</v>
      </c>
      <c r="W23" s="11">
        <f>'OddsRatio_working_3-way'!V23^2+4*'OddsRatio_working_3-way'!U23^3/27</f>
        <v>-1.0084841639246667E-2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0.14535574856441016</v>
      </c>
      <c r="Y23" s="11">
        <f>IF('OddsRatio_working_3-way'!W23&gt;=0,IF('OddsRatio_working_3-way'!V23+SQRT('OddsRatio_working_3-way'!W23)&gt;0,0,PI()),ACOS('OddsRatio_working_3-way'!V23/(2*'OddsRatio_working_3-way'!X23)))</f>
        <v>0.35270736063550978</v>
      </c>
      <c r="Z23" s="11">
        <f>'OddsRatio_working_3-way'!X23^(1/3)*COS('OddsRatio_working_3-way'!Y23/3)</f>
        <v>0.52215841294995646</v>
      </c>
      <c r="AA23" s="11">
        <f>'OddsRatio_working_3-way'!X23^(1/3)*COS(('OddsRatio_working_3-way'!Y23+2*PI())/3)</f>
        <v>-0.31449057062649888</v>
      </c>
      <c r="AB23" s="11">
        <f>'OddsRatio_working_3-way'!X23^(1/3)*COS(('OddsRatio_working_3-way'!Y23+4*PI())/3)</f>
        <v>-0.20766784232345778</v>
      </c>
      <c r="AC23" s="11">
        <f>'OddsRatio_working_3-way'!X23^(1/3)*SIN('OddsRatio_working_3-way'!Y23/3)</f>
        <v>6.1674130941331243E-2</v>
      </c>
      <c r="AD23" s="11">
        <f>'OddsRatio_working_3-way'!X23^(1/3)*SIN(('OddsRatio_working_3-way'!Y23+2*PI())/3)</f>
        <v>0.42136538494376219</v>
      </c>
      <c r="AE23" s="11">
        <f>'OddsRatio_working_3-way'!X23^(1/3)*SIN(('OddsRatio_working_3-way'!Y23+4*PI())/3)</f>
        <v>-0.48303951588509325</v>
      </c>
      <c r="AF23" s="11">
        <f>-'OddsRatio_working_3-way'!U23/(3*'OddsRatio_working_3-way'!X23^(1/3))*COS(('OddsRatio_working_3-way'!Y23)/3)</f>
        <v>0.52215841294995646</v>
      </c>
      <c r="AG23" s="11">
        <f>-'OddsRatio_working_3-way'!U23/(3*'OddsRatio_working_3-way'!X23^(1/3))*COS(('OddsRatio_working_3-way'!Y23+2*PI())/3)</f>
        <v>-0.31449057062649888</v>
      </c>
      <c r="AH23" s="11">
        <f>-'OddsRatio_working_3-way'!U23/(3*'OddsRatio_working_3-way'!X23^(1/3))*COS(('OddsRatio_working_3-way'!Y23+4*PI())/3)</f>
        <v>-0.20766784232345778</v>
      </c>
      <c r="AI23" s="11">
        <f>'OddsRatio_working_3-way'!U23/(3*'OddsRatio_working_3-way'!X23^(1/3))*SIN(('OddsRatio_working_3-way'!Y23)/3)</f>
        <v>-6.1674130941331243E-2</v>
      </c>
      <c r="AJ23" s="11">
        <f>'OddsRatio_working_3-way'!U23/(3*'OddsRatio_working_3-way'!X23^(1/3))*SIN(('OddsRatio_working_3-way'!Y23+2*PI())/3)</f>
        <v>-0.42136538494376219</v>
      </c>
      <c r="AK23" s="11">
        <f>'OddsRatio_working_3-way'!U23/(3*'OddsRatio_working_3-way'!X23^(1/3))*SIN(('OddsRatio_working_3-way'!Y23+4*PI())/3)</f>
        <v>0.48303951588509325</v>
      </c>
      <c r="AL23" s="11">
        <f>'OddsRatio_working_3-way'!Z23+'OddsRatio_working_3-way'!AF23</f>
        <v>1.0443168258999129</v>
      </c>
      <c r="AM23" s="11">
        <f>'OddsRatio_working_3-way'!AA23+'OddsRatio_working_3-way'!AG23</f>
        <v>-0.62898114125299776</v>
      </c>
      <c r="AN23" s="11">
        <f>'OddsRatio_working_3-way'!AB23+'OddsRatio_working_3-way'!AH23</f>
        <v>-0.41533568464691556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1.0443168258999129</v>
      </c>
      <c r="AS23" s="11">
        <f>IF(('OddsRatio_working_3-way'!X23=0),IF(Q23&gt;0,-Q23^(1/3),(-Q23)^(1/3)),'OddsRatio_working_3-way'!AM23-'OddsRatio_working_3-way'!R23/3)</f>
        <v>-0.62898114125299776</v>
      </c>
      <c r="AT23" s="11">
        <f>IF(('OddsRatio_working_3-way'!X23=0),IF(Q23&gt;0,-Q23^(1/3),(-Q23)^(1/3)),'OddsRatio_working_3-way'!AN23-'OddsRatio_working_3-way'!R23/3)</f>
        <v>-0.41533568464691556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1.89</v>
      </c>
      <c r="B24" s="4">
        <f>IF('True_Odds_Calculator_3-way'!B25="","",'True_Odds_Calculator_3-way'!B25)</f>
        <v>3.73</v>
      </c>
      <c r="C24" s="4">
        <f>IF('True_Odds_Calculator_3-way'!C25="","",'True_Odds_Calculator_3-way'!C25)</f>
        <v>4.29</v>
      </c>
      <c r="D24" s="9">
        <f t="shared" si="13"/>
        <v>0.51690779063636005</v>
      </c>
      <c r="E24" s="9">
        <f t="shared" si="14"/>
        <v>0.25861521524276898</v>
      </c>
      <c r="F24" s="9">
        <f t="shared" si="15"/>
        <v>0.2244769941208711</v>
      </c>
      <c r="G24" s="9">
        <f t="shared" si="16"/>
        <v>1.050091031848851</v>
      </c>
      <c r="H24" s="9">
        <f t="shared" si="17"/>
        <v>1.9345810183454768</v>
      </c>
      <c r="I24" s="9">
        <f t="shared" si="18"/>
        <v>3.866748516947363</v>
      </c>
      <c r="J24" s="9">
        <f t="shared" si="19"/>
        <v>4.4547994947827192</v>
      </c>
      <c r="K24" s="11">
        <f t="shared" si="20"/>
        <v>0.52910052910052918</v>
      </c>
      <c r="L24" s="11">
        <f t="shared" si="21"/>
        <v>0.26809651474530832</v>
      </c>
      <c r="M24" s="11">
        <f t="shared" si="22"/>
        <v>0.23310023310023309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-0.26431427771910343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0.22848101489745817</v>
      </c>
      <c r="Q24" s="11">
        <f>2*'OddsRatio_working_3-way'!K24*'OddsRatio_working_3-way'!L24*'OddsRatio_working_3-way'!M24</f>
        <v>6.6130539767715824E-2</v>
      </c>
      <c r="R24" s="11">
        <f t="shared" si="23"/>
        <v>0</v>
      </c>
      <c r="S24" s="11">
        <f t="shared" si="24"/>
        <v>-0.86442933340238781</v>
      </c>
      <c r="T24" s="11">
        <f t="shared" si="25"/>
        <v>-0.25019662327131337</v>
      </c>
      <c r="U24" s="11">
        <f>'OddsRatio_working_3-way'!S24-'OddsRatio_working_3-way'!R24^2/3</f>
        <v>-0.86442933340238781</v>
      </c>
      <c r="V24" s="11">
        <f>'OddsRatio_working_3-way'!S24*'OddsRatio_working_3-way'!R24/3-2*'OddsRatio_working_3-way'!R24^3/27-'OddsRatio_working_3-way'!T24</f>
        <v>0.25019662327131337</v>
      </c>
      <c r="W24" s="11">
        <f>'OddsRatio_working_3-way'!V24^2+4*'OddsRatio_working_3-way'!U24^3/27</f>
        <v>-3.3095651015900659E-2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0.15467223515572226</v>
      </c>
      <c r="Y24" s="11">
        <f>IF('OddsRatio_working_3-way'!W24&gt;=0,IF('OddsRatio_working_3-way'!V24+SQRT('OddsRatio_working_3-way'!W24)&gt;0,0,PI()),ACOS('OddsRatio_working_3-way'!V24/(2*'OddsRatio_working_3-way'!X24)))</f>
        <v>0.62869411991177604</v>
      </c>
      <c r="Z24" s="11">
        <f>'OddsRatio_working_3-way'!X24^(1/3)*COS('OddsRatio_working_3-way'!Y24/3)</f>
        <v>0.5250455159244255</v>
      </c>
      <c r="AA24" s="11">
        <f>'OddsRatio_working_3-way'!X24^(1/3)*COS(('OddsRatio_working_3-way'!Y24+2*PI())/3)</f>
        <v>-0.3592323128486733</v>
      </c>
      <c r="AB24" s="11">
        <f>'OddsRatio_working_3-way'!X24^(1/3)*COS(('OddsRatio_working_3-way'!Y24+4*PI())/3)</f>
        <v>-0.16581320307575215</v>
      </c>
      <c r="AC24" s="11">
        <f>'OddsRatio_working_3-way'!X24^(1/3)*SIN('OddsRatio_working_3-way'!Y24/3)</f>
        <v>0.11167057509381378</v>
      </c>
      <c r="AD24" s="11">
        <f>'OddsRatio_working_3-way'!X24^(1/3)*SIN(('OddsRatio_working_3-way'!Y24+2*PI())/3)</f>
        <v>0.39886746738675266</v>
      </c>
      <c r="AE24" s="11">
        <f>'OddsRatio_working_3-way'!X24^(1/3)*SIN(('OddsRatio_working_3-way'!Y24+4*PI())/3)</f>
        <v>-0.51053804248056645</v>
      </c>
      <c r="AF24" s="11">
        <f>-'OddsRatio_working_3-way'!U24/(3*'OddsRatio_working_3-way'!X24^(1/3))*COS(('OddsRatio_working_3-way'!Y24)/3)</f>
        <v>0.5250455159244255</v>
      </c>
      <c r="AG24" s="11">
        <f>-'OddsRatio_working_3-way'!U24/(3*'OddsRatio_working_3-way'!X24^(1/3))*COS(('OddsRatio_working_3-way'!Y24+2*PI())/3)</f>
        <v>-0.3592323128486733</v>
      </c>
      <c r="AH24" s="11">
        <f>-'OddsRatio_working_3-way'!U24/(3*'OddsRatio_working_3-way'!X24^(1/3))*COS(('OddsRatio_working_3-way'!Y24+4*PI())/3)</f>
        <v>-0.16581320307575215</v>
      </c>
      <c r="AI24" s="11">
        <f>'OddsRatio_working_3-way'!U24/(3*'OddsRatio_working_3-way'!X24^(1/3))*SIN(('OddsRatio_working_3-way'!Y24)/3)</f>
        <v>-0.11167057509381378</v>
      </c>
      <c r="AJ24" s="11">
        <f>'OddsRatio_working_3-way'!U24/(3*'OddsRatio_working_3-way'!X24^(1/3))*SIN(('OddsRatio_working_3-way'!Y24+2*PI())/3)</f>
        <v>-0.39886746738675266</v>
      </c>
      <c r="AK24" s="11">
        <f>'OddsRatio_working_3-way'!U24/(3*'OddsRatio_working_3-way'!X24^(1/3))*SIN(('OddsRatio_working_3-way'!Y24+4*PI())/3)</f>
        <v>0.51053804248056645</v>
      </c>
      <c r="AL24" s="11">
        <f>'OddsRatio_working_3-way'!Z24+'OddsRatio_working_3-way'!AF24</f>
        <v>1.050091031848851</v>
      </c>
      <c r="AM24" s="11">
        <f>'OddsRatio_working_3-way'!AA24+'OddsRatio_working_3-way'!AG24</f>
        <v>-0.71846462569734659</v>
      </c>
      <c r="AN24" s="11">
        <f>'OddsRatio_working_3-way'!AB24+'OddsRatio_working_3-way'!AH24</f>
        <v>-0.33162640615150429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1.050091031848851</v>
      </c>
      <c r="AS24" s="11">
        <f>IF(('OddsRatio_working_3-way'!X24=0),IF(Q24&gt;0,-Q24^(1/3),(-Q24)^(1/3)),'OddsRatio_working_3-way'!AM24-'OddsRatio_working_3-way'!R24/3)</f>
        <v>-0.71846462569734659</v>
      </c>
      <c r="AT24" s="11">
        <f>IF(('OddsRatio_working_3-way'!X24=0),IF(Q24&gt;0,-Q24^(1/3),(-Q24)^(1/3)),'OddsRatio_working_3-way'!AN24-'OddsRatio_working_3-way'!R24/3)</f>
        <v>-0.33162640615150429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3.09</v>
      </c>
      <c r="B25" s="4">
        <f>IF('True_Odds_Calculator_3-way'!B26="","",'True_Odds_Calculator_3-way'!B26)</f>
        <v>3.91</v>
      </c>
      <c r="C25" s="4">
        <f>IF('True_Odds_Calculator_3-way'!C26="","",'True_Odds_Calculator_3-way'!C26)</f>
        <v>2.23</v>
      </c>
      <c r="D25" s="9">
        <f t="shared" si="13"/>
        <v>0.31436417772941239</v>
      </c>
      <c r="E25" s="9">
        <f t="shared" si="14"/>
        <v>0.24772484598399039</v>
      </c>
      <c r="F25" s="9">
        <f t="shared" si="15"/>
        <v>0.43791097628659709</v>
      </c>
      <c r="G25" s="9">
        <f t="shared" si="16"/>
        <v>1.0435521620937371</v>
      </c>
      <c r="H25" s="9">
        <f t="shared" si="17"/>
        <v>3.1810240187759105</v>
      </c>
      <c r="I25" s="9">
        <f t="shared" si="18"/>
        <v>4.0367367916927739</v>
      </c>
      <c r="J25" s="9">
        <f t="shared" si="19"/>
        <v>2.2835691593752969</v>
      </c>
      <c r="K25" s="11">
        <f t="shared" si="20"/>
        <v>0.3236245954692557</v>
      </c>
      <c r="L25" s="11">
        <f t="shared" si="21"/>
        <v>0.25575447570332482</v>
      </c>
      <c r="M25" s="11">
        <f t="shared" si="22"/>
        <v>0.44843049327354262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-0.27765422515992033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0.23123200598367566</v>
      </c>
      <c r="Q25" s="11">
        <f>2*'OddsRatio_working_3-way'!K25*'OddsRatio_working_3-way'!L25*'OddsRatio_working_3-way'!M25</f>
        <v>7.4231783622367792E-2</v>
      </c>
      <c r="R25" s="11">
        <f t="shared" si="23"/>
        <v>0</v>
      </c>
      <c r="S25" s="11">
        <f t="shared" si="24"/>
        <v>-0.83280564468447438</v>
      </c>
      <c r="T25" s="11">
        <f t="shared" si="25"/>
        <v>-0.26735333697735936</v>
      </c>
      <c r="U25" s="11">
        <f>'OddsRatio_working_3-way'!S25-'OddsRatio_working_3-way'!R25^2/3</f>
        <v>-0.83280564468447438</v>
      </c>
      <c r="V25" s="11">
        <f>'OddsRatio_working_3-way'!S25*'OddsRatio_working_3-way'!R25/3-2*'OddsRatio_working_3-way'!R25^3/27-'OddsRatio_working_3-way'!T25</f>
        <v>0.26735333697735936</v>
      </c>
      <c r="W25" s="11">
        <f>'OddsRatio_working_3-way'!V25^2+4*'OddsRatio_working_3-way'!U25^3/27</f>
        <v>-1.4093311480144893E-2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0.14626270737364527</v>
      </c>
      <c r="Y25" s="11">
        <f>IF('OddsRatio_working_3-way'!W25&gt;=0,IF('OddsRatio_working_3-way'!V25+SQRT('OddsRatio_working_3-way'!W25)&gt;0,0,PI()),ACOS('OddsRatio_working_3-way'!V25/(2*'OddsRatio_working_3-way'!X25)))</f>
        <v>0.41788554098432318</v>
      </c>
      <c r="Z25" s="11">
        <f>'OddsRatio_working_3-way'!X25^(1/3)*COS('OddsRatio_working_3-way'!Y25/3)</f>
        <v>0.52177608104686857</v>
      </c>
      <c r="AA25" s="11">
        <f>'OddsRatio_working_3-way'!X25^(1/3)*COS(('OddsRatio_working_3-way'!Y25+2*PI())/3)</f>
        <v>-0.32424182578246519</v>
      </c>
      <c r="AB25" s="11">
        <f>'OddsRatio_working_3-way'!X25^(1/3)*COS(('OddsRatio_working_3-way'!Y25+4*PI())/3)</f>
        <v>-0.19753425526440349</v>
      </c>
      <c r="AC25" s="11">
        <f>'OddsRatio_working_3-way'!X25^(1/3)*SIN('OddsRatio_working_3-way'!Y25/3)</f>
        <v>7.3154649946966618E-2</v>
      </c>
      <c r="AD25" s="11">
        <f>'OddsRatio_working_3-way'!X25^(1/3)*SIN(('OddsRatio_working_3-way'!Y25+2*PI())/3)</f>
        <v>0.41529401630019308</v>
      </c>
      <c r="AE25" s="11">
        <f>'OddsRatio_working_3-way'!X25^(1/3)*SIN(('OddsRatio_working_3-way'!Y25+4*PI())/3)</f>
        <v>-0.48844866624715955</v>
      </c>
      <c r="AF25" s="11">
        <f>-'OddsRatio_working_3-way'!U25/(3*'OddsRatio_working_3-way'!X25^(1/3))*COS(('OddsRatio_working_3-way'!Y25)/3)</f>
        <v>0.52177608104686846</v>
      </c>
      <c r="AG25" s="11">
        <f>-'OddsRatio_working_3-way'!U25/(3*'OddsRatio_working_3-way'!X25^(1/3))*COS(('OddsRatio_working_3-way'!Y25+2*PI())/3)</f>
        <v>-0.32424182578246513</v>
      </c>
      <c r="AH25" s="11">
        <f>-'OddsRatio_working_3-way'!U25/(3*'OddsRatio_working_3-way'!X25^(1/3))*COS(('OddsRatio_working_3-way'!Y25+4*PI())/3)</f>
        <v>-0.19753425526440344</v>
      </c>
      <c r="AI25" s="11">
        <f>'OddsRatio_working_3-way'!U25/(3*'OddsRatio_working_3-way'!X25^(1/3))*SIN(('OddsRatio_working_3-way'!Y25)/3)</f>
        <v>-7.3154649946966605E-2</v>
      </c>
      <c r="AJ25" s="11">
        <f>'OddsRatio_working_3-way'!U25/(3*'OddsRatio_working_3-way'!X25^(1/3))*SIN(('OddsRatio_working_3-way'!Y25+2*PI())/3)</f>
        <v>-0.41529401630019297</v>
      </c>
      <c r="AK25" s="11">
        <f>'OddsRatio_working_3-way'!U25/(3*'OddsRatio_working_3-way'!X25^(1/3))*SIN(('OddsRatio_working_3-way'!Y25+4*PI())/3)</f>
        <v>0.48844866624715944</v>
      </c>
      <c r="AL25" s="11">
        <f>'OddsRatio_working_3-way'!Z25+'OddsRatio_working_3-way'!AF25</f>
        <v>1.0435521620937371</v>
      </c>
      <c r="AM25" s="11">
        <f>'OddsRatio_working_3-way'!AA25+'OddsRatio_working_3-way'!AG25</f>
        <v>-0.64848365156493037</v>
      </c>
      <c r="AN25" s="11">
        <f>'OddsRatio_working_3-way'!AB25+'OddsRatio_working_3-way'!AH25</f>
        <v>-0.39506851052880693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1.0435521620937371</v>
      </c>
      <c r="AS25" s="11">
        <f>IF(('OddsRatio_working_3-way'!X25=0),IF(Q25&gt;0,-Q25^(1/3),(-Q25)^(1/3)),'OddsRatio_working_3-way'!AM25-'OddsRatio_working_3-way'!R25/3)</f>
        <v>-0.64848365156493037</v>
      </c>
      <c r="AT25" s="11">
        <f>IF(('OddsRatio_working_3-way'!X25=0),IF(Q25&gt;0,-Q25^(1/3),(-Q25)^(1/3)),'OddsRatio_working_3-way'!AN25-'OddsRatio_working_3-way'!R25/3)</f>
        <v>-0.39506851052880693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1.67</v>
      </c>
      <c r="B26" s="4">
        <f>IF('True_Odds_Calculator_3-way'!B27="","",'True_Odds_Calculator_3-way'!B27)</f>
        <v>4.3499999999999996</v>
      </c>
      <c r="C26" s="4">
        <f>IF('True_Odds_Calculator_3-way'!C27="","",'True_Odds_Calculator_3-way'!C27)</f>
        <v>4.93</v>
      </c>
      <c r="D26" s="9">
        <f t="shared" si="13"/>
        <v>0.58556084146117615</v>
      </c>
      <c r="E26" s="9">
        <f t="shared" si="14"/>
        <v>0.22032146733678756</v>
      </c>
      <c r="F26" s="9">
        <f t="shared" si="15"/>
        <v>0.1941176912020362</v>
      </c>
      <c r="G26" s="9">
        <f t="shared" si="16"/>
        <v>1.0563648804168084</v>
      </c>
      <c r="H26" s="9">
        <f t="shared" si="17"/>
        <v>1.7077644698792618</v>
      </c>
      <c r="I26" s="9">
        <f t="shared" si="18"/>
        <v>4.538822349396308</v>
      </c>
      <c r="J26" s="9">
        <f t="shared" si="19"/>
        <v>5.1515139800380565</v>
      </c>
      <c r="K26" s="11">
        <f t="shared" si="20"/>
        <v>0.5988023952095809</v>
      </c>
      <c r="L26" s="11">
        <f t="shared" si="21"/>
        <v>0.22988505747126439</v>
      </c>
      <c r="M26" s="11">
        <f t="shared" si="22"/>
        <v>0.20283975659229211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-0.24629722160211998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0.22198032416666286</v>
      </c>
      <c r="Q26" s="11">
        <f>2*'OddsRatio_working_3-way'!K26*'OddsRatio_working_3-way'!L26*'OddsRatio_working_3-way'!M26</f>
        <v>5.5844106708594438E-2</v>
      </c>
      <c r="R26" s="11">
        <f t="shared" si="23"/>
        <v>0</v>
      </c>
      <c r="S26" s="11">
        <f t="shared" si="24"/>
        <v>-0.90127011065216245</v>
      </c>
      <c r="T26" s="11">
        <f t="shared" si="25"/>
        <v>-0.2267346190319906</v>
      </c>
      <c r="U26" s="11">
        <f>'OddsRatio_working_3-way'!S26-'OddsRatio_working_3-way'!R26^2/3</f>
        <v>-0.90127011065216245</v>
      </c>
      <c r="V26" s="11">
        <f>'OddsRatio_working_3-way'!S26*'OddsRatio_working_3-way'!R26/3-2*'OddsRatio_working_3-way'!R26^3/27-'OddsRatio_working_3-way'!T26</f>
        <v>0.2267346190319906</v>
      </c>
      <c r="W26" s="11">
        <f>'OddsRatio_working_3-way'!V26^2+4*'OddsRatio_working_3-way'!U26^3/27</f>
        <v>-5.7049297943167536E-2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0.16466472406890117</v>
      </c>
      <c r="Y26" s="11">
        <f>IF('OddsRatio_working_3-way'!W26&gt;=0,IF('OddsRatio_working_3-way'!V26+SQRT('OddsRatio_working_3-way'!W26)&gt;0,0,PI()),ACOS('OddsRatio_working_3-way'!V26/(2*'OddsRatio_working_3-way'!X26)))</f>
        <v>0.81141405171372238</v>
      </c>
      <c r="Z26" s="11">
        <f>'OddsRatio_working_3-way'!X26^(1/3)*COS('OddsRatio_working_3-way'!Y26/3)</f>
        <v>0.52818244020840421</v>
      </c>
      <c r="AA26" s="11">
        <f>'OddsRatio_working_3-way'!X26^(1/3)*COS(('OddsRatio_working_3-way'!Y26+2*PI())/3)</f>
        <v>-0.39091791309373902</v>
      </c>
      <c r="AB26" s="11">
        <f>'OddsRatio_working_3-way'!X26^(1/3)*COS(('OddsRatio_working_3-way'!Y26+4*PI())/3)</f>
        <v>-0.13726452711466525</v>
      </c>
      <c r="AC26" s="11">
        <f>'OddsRatio_working_3-way'!X26^(1/3)*SIN('OddsRatio_working_3-way'!Y26/3)</f>
        <v>0.14644685067587837</v>
      </c>
      <c r="AD26" s="11">
        <f>'OddsRatio_working_3-way'!X26^(1/3)*SIN(('OddsRatio_working_3-way'!Y26+2*PI())/3)</f>
        <v>0.38419598571539415</v>
      </c>
      <c r="AE26" s="11">
        <f>'OddsRatio_working_3-way'!X26^(1/3)*SIN(('OddsRatio_working_3-way'!Y26+4*PI())/3)</f>
        <v>-0.53064283639127252</v>
      </c>
      <c r="AF26" s="11">
        <f>-'OddsRatio_working_3-way'!U26/(3*'OddsRatio_working_3-way'!X26^(1/3))*COS(('OddsRatio_working_3-way'!Y26)/3)</f>
        <v>0.52818244020840421</v>
      </c>
      <c r="AG26" s="11">
        <f>-'OddsRatio_working_3-way'!U26/(3*'OddsRatio_working_3-way'!X26^(1/3))*COS(('OddsRatio_working_3-way'!Y26+2*PI())/3)</f>
        <v>-0.39091791309373902</v>
      </c>
      <c r="AH26" s="11">
        <f>-'OddsRatio_working_3-way'!U26/(3*'OddsRatio_working_3-way'!X26^(1/3))*COS(('OddsRatio_working_3-way'!Y26+4*PI())/3)</f>
        <v>-0.13726452711466525</v>
      </c>
      <c r="AI26" s="11">
        <f>'OddsRatio_working_3-way'!U26/(3*'OddsRatio_working_3-way'!X26^(1/3))*SIN(('OddsRatio_working_3-way'!Y26)/3)</f>
        <v>-0.14644685067587837</v>
      </c>
      <c r="AJ26" s="11">
        <f>'OddsRatio_working_3-way'!U26/(3*'OddsRatio_working_3-way'!X26^(1/3))*SIN(('OddsRatio_working_3-way'!Y26+2*PI())/3)</f>
        <v>-0.38419598571539415</v>
      </c>
      <c r="AK26" s="11">
        <f>'OddsRatio_working_3-way'!U26/(3*'OddsRatio_working_3-way'!X26^(1/3))*SIN(('OddsRatio_working_3-way'!Y26+4*PI())/3)</f>
        <v>0.53064283639127252</v>
      </c>
      <c r="AL26" s="11">
        <f>'OddsRatio_working_3-way'!Z26+'OddsRatio_working_3-way'!AF26</f>
        <v>1.0563648804168084</v>
      </c>
      <c r="AM26" s="11">
        <f>'OddsRatio_working_3-way'!AA26+'OddsRatio_working_3-way'!AG26</f>
        <v>-0.78183582618747804</v>
      </c>
      <c r="AN26" s="11">
        <f>'OddsRatio_working_3-way'!AB26+'OddsRatio_working_3-way'!AH26</f>
        <v>-0.27452905422933049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1.0563648804168084</v>
      </c>
      <c r="AS26" s="11">
        <f>IF(('OddsRatio_working_3-way'!X26=0),IF(Q26&gt;0,-Q26^(1/3),(-Q26)^(1/3)),'OddsRatio_working_3-way'!AM26-'OddsRatio_working_3-way'!R26/3)</f>
        <v>-0.78183582618747804</v>
      </c>
      <c r="AT26" s="11">
        <f>IF(('OddsRatio_working_3-way'!X26=0),IF(Q26&gt;0,-Q26^(1/3),(-Q26)^(1/3)),'OddsRatio_working_3-way'!AN26-'OddsRatio_working_3-way'!R26/3)</f>
        <v>-0.27452905422933049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2.5099999999999998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2.78</v>
      </c>
      <c r="D27" s="9">
        <f t="shared" si="13"/>
        <v>0.38870061868780365</v>
      </c>
      <c r="E27" s="9">
        <f t="shared" si="14"/>
        <v>0.26089930826880159</v>
      </c>
      <c r="F27" s="9">
        <f t="shared" si="15"/>
        <v>0.35040007304339482</v>
      </c>
      <c r="G27" s="9">
        <f t="shared" si="16"/>
        <v>1.0415060020375857</v>
      </c>
      <c r="H27" s="9">
        <f t="shared" si="17"/>
        <v>2.5726740630767542</v>
      </c>
      <c r="I27" s="9">
        <f t="shared" si="18"/>
        <v>3.832896325542233</v>
      </c>
      <c r="J27" s="9">
        <f t="shared" si="19"/>
        <v>2.8538806836269019</v>
      </c>
      <c r="K27" s="11">
        <f t="shared" si="20"/>
        <v>0.39840637450199207</v>
      </c>
      <c r="L27" s="11">
        <f t="shared" si="21"/>
        <v>0.26881720430107525</v>
      </c>
      <c r="M27" s="11">
        <f t="shared" si="22"/>
        <v>0.35971223021582738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-0.28164652444603888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0.23153306168842075</v>
      </c>
      <c r="Q27" s="11">
        <f>2*'OddsRatio_working_3-way'!K27*'OddsRatio_working_3-way'!L27*'OddsRatio_working_3-way'!M27</f>
        <v>7.7049271776512746E-2</v>
      </c>
      <c r="R27" s="11">
        <f t="shared" si="23"/>
        <v>0</v>
      </c>
      <c r="S27" s="11">
        <f t="shared" si="24"/>
        <v>-0.82206965679344124</v>
      </c>
      <c r="T27" s="11">
        <f t="shared" si="25"/>
        <v>-0.27356727347535487</v>
      </c>
      <c r="U27" s="11">
        <f>'OddsRatio_working_3-way'!S27-'OddsRatio_working_3-way'!R27^2/3</f>
        <v>-0.82206965679344124</v>
      </c>
      <c r="V27" s="11">
        <f>'OddsRatio_working_3-way'!S27*'OddsRatio_working_3-way'!R27/3-2*'OddsRatio_working_3-way'!R27^3/27-'OddsRatio_working_3-way'!T27</f>
        <v>0.27356727347535487</v>
      </c>
      <c r="W27" s="11">
        <f>'OddsRatio_working_3-way'!V27^2+4*'OddsRatio_working_3-way'!U27^3/27</f>
        <v>-7.4651628696305594E-3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0.14344355683192095</v>
      </c>
      <c r="Y27" s="11">
        <f>IF('OddsRatio_working_3-way'!W27&gt;=0,IF('OddsRatio_working_3-way'!V27+SQRT('OddsRatio_working_3-way'!W27)&gt;0,0,PI()),ACOS('OddsRatio_working_3-way'!V27/(2*'OddsRatio_working_3-way'!X27)))</f>
        <v>0.30591712510977587</v>
      </c>
      <c r="Z27" s="11">
        <f>'OddsRatio_working_3-way'!X27^(1/3)*COS('OddsRatio_working_3-way'!Y27/3)</f>
        <v>0.52075300101879274</v>
      </c>
      <c r="AA27" s="11">
        <f>'OddsRatio_working_3-way'!X27^(1/3)*COS(('OddsRatio_working_3-way'!Y27+2*PI())/3)</f>
        <v>-0.30652461147616494</v>
      </c>
      <c r="AB27" s="11">
        <f>'OddsRatio_working_3-way'!X27^(1/3)*COS(('OddsRatio_working_3-way'!Y27+4*PI())/3)</f>
        <v>-0.21422838954262796</v>
      </c>
      <c r="AC27" s="11">
        <f>'OddsRatio_working_3-way'!X27^(1/3)*SIN('OddsRatio_working_3-way'!Y27/3)</f>
        <v>5.3287248578513177E-2</v>
      </c>
      <c r="AD27" s="11">
        <f>'OddsRatio_working_3-way'!X27^(1/3)*SIN(('OddsRatio_working_3-way'!Y27+2*PI())/3)</f>
        <v>0.42434170369000168</v>
      </c>
      <c r="AE27" s="11">
        <f>'OddsRatio_working_3-way'!X27^(1/3)*SIN(('OddsRatio_working_3-way'!Y27+4*PI())/3)</f>
        <v>-0.47762895226851471</v>
      </c>
      <c r="AF27" s="11">
        <f>-'OddsRatio_working_3-way'!U27/(3*'OddsRatio_working_3-way'!X27^(1/3))*COS(('OddsRatio_working_3-way'!Y27)/3)</f>
        <v>0.52075300101879285</v>
      </c>
      <c r="AG27" s="11">
        <f>-'OddsRatio_working_3-way'!U27/(3*'OddsRatio_working_3-way'!X27^(1/3))*COS(('OddsRatio_working_3-way'!Y27+2*PI())/3)</f>
        <v>-0.306524611476165</v>
      </c>
      <c r="AH27" s="11">
        <f>-'OddsRatio_working_3-way'!U27/(3*'OddsRatio_working_3-way'!X27^(1/3))*COS(('OddsRatio_working_3-way'!Y27+4*PI())/3)</f>
        <v>-0.21422838954262802</v>
      </c>
      <c r="AI27" s="11">
        <f>'OddsRatio_working_3-way'!U27/(3*'OddsRatio_working_3-way'!X27^(1/3))*SIN(('OddsRatio_working_3-way'!Y27)/3)</f>
        <v>-5.3287248578513184E-2</v>
      </c>
      <c r="AJ27" s="11">
        <f>'OddsRatio_working_3-way'!U27/(3*'OddsRatio_working_3-way'!X27^(1/3))*SIN(('OddsRatio_working_3-way'!Y27+2*PI())/3)</f>
        <v>-0.42434170369000179</v>
      </c>
      <c r="AK27" s="11">
        <f>'OddsRatio_working_3-way'!U27/(3*'OddsRatio_working_3-way'!X27^(1/3))*SIN(('OddsRatio_working_3-way'!Y27+4*PI())/3)</f>
        <v>0.47762895226851482</v>
      </c>
      <c r="AL27" s="11">
        <f>'OddsRatio_working_3-way'!Z27+'OddsRatio_working_3-way'!AF27</f>
        <v>1.0415060020375857</v>
      </c>
      <c r="AM27" s="11">
        <f>'OddsRatio_working_3-way'!AA27+'OddsRatio_working_3-way'!AG27</f>
        <v>-0.61304922295232989</v>
      </c>
      <c r="AN27" s="11">
        <f>'OddsRatio_working_3-way'!AB27+'OddsRatio_working_3-way'!AH27</f>
        <v>-0.42845677908525598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1.0415060020375857</v>
      </c>
      <c r="AS27" s="11">
        <f>IF(('OddsRatio_working_3-way'!X27=0),IF(Q27&gt;0,-Q27^(1/3),(-Q27)^(1/3)),'OddsRatio_working_3-way'!AM27-'OddsRatio_working_3-way'!R27/3)</f>
        <v>-0.61304922295232989</v>
      </c>
      <c r="AT27" s="11">
        <f>IF(('OddsRatio_working_3-way'!X27=0),IF(Q27&gt;0,-Q27^(1/3),(-Q27)^(1/3)),'OddsRatio_working_3-way'!AN27-'OddsRatio_working_3-way'!R27/3)</f>
        <v>-0.42845677908525598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3.86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2.0099999999999998</v>
      </c>
      <c r="D28" s="9">
        <f t="shared" si="13"/>
        <v>0.24681556682918124</v>
      </c>
      <c r="E28" s="9">
        <f t="shared" si="14"/>
        <v>0.27187508756418238</v>
      </c>
      <c r="F28" s="9">
        <f t="shared" si="15"/>
        <v>0.48130934560663613</v>
      </c>
      <c r="G28" s="9">
        <f t="shared" si="16"/>
        <v>1.0669959103172781</v>
      </c>
      <c r="H28" s="9">
        <f t="shared" si="17"/>
        <v>4.0516083035074146</v>
      </c>
      <c r="I28" s="9">
        <f t="shared" si="18"/>
        <v>3.6781597348963682</v>
      </c>
      <c r="J28" s="9">
        <f t="shared" si="19"/>
        <v>2.0776658694204508</v>
      </c>
      <c r="K28" s="11">
        <f t="shared" si="20"/>
        <v>0.2590673575129534</v>
      </c>
      <c r="L28" s="11">
        <f t="shared" si="21"/>
        <v>0.28490028490028491</v>
      </c>
      <c r="M28" s="11">
        <f t="shared" si="22"/>
        <v>0.49751243781094534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-0.26623837252043359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0.23427729457167762</v>
      </c>
      <c r="Q28" s="11">
        <f>2*'OddsRatio_working_3-way'!K28*'OddsRatio_working_3-way'!L28*'OddsRatio_working_3-way'!M28</f>
        <v>7.3441158172939697E-2</v>
      </c>
      <c r="R28" s="11">
        <f t="shared" si="23"/>
        <v>0</v>
      </c>
      <c r="S28" s="11">
        <f t="shared" si="24"/>
        <v>-0.87995315008056185</v>
      </c>
      <c r="T28" s="11">
        <f t="shared" si="25"/>
        <v>-0.27584738247039559</v>
      </c>
      <c r="U28" s="11">
        <f>'OddsRatio_working_3-way'!S28-'OddsRatio_working_3-way'!R28^2/3</f>
        <v>-0.87995315008056185</v>
      </c>
      <c r="V28" s="11">
        <f>'OddsRatio_working_3-way'!S28*'OddsRatio_working_3-way'!R28/3-2*'OddsRatio_working_3-way'!R28^3/27-'OddsRatio_working_3-way'!T28</f>
        <v>0.27584738247039559</v>
      </c>
      <c r="W28" s="11">
        <f>'OddsRatio_working_3-way'!V28^2+4*'OddsRatio_working_3-way'!U28^3/27</f>
        <v>-2.4850912556325197E-2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0.15885739750802755</v>
      </c>
      <c r="Y28" s="11">
        <f>IF('OddsRatio_working_3-way'!W28&gt;=0,IF('OddsRatio_working_3-way'!V28+SQRT('OddsRatio_working_3-way'!W28)&gt;0,0,PI()),ACOS('OddsRatio_working_3-way'!V28/(2*'OddsRatio_working_3-way'!X28)))</f>
        <v>0.51918613965760918</v>
      </c>
      <c r="Z28" s="11">
        <f>'OddsRatio_working_3-way'!X28^(1/3)*COS('OddsRatio_working_3-way'!Y28/3)</f>
        <v>0.53349795515863907</v>
      </c>
      <c r="AA28" s="11">
        <f>'OddsRatio_working_3-way'!X28^(1/3)*COS(('OddsRatio_working_3-way'!Y28+2*PI())/3)</f>
        <v>-0.34751553254672879</v>
      </c>
      <c r="AB28" s="11">
        <f>'OddsRatio_working_3-way'!X28^(1/3)*COS(('OddsRatio_working_3-way'!Y28+4*PI())/3)</f>
        <v>-0.18598242261191034</v>
      </c>
      <c r="AC28" s="11">
        <f>'OddsRatio_working_3-way'!X28^(1/3)*SIN('OddsRatio_working_3-way'!Y28/3)</f>
        <v>9.3261184503904845E-2</v>
      </c>
      <c r="AD28" s="11">
        <f>'OddsRatio_working_3-way'!X28^(1/3)*SIN(('OddsRatio_working_3-way'!Y28+2*PI())/3)</f>
        <v>0.41539218978248021</v>
      </c>
      <c r="AE28" s="11">
        <f>'OddsRatio_working_3-way'!X28^(1/3)*SIN(('OddsRatio_working_3-way'!Y28+4*PI())/3)</f>
        <v>-0.50865337428638513</v>
      </c>
      <c r="AF28" s="11">
        <f>-'OddsRatio_working_3-way'!U28/(3*'OddsRatio_working_3-way'!X28^(1/3))*COS(('OddsRatio_working_3-way'!Y28)/3)</f>
        <v>0.53349795515863907</v>
      </c>
      <c r="AG28" s="11">
        <f>-'OddsRatio_working_3-way'!U28/(3*'OddsRatio_working_3-way'!X28^(1/3))*COS(('OddsRatio_working_3-way'!Y28+2*PI())/3)</f>
        <v>-0.34751553254672879</v>
      </c>
      <c r="AH28" s="11">
        <f>-'OddsRatio_working_3-way'!U28/(3*'OddsRatio_working_3-way'!X28^(1/3))*COS(('OddsRatio_working_3-way'!Y28+4*PI())/3)</f>
        <v>-0.18598242261191034</v>
      </c>
      <c r="AI28" s="11">
        <f>'OddsRatio_working_3-way'!U28/(3*'OddsRatio_working_3-way'!X28^(1/3))*SIN(('OddsRatio_working_3-way'!Y28)/3)</f>
        <v>-9.3261184503904845E-2</v>
      </c>
      <c r="AJ28" s="11">
        <f>'OddsRatio_working_3-way'!U28/(3*'OddsRatio_working_3-way'!X28^(1/3))*SIN(('OddsRatio_working_3-way'!Y28+2*PI())/3)</f>
        <v>-0.41539218978248021</v>
      </c>
      <c r="AK28" s="11">
        <f>'OddsRatio_working_3-way'!U28/(3*'OddsRatio_working_3-way'!X28^(1/3))*SIN(('OddsRatio_working_3-way'!Y28+4*PI())/3)</f>
        <v>0.50865337428638513</v>
      </c>
      <c r="AL28" s="11">
        <f>'OddsRatio_working_3-way'!Z28+'OddsRatio_working_3-way'!AF28</f>
        <v>1.0669959103172781</v>
      </c>
      <c r="AM28" s="11">
        <f>'OddsRatio_working_3-way'!AA28+'OddsRatio_working_3-way'!AG28</f>
        <v>-0.69503106509345758</v>
      </c>
      <c r="AN28" s="11">
        <f>'OddsRatio_working_3-way'!AB28+'OddsRatio_working_3-way'!AH28</f>
        <v>-0.37196484522382067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1.0669959103172781</v>
      </c>
      <c r="AS28" s="11">
        <f>IF(('OddsRatio_working_3-way'!X28=0),IF(Q28&gt;0,-Q28^(1/3),(-Q28)^(1/3)),'OddsRatio_working_3-way'!AM28-'OddsRatio_working_3-way'!R28/3)</f>
        <v>-0.69503106509345758</v>
      </c>
      <c r="AT28" s="11">
        <f>IF(('OddsRatio_working_3-way'!X28=0),IF(Q28&gt;0,-Q28^(1/3),(-Q28)^(1/3)),'OddsRatio_working_3-way'!AN28-'OddsRatio_working_3-way'!R28/3)</f>
        <v>-0.37196484522382067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1.87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4.59</v>
      </c>
      <c r="D29" s="9">
        <f t="shared" si="13"/>
        <v>0.51831856525365561</v>
      </c>
      <c r="E29" s="9">
        <f t="shared" si="14"/>
        <v>0.2748459919471764</v>
      </c>
      <c r="F29" s="9">
        <f t="shared" si="15"/>
        <v>0.20683544279916796</v>
      </c>
      <c r="G29" s="9">
        <f t="shared" si="16"/>
        <v>1.0681786427552957</v>
      </c>
      <c r="H29" s="9">
        <f t="shared" si="17"/>
        <v>1.9293154191971078</v>
      </c>
      <c r="I29" s="9">
        <f t="shared" si="18"/>
        <v>3.6384012476055805</v>
      </c>
      <c r="J29" s="9">
        <f t="shared" si="19"/>
        <v>4.8347613274915124</v>
      </c>
      <c r="K29" s="11">
        <f t="shared" si="20"/>
        <v>0.53475935828876997</v>
      </c>
      <c r="L29" s="11">
        <f t="shared" si="21"/>
        <v>0.28818443804034583</v>
      </c>
      <c r="M29" s="11">
        <f t="shared" si="22"/>
        <v>0.2178649237472767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-0.25901617614071382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0.23267486346971405</v>
      </c>
      <c r="Q29" s="11">
        <f>2*'OddsRatio_working_3-way'!K29*'OddsRatio_working_3-way'!L29*'OddsRatio_working_3-way'!M29</f>
        <v>6.7150032747392216E-2</v>
      </c>
      <c r="R29" s="11">
        <f t="shared" si="23"/>
        <v>0</v>
      </c>
      <c r="S29" s="11">
        <f t="shared" si="24"/>
        <v>-0.89830244171047635</v>
      </c>
      <c r="T29" s="11">
        <f t="shared" si="25"/>
        <v>-0.2592503439279874</v>
      </c>
      <c r="U29" s="11">
        <f>'OddsRatio_working_3-way'!S29-'OddsRatio_working_3-way'!R29^2/3</f>
        <v>-0.89830244171047635</v>
      </c>
      <c r="V29" s="11">
        <f>'OddsRatio_working_3-way'!S29*'OddsRatio_working_3-way'!R29/3-2*'OddsRatio_working_3-way'!R29^3/27-'OddsRatio_working_3-way'!T29</f>
        <v>0.2592503439279874</v>
      </c>
      <c r="W29" s="11">
        <f>'OddsRatio_working_3-way'!V29^2+4*'OddsRatio_working_3-way'!U29^3/27</f>
        <v>-4.0179290145930135E-2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0.16385209105524859</v>
      </c>
      <c r="Y29" s="11">
        <f>IF('OddsRatio_working_3-way'!W29&gt;=0,IF('OddsRatio_working_3-way'!V29+SQRT('OddsRatio_working_3-way'!W29)&gt;0,0,PI()),ACOS('OddsRatio_working_3-way'!V29/(2*'OddsRatio_working_3-way'!X29)))</f>
        <v>0.65817332170068532</v>
      </c>
      <c r="Z29" s="11">
        <f>'OddsRatio_working_3-way'!X29^(1/3)*COS('OddsRatio_working_3-way'!Y29/3)</f>
        <v>0.53408932137764797</v>
      </c>
      <c r="AA29" s="11">
        <f>'OddsRatio_working_3-way'!X29^(1/3)*COS(('OddsRatio_working_3-way'!Y29+2*PI())/3)</f>
        <v>-0.37018077473425309</v>
      </c>
      <c r="AB29" s="11">
        <f>'OddsRatio_working_3-way'!X29^(1/3)*COS(('OddsRatio_working_3-way'!Y29+4*PI())/3)</f>
        <v>-0.16390854664339477</v>
      </c>
      <c r="AC29" s="11">
        <f>'OddsRatio_working_3-way'!X29^(1/3)*SIN('OddsRatio_working_3-way'!Y29/3)</f>
        <v>0.11909132641460092</v>
      </c>
      <c r="AD29" s="11">
        <f>'OddsRatio_working_3-way'!X29^(1/3)*SIN(('OddsRatio_working_3-way'!Y29+2*PI())/3)</f>
        <v>0.40298925699573401</v>
      </c>
      <c r="AE29" s="11">
        <f>'OddsRatio_working_3-way'!X29^(1/3)*SIN(('OddsRatio_working_3-way'!Y29+4*PI())/3)</f>
        <v>-0.52208058341033481</v>
      </c>
      <c r="AF29" s="11">
        <f>-'OddsRatio_working_3-way'!U29/(3*'OddsRatio_working_3-way'!X29^(1/3))*COS(('OddsRatio_working_3-way'!Y29)/3)</f>
        <v>0.53408932137764775</v>
      </c>
      <c r="AG29" s="11">
        <f>-'OddsRatio_working_3-way'!U29/(3*'OddsRatio_working_3-way'!X29^(1/3))*COS(('OddsRatio_working_3-way'!Y29+2*PI())/3)</f>
        <v>-0.37018077473425293</v>
      </c>
      <c r="AH29" s="11">
        <f>-'OddsRatio_working_3-way'!U29/(3*'OddsRatio_working_3-way'!X29^(1/3))*COS(('OddsRatio_working_3-way'!Y29+4*PI())/3)</f>
        <v>-0.16390854664339469</v>
      </c>
      <c r="AI29" s="11">
        <f>'OddsRatio_working_3-way'!U29/(3*'OddsRatio_working_3-way'!X29^(1/3))*SIN(('OddsRatio_working_3-way'!Y29)/3)</f>
        <v>-0.11909132641460086</v>
      </c>
      <c r="AJ29" s="11">
        <f>'OddsRatio_working_3-way'!U29/(3*'OddsRatio_working_3-way'!X29^(1/3))*SIN(('OddsRatio_working_3-way'!Y29+2*PI())/3)</f>
        <v>-0.40298925699573385</v>
      </c>
      <c r="AK29" s="11">
        <f>'OddsRatio_working_3-way'!U29/(3*'OddsRatio_working_3-way'!X29^(1/3))*SIN(('OddsRatio_working_3-way'!Y29+4*PI())/3)</f>
        <v>0.52208058341033459</v>
      </c>
      <c r="AL29" s="11">
        <f>'OddsRatio_working_3-way'!Z29+'OddsRatio_working_3-way'!AF29</f>
        <v>1.0681786427552957</v>
      </c>
      <c r="AM29" s="11">
        <f>'OddsRatio_working_3-way'!AA29+'OddsRatio_working_3-way'!AG29</f>
        <v>-0.74036154946850607</v>
      </c>
      <c r="AN29" s="11">
        <f>'OddsRatio_working_3-way'!AB29+'OddsRatio_working_3-way'!AH29</f>
        <v>-0.32781709328678943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1.0681786427552957</v>
      </c>
      <c r="AS29" s="11">
        <f>IF(('OddsRatio_working_3-way'!X29=0),IF(Q29&gt;0,-Q29^(1/3),(-Q29)^(1/3)),'OddsRatio_working_3-way'!AM29-'OddsRatio_working_3-way'!R29/3)</f>
        <v>-0.74036154946850607</v>
      </c>
      <c r="AT29" s="11">
        <f>IF(('OddsRatio_working_3-way'!X29=0),IF(Q29&gt;0,-Q29^(1/3),(-Q29)^(1/3)),'OddsRatio_working_3-way'!AN29-'OddsRatio_working_3-way'!R29/3)</f>
        <v>-0.32781709328678943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2.0099999999999998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4.25</v>
      </c>
      <c r="D30" s="9">
        <f t="shared" si="13"/>
        <v>0.48162981890525269</v>
      </c>
      <c r="E30" s="9">
        <f t="shared" si="14"/>
        <v>0.2943201177329472</v>
      </c>
      <c r="F30" s="9">
        <f t="shared" si="15"/>
        <v>0.22405006336180011</v>
      </c>
      <c r="G30" s="9">
        <f t="shared" si="16"/>
        <v>1.0656271329518154</v>
      </c>
      <c r="H30" s="9">
        <f t="shared" si="17"/>
        <v>2.076283404281333</v>
      </c>
      <c r="I30" s="9">
        <f t="shared" si="18"/>
        <v>3.3976610491415844</v>
      </c>
      <c r="J30" s="9">
        <f t="shared" si="19"/>
        <v>4.4632881820934003</v>
      </c>
      <c r="K30" s="11">
        <f t="shared" si="20"/>
        <v>0.49751243781094534</v>
      </c>
      <c r="L30" s="11">
        <f t="shared" si="21"/>
        <v>0.30769230769230771</v>
      </c>
      <c r="M30" s="11">
        <f t="shared" si="22"/>
        <v>0.23529411764705882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-0.26602282704126423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0.23448369014655235</v>
      </c>
      <c r="Q30" s="11">
        <f>2*'OddsRatio_working_3-way'!K30*'OddsRatio_working_3-way'!L30*'OddsRatio_working_3-way'!M30</f>
        <v>7.2038000045023767E-2</v>
      </c>
      <c r="R30" s="11">
        <f t="shared" si="23"/>
        <v>0</v>
      </c>
      <c r="S30" s="11">
        <f t="shared" si="24"/>
        <v>-0.88144199035288173</v>
      </c>
      <c r="T30" s="11">
        <f t="shared" si="25"/>
        <v>-0.27079631040027091</v>
      </c>
      <c r="U30" s="11">
        <f>'OddsRatio_working_3-way'!S30-'OddsRatio_working_3-way'!R30^2/3</f>
        <v>-0.88144199035288173</v>
      </c>
      <c r="V30" s="11">
        <f>'OddsRatio_working_3-way'!S30*'OddsRatio_working_3-way'!R30/3-2*'OddsRatio_working_3-way'!R30^3/27-'OddsRatio_working_3-way'!T30</f>
        <v>0.27079631040027091</v>
      </c>
      <c r="W30" s="11">
        <f>'OddsRatio_working_3-way'!V30^2+4*'OddsRatio_working_3-way'!U30^3/27</f>
        <v>-2.8125287819334488E-2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0.15926073711506422</v>
      </c>
      <c r="Y30" s="11">
        <f>IF('OddsRatio_working_3-way'!W30&gt;=0,IF('OddsRatio_working_3-way'!V30+SQRT('OddsRatio_working_3-way'!W30)&gt;0,0,PI()),ACOS('OddsRatio_working_3-way'!V30/(2*'OddsRatio_working_3-way'!X30)))</f>
        <v>0.55449474272115329</v>
      </c>
      <c r="Z30" s="11">
        <f>'OddsRatio_working_3-way'!X30^(1/3)*COS('OddsRatio_working_3-way'!Y30/3)</f>
        <v>0.53281356647590772</v>
      </c>
      <c r="AA30" s="11">
        <f>'OddsRatio_working_3-way'!X30^(1/3)*COS(('OddsRatio_working_3-way'!Y30+2*PI())/3)</f>
        <v>-0.35267830300339015</v>
      </c>
      <c r="AB30" s="11">
        <f>'OddsRatio_working_3-way'!X30^(1/3)*COS(('OddsRatio_working_3-way'!Y30+4*PI())/3)</f>
        <v>-0.18013526347251768</v>
      </c>
      <c r="AC30" s="11">
        <f>'OddsRatio_working_3-way'!X30^(1/3)*SIN('OddsRatio_working_3-way'!Y30/3)</f>
        <v>9.9617770319945509E-2</v>
      </c>
      <c r="AD30" s="11">
        <f>'OddsRatio_working_3-way'!X30^(1/3)*SIN(('OddsRatio_working_3-way'!Y30+2*PI())/3)</f>
        <v>0.41162119888915205</v>
      </c>
      <c r="AE30" s="11">
        <f>'OddsRatio_working_3-way'!X30^(1/3)*SIN(('OddsRatio_working_3-way'!Y30+4*PI())/3)</f>
        <v>-0.5112389692090975</v>
      </c>
      <c r="AF30" s="11">
        <f>-'OddsRatio_working_3-way'!U30/(3*'OddsRatio_working_3-way'!X30^(1/3))*COS(('OddsRatio_working_3-way'!Y30)/3)</f>
        <v>0.53281356647590772</v>
      </c>
      <c r="AG30" s="11">
        <f>-'OddsRatio_working_3-way'!U30/(3*'OddsRatio_working_3-way'!X30^(1/3))*COS(('OddsRatio_working_3-way'!Y30+2*PI())/3)</f>
        <v>-0.35267830300339015</v>
      </c>
      <c r="AH30" s="11">
        <f>-'OddsRatio_working_3-way'!U30/(3*'OddsRatio_working_3-way'!X30^(1/3))*COS(('OddsRatio_working_3-way'!Y30+4*PI())/3)</f>
        <v>-0.18013526347251768</v>
      </c>
      <c r="AI30" s="11">
        <f>'OddsRatio_working_3-way'!U30/(3*'OddsRatio_working_3-way'!X30^(1/3))*SIN(('OddsRatio_working_3-way'!Y30)/3)</f>
        <v>-9.9617770319945509E-2</v>
      </c>
      <c r="AJ30" s="11">
        <f>'OddsRatio_working_3-way'!U30/(3*'OddsRatio_working_3-way'!X30^(1/3))*SIN(('OddsRatio_working_3-way'!Y30+2*PI())/3)</f>
        <v>-0.41162119888915205</v>
      </c>
      <c r="AK30" s="11">
        <f>'OddsRatio_working_3-way'!U30/(3*'OddsRatio_working_3-way'!X30^(1/3))*SIN(('OddsRatio_working_3-way'!Y30+4*PI())/3)</f>
        <v>0.5112389692090975</v>
      </c>
      <c r="AL30" s="11">
        <f>'OddsRatio_working_3-way'!Z30+'OddsRatio_working_3-way'!AF30</f>
        <v>1.0656271329518154</v>
      </c>
      <c r="AM30" s="11">
        <f>'OddsRatio_working_3-way'!AA30+'OddsRatio_working_3-way'!AG30</f>
        <v>-0.7053566060067803</v>
      </c>
      <c r="AN30" s="11">
        <f>'OddsRatio_working_3-way'!AB30+'OddsRatio_working_3-way'!AH30</f>
        <v>-0.36027052694503536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1.0656271329518154</v>
      </c>
      <c r="AS30" s="11">
        <f>IF(('OddsRatio_working_3-way'!X30=0),IF(Q30&gt;0,-Q30^(1/3),(-Q30)^(1/3)),'OddsRatio_working_3-way'!AM30-'OddsRatio_working_3-way'!R30/3)</f>
        <v>-0.7053566060067803</v>
      </c>
      <c r="AT30" s="11">
        <f>IF(('OddsRatio_working_3-way'!X30=0),IF(Q30&gt;0,-Q30^(1/3),(-Q30)^(1/3)),'OddsRatio_working_3-way'!AN30-'OddsRatio_working_3-way'!R30/3)</f>
        <v>-0.36027052694503536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1.56</v>
      </c>
      <c r="B31" s="4">
        <f>IF('True_Odds_Calculator_3-way'!B32="","",'True_Odds_Calculator_3-way'!B32)</f>
        <v>4.3</v>
      </c>
      <c r="C31" s="4">
        <f>IF('True_Odds_Calculator_3-way'!C32="","",'True_Odds_Calculator_3-way'!C32)</f>
        <v>5.91</v>
      </c>
      <c r="D31" s="9">
        <f t="shared" si="13"/>
        <v>0.62274024597803557</v>
      </c>
      <c r="E31" s="9">
        <f t="shared" si="14"/>
        <v>0.21882182862213315</v>
      </c>
      <c r="F31" s="9">
        <f t="shared" si="15"/>
        <v>0.15843792539983126</v>
      </c>
      <c r="G31" s="9">
        <f t="shared" si="16"/>
        <v>1.0817963613770358</v>
      </c>
      <c r="H31" s="9">
        <f t="shared" si="17"/>
        <v>1.6058059623711403</v>
      </c>
      <c r="I31" s="9">
        <f t="shared" si="18"/>
        <v>4.5699279925442191</v>
      </c>
      <c r="J31" s="9">
        <f t="shared" si="19"/>
        <v>6.3116201343612461</v>
      </c>
      <c r="K31" s="11">
        <f t="shared" si="20"/>
        <v>0.64102564102564097</v>
      </c>
      <c r="L31" s="11">
        <f t="shared" si="21"/>
        <v>0.23255813953488372</v>
      </c>
      <c r="M31" s="11">
        <f t="shared" si="22"/>
        <v>0.16920473773265651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-0.22887740677848112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0.22121728531833595</v>
      </c>
      <c r="Q31" s="11">
        <f>2*'OddsRatio_working_3-way'!K31*'OddsRatio_working_3-way'!L31*'OddsRatio_working_3-way'!M31</f>
        <v>5.0448639753326328E-2</v>
      </c>
      <c r="R31" s="11">
        <f t="shared" si="23"/>
        <v>0</v>
      </c>
      <c r="S31" s="11">
        <f t="shared" si="24"/>
        <v>-0.96653177101242238</v>
      </c>
      <c r="T31" s="11">
        <f t="shared" si="25"/>
        <v>-0.22041773569268469</v>
      </c>
      <c r="U31" s="11">
        <f>'OddsRatio_working_3-way'!S31-'OddsRatio_working_3-way'!R31^2/3</f>
        <v>-0.96653177101242238</v>
      </c>
      <c r="V31" s="11">
        <f>'OddsRatio_working_3-way'!S31*'OddsRatio_working_3-way'!R31/3-2*'OddsRatio_working_3-way'!R31^3/27-'OddsRatio_working_3-way'!T31</f>
        <v>0.22041773569268469</v>
      </c>
      <c r="W31" s="11">
        <f>'OddsRatio_working_3-way'!V31^2+4*'OddsRatio_working_3-way'!U31^3/27</f>
        <v>-8.5181679804051363E-2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0.18286993876245869</v>
      </c>
      <c r="Y31" s="11">
        <f>IF('OddsRatio_working_3-way'!W31&gt;=0,IF('OddsRatio_working_3-way'!V31+SQRT('OddsRatio_working_3-way'!W31)&gt;0,0,PI()),ACOS('OddsRatio_working_3-way'!V31/(2*'OddsRatio_working_3-way'!X31)))</f>
        <v>0.92396283109962551</v>
      </c>
      <c r="Z31" s="11">
        <f>'OddsRatio_working_3-way'!X31^(1/3)*COS('OddsRatio_working_3-way'!Y31/3)</f>
        <v>0.54089818068851792</v>
      </c>
      <c r="AA31" s="11">
        <f>'OddsRatio_working_3-way'!X31^(1/3)*COS(('OddsRatio_working_3-way'!Y31+2*PI())/3)</f>
        <v>-0.41946187955711201</v>
      </c>
      <c r="AB31" s="11">
        <f>'OddsRatio_working_3-way'!X31^(1/3)*COS(('OddsRatio_working_3-way'!Y31+4*PI())/3)</f>
        <v>-0.12143630113140605</v>
      </c>
      <c r="AC31" s="11">
        <f>'OddsRatio_working_3-way'!X31^(1/3)*SIN('OddsRatio_working_3-way'!Y31/3)</f>
        <v>0.17206514792947536</v>
      </c>
      <c r="AD31" s="11">
        <f>'OddsRatio_working_3-way'!X31^(1/3)*SIN(('OddsRatio_working_3-way'!Y31+2*PI())/3)</f>
        <v>0.38239899137230432</v>
      </c>
      <c r="AE31" s="11">
        <f>'OddsRatio_working_3-way'!X31^(1/3)*SIN(('OddsRatio_working_3-way'!Y31+4*PI())/3)</f>
        <v>-0.55446413930177962</v>
      </c>
      <c r="AF31" s="11">
        <f>-'OddsRatio_working_3-way'!U31/(3*'OddsRatio_working_3-way'!X31^(1/3))*COS(('OddsRatio_working_3-way'!Y31)/3)</f>
        <v>0.54089818068851792</v>
      </c>
      <c r="AG31" s="11">
        <f>-'OddsRatio_working_3-way'!U31/(3*'OddsRatio_working_3-way'!X31^(1/3))*COS(('OddsRatio_working_3-way'!Y31+2*PI())/3)</f>
        <v>-0.41946187955711201</v>
      </c>
      <c r="AH31" s="11">
        <f>-'OddsRatio_working_3-way'!U31/(3*'OddsRatio_working_3-way'!X31^(1/3))*COS(('OddsRatio_working_3-way'!Y31+4*PI())/3)</f>
        <v>-0.12143630113140605</v>
      </c>
      <c r="AI31" s="11">
        <f>'OddsRatio_working_3-way'!U31/(3*'OddsRatio_working_3-way'!X31^(1/3))*SIN(('OddsRatio_working_3-way'!Y31)/3)</f>
        <v>-0.17206514792947536</v>
      </c>
      <c r="AJ31" s="11">
        <f>'OddsRatio_working_3-way'!U31/(3*'OddsRatio_working_3-way'!X31^(1/3))*SIN(('OddsRatio_working_3-way'!Y31+2*PI())/3)</f>
        <v>-0.38239899137230432</v>
      </c>
      <c r="AK31" s="11">
        <f>'OddsRatio_working_3-way'!U31/(3*'OddsRatio_working_3-way'!X31^(1/3))*SIN(('OddsRatio_working_3-way'!Y31+4*PI())/3)</f>
        <v>0.55446413930177962</v>
      </c>
      <c r="AL31" s="11">
        <f>'OddsRatio_working_3-way'!Z31+'OddsRatio_working_3-way'!AF31</f>
        <v>1.0817963613770358</v>
      </c>
      <c r="AM31" s="11">
        <f>'OddsRatio_working_3-way'!AA31+'OddsRatio_working_3-way'!AG31</f>
        <v>-0.83892375911422401</v>
      </c>
      <c r="AN31" s="11">
        <f>'OddsRatio_working_3-way'!AB31+'OddsRatio_working_3-way'!AH31</f>
        <v>-0.2428726022628121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1.0817963613770358</v>
      </c>
      <c r="AS31" s="11">
        <f>IF(('OddsRatio_working_3-way'!X31=0),IF(Q31&gt;0,-Q31^(1/3),(-Q31)^(1/3)),'OddsRatio_working_3-way'!AM31-'OddsRatio_working_3-way'!R31/3)</f>
        <v>-0.83892375911422401</v>
      </c>
      <c r="AT31" s="11">
        <f>IF(('OddsRatio_working_3-way'!X31=0),IF(Q31&gt;0,-Q31^(1/3),(-Q31)^(1/3)),'OddsRatio_working_3-way'!AN31-'OddsRatio_working_3-way'!R31/3)</f>
        <v>-0.2428726022628121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</v>
      </c>
      <c r="B32" s="4">
        <f>IF('True_Odds_Calculator_3-way'!B33="","",'True_Odds_Calculator_3-way'!B33)</f>
        <v>3.51</v>
      </c>
      <c r="C32" s="4">
        <f>IF('True_Odds_Calculator_3-way'!C33="","",'True_Odds_Calculator_3-way'!C33)</f>
        <v>5.35</v>
      </c>
      <c r="D32" s="9">
        <f t="shared" si="13"/>
        <v>0.5634043669564115</v>
      </c>
      <c r="E32" s="9">
        <f t="shared" si="14"/>
        <v>0.26464432628493406</v>
      </c>
      <c r="F32" s="9">
        <f t="shared" si="15"/>
        <v>0.17195130675865458</v>
      </c>
      <c r="G32" s="9">
        <f t="shared" si="16"/>
        <v>1.1070344565742076</v>
      </c>
      <c r="H32" s="9">
        <f t="shared" si="17"/>
        <v>1.7749241196019454</v>
      </c>
      <c r="I32" s="9">
        <f t="shared" si="18"/>
        <v>3.7786564860012608</v>
      </c>
      <c r="J32" s="9">
        <f t="shared" si="19"/>
        <v>5.8155998860978029</v>
      </c>
      <c r="K32" s="11">
        <f t="shared" si="20"/>
        <v>0.58823529411764708</v>
      </c>
      <c r="L32" s="11">
        <f t="shared" si="21"/>
        <v>0.28490028490028491</v>
      </c>
      <c r="M32" s="11">
        <f t="shared" si="22"/>
        <v>0.18691588785046731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-0.23941491286186178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0.2368165094938047</v>
      </c>
      <c r="Q32" s="11">
        <f>2*'OddsRatio_working_3-way'!K32*'OddsRatio_working_3-way'!L32*'OddsRatio_working_3-way'!M32</f>
        <v>6.2649870236456282E-2</v>
      </c>
      <c r="R32" s="11">
        <f t="shared" si="23"/>
        <v>0</v>
      </c>
      <c r="S32" s="11">
        <f t="shared" si="24"/>
        <v>-0.98914686083253167</v>
      </c>
      <c r="T32" s="11">
        <f t="shared" si="25"/>
        <v>-0.26167906371231003</v>
      </c>
      <c r="U32" s="11">
        <f>'OddsRatio_working_3-way'!S32-'OddsRatio_working_3-way'!R32^2/3</f>
        <v>-0.98914686083253167</v>
      </c>
      <c r="V32" s="11">
        <f>'OddsRatio_working_3-way'!S32*'OddsRatio_working_3-way'!R32/3-2*'OddsRatio_working_3-way'!R32^3/27-'OddsRatio_working_3-way'!T32</f>
        <v>0.26167906371231003</v>
      </c>
      <c r="W32" s="11">
        <f>'OddsRatio_working_3-way'!V32^2+4*'OddsRatio_working_3-way'!U32^3/27</f>
        <v>-7.4900760353739548E-2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0.18932557456607041</v>
      </c>
      <c r="Y32" s="11">
        <f>IF('OddsRatio_working_3-way'!W32&gt;=0,IF('OddsRatio_working_3-way'!V32+SQRT('OddsRatio_working_3-way'!W32)&gt;0,0,PI()),ACOS('OddsRatio_working_3-way'!V32/(2*'OddsRatio_working_3-way'!X32)))</f>
        <v>0.8078110813460081</v>
      </c>
      <c r="Z32" s="11">
        <f>'OddsRatio_working_3-way'!X32^(1/3)*COS('OddsRatio_working_3-way'!Y32/3)</f>
        <v>0.55351722828710381</v>
      </c>
      <c r="AA32" s="11">
        <f>'OddsRatio_working_3-way'!X32^(1/3)*COS(('OddsRatio_working_3-way'!Y32+2*PI())/3)</f>
        <v>-0.40904891499797796</v>
      </c>
      <c r="AB32" s="11">
        <f>'OddsRatio_working_3-way'!X32^(1/3)*COS(('OddsRatio_working_3-way'!Y32+4*PI())/3)</f>
        <v>-0.14446831328912602</v>
      </c>
      <c r="AC32" s="11">
        <f>'OddsRatio_working_3-way'!X32^(1/3)*SIN('OddsRatio_working_3-way'!Y32/3)</f>
        <v>0.15275568161895881</v>
      </c>
      <c r="AD32" s="11">
        <f>'OddsRatio_working_3-way'!X32^(1/3)*SIN(('OddsRatio_working_3-way'!Y32+2*PI())/3)</f>
        <v>0.40298214031950291</v>
      </c>
      <c r="AE32" s="11">
        <f>'OddsRatio_working_3-way'!X32^(1/3)*SIN(('OddsRatio_working_3-way'!Y32+4*PI())/3)</f>
        <v>-0.55573782193846177</v>
      </c>
      <c r="AF32" s="11">
        <f>-'OddsRatio_working_3-way'!U32/(3*'OddsRatio_working_3-way'!X32^(1/3))*COS(('OddsRatio_working_3-way'!Y32)/3)</f>
        <v>0.55351722828710381</v>
      </c>
      <c r="AG32" s="11">
        <f>-'OddsRatio_working_3-way'!U32/(3*'OddsRatio_working_3-way'!X32^(1/3))*COS(('OddsRatio_working_3-way'!Y32+2*PI())/3)</f>
        <v>-0.40904891499797796</v>
      </c>
      <c r="AH32" s="11">
        <f>-'OddsRatio_working_3-way'!U32/(3*'OddsRatio_working_3-way'!X32^(1/3))*COS(('OddsRatio_working_3-way'!Y32+4*PI())/3)</f>
        <v>-0.14446831328912602</v>
      </c>
      <c r="AI32" s="11">
        <f>'OddsRatio_working_3-way'!U32/(3*'OddsRatio_working_3-way'!X32^(1/3))*SIN(('OddsRatio_working_3-way'!Y32)/3)</f>
        <v>-0.15275568161895881</v>
      </c>
      <c r="AJ32" s="11">
        <f>'OddsRatio_working_3-way'!U32/(3*'OddsRatio_working_3-way'!X32^(1/3))*SIN(('OddsRatio_working_3-way'!Y32+2*PI())/3)</f>
        <v>-0.40298214031950291</v>
      </c>
      <c r="AK32" s="11">
        <f>'OddsRatio_working_3-way'!U32/(3*'OddsRatio_working_3-way'!X32^(1/3))*SIN(('OddsRatio_working_3-way'!Y32+4*PI())/3)</f>
        <v>0.55573782193846177</v>
      </c>
      <c r="AL32" s="11">
        <f>'OddsRatio_working_3-way'!Z32+'OddsRatio_working_3-way'!AF32</f>
        <v>1.1070344565742076</v>
      </c>
      <c r="AM32" s="11">
        <f>'OddsRatio_working_3-way'!AA32+'OddsRatio_working_3-way'!AG32</f>
        <v>-0.81809782999595593</v>
      </c>
      <c r="AN32" s="11">
        <f>'OddsRatio_working_3-way'!AB32+'OddsRatio_working_3-way'!AH32</f>
        <v>-0.28893662657825203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1.1070344565742076</v>
      </c>
      <c r="AS32" s="11">
        <f>IF(('OddsRatio_working_3-way'!X32=0),IF(Q32&gt;0,-Q32^(1/3),(-Q32)^(1/3)),'OddsRatio_working_3-way'!AM32-'OddsRatio_working_3-way'!R32/3)</f>
        <v>-0.81809782999595593</v>
      </c>
      <c r="AT32" s="11">
        <f>IF(('OddsRatio_working_3-way'!X32=0),IF(Q32&gt;0,-Q32^(1/3),(-Q32)^(1/3)),'OddsRatio_working_3-way'!AN32-'OddsRatio_working_3-way'!R32/3)</f>
        <v>-0.28893662657825203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1.78</v>
      </c>
      <c r="B33" s="4">
        <f>IF('True_Odds_Calculator_3-way'!B34="","",'True_Odds_Calculator_3-way'!B34)</f>
        <v>3.21</v>
      </c>
      <c r="C33" s="4">
        <f>IF('True_Odds_Calculator_3-way'!C34="","",'True_Odds_Calculator_3-way'!C34)</f>
        <v>5.4</v>
      </c>
      <c r="D33" s="9">
        <f t="shared" si="13"/>
        <v>0.53783573568977128</v>
      </c>
      <c r="E33" s="9">
        <f t="shared" si="14"/>
        <v>0.29114675499989967</v>
      </c>
      <c r="F33" s="9">
        <f t="shared" si="15"/>
        <v>0.17101750931032908</v>
      </c>
      <c r="G33" s="9">
        <f t="shared" si="16"/>
        <v>1.1016714737582749</v>
      </c>
      <c r="H33" s="9">
        <f t="shared" si="17"/>
        <v>1.8593037495314544</v>
      </c>
      <c r="I33" s="9">
        <f t="shared" si="18"/>
        <v>3.4346939570057877</v>
      </c>
      <c r="J33" s="9">
        <f t="shared" si="19"/>
        <v>5.8473544845364103</v>
      </c>
      <c r="K33" s="11">
        <f t="shared" si="20"/>
        <v>0.5617977528089888</v>
      </c>
      <c r="L33" s="11">
        <f t="shared" si="21"/>
        <v>0.3115264797507788</v>
      </c>
      <c r="M33" s="11">
        <f t="shared" si="22"/>
        <v>0.18518518518518517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-0.24582200598161963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0.23951109918417138</v>
      </c>
      <c r="Q33" s="11">
        <f>2*'OddsRatio_working_3-way'!K33*'OddsRatio_working_3-way'!L33*'OddsRatio_working_3-way'!M33</f>
        <v>6.4820324542400914E-2</v>
      </c>
      <c r="R33" s="11">
        <f t="shared" si="23"/>
        <v>0</v>
      </c>
      <c r="S33" s="11">
        <f t="shared" si="24"/>
        <v>-0.9743273317933947</v>
      </c>
      <c r="T33" s="11">
        <f t="shared" si="25"/>
        <v>-0.26368804649347627</v>
      </c>
      <c r="U33" s="11">
        <f>'OddsRatio_working_3-way'!S33-'OddsRatio_working_3-way'!R33^2/3</f>
        <v>-0.9743273317933947</v>
      </c>
      <c r="V33" s="11">
        <f>'OddsRatio_working_3-way'!S33*'OddsRatio_working_3-way'!R33/3-2*'OddsRatio_working_3-way'!R33^3/27-'OddsRatio_working_3-way'!T33</f>
        <v>0.26368804649347627</v>
      </c>
      <c r="W33" s="11">
        <f>'OddsRatio_working_3-way'!V33^2+4*'OddsRatio_working_3-way'!U33^3/27</f>
        <v>-6.7497107849828625E-2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0.18508679971392769</v>
      </c>
      <c r="Y33" s="11">
        <f>IF('OddsRatio_working_3-way'!W33&gt;=0,IF('OddsRatio_working_3-way'!V33+SQRT('OddsRatio_working_3-way'!W33)&gt;0,0,PI()),ACOS('OddsRatio_working_3-way'!V33/(2*'OddsRatio_working_3-way'!X33)))</f>
        <v>0.77797506222477053</v>
      </c>
      <c r="Z33" s="11">
        <f>'OddsRatio_working_3-way'!X33^(1/3)*COS('OddsRatio_working_3-way'!Y33/3)</f>
        <v>0.55083573687913745</v>
      </c>
      <c r="AA33" s="11">
        <f>'OddsRatio_working_3-way'!X33^(1/3)*COS(('OddsRatio_working_3-way'!Y33+2*PI())/3)</f>
        <v>-0.40197546868926509</v>
      </c>
      <c r="AB33" s="11">
        <f>'OddsRatio_working_3-way'!X33^(1/3)*COS(('OddsRatio_working_3-way'!Y33+4*PI())/3)</f>
        <v>-0.14886026818987247</v>
      </c>
      <c r="AC33" s="11">
        <f>'OddsRatio_working_3-way'!X33^(1/3)*SIN('OddsRatio_working_3-way'!Y33/3)</f>
        <v>0.14613612914431062</v>
      </c>
      <c r="AD33" s="11">
        <f>'OddsRatio_working_3-way'!X33^(1/3)*SIN(('OddsRatio_working_3-way'!Y33+2*PI())/3)</f>
        <v>0.40396967687749852</v>
      </c>
      <c r="AE33" s="11">
        <f>'OddsRatio_working_3-way'!X33^(1/3)*SIN(('OddsRatio_working_3-way'!Y33+4*PI())/3)</f>
        <v>-0.55010580602180903</v>
      </c>
      <c r="AF33" s="11">
        <f>-'OddsRatio_working_3-way'!U33/(3*'OddsRatio_working_3-way'!X33^(1/3))*COS(('OddsRatio_working_3-way'!Y33)/3)</f>
        <v>0.55083573687913734</v>
      </c>
      <c r="AG33" s="11">
        <f>-'OddsRatio_working_3-way'!U33/(3*'OddsRatio_working_3-way'!X33^(1/3))*COS(('OddsRatio_working_3-way'!Y33+2*PI())/3)</f>
        <v>-0.40197546868926504</v>
      </c>
      <c r="AH33" s="11">
        <f>-'OddsRatio_working_3-way'!U33/(3*'OddsRatio_working_3-way'!X33^(1/3))*COS(('OddsRatio_working_3-way'!Y33+4*PI())/3)</f>
        <v>-0.14886026818987244</v>
      </c>
      <c r="AI33" s="11">
        <f>'OddsRatio_working_3-way'!U33/(3*'OddsRatio_working_3-way'!X33^(1/3))*SIN(('OddsRatio_working_3-way'!Y33)/3)</f>
        <v>-0.14613612914431059</v>
      </c>
      <c r="AJ33" s="11">
        <f>'OddsRatio_working_3-way'!U33/(3*'OddsRatio_working_3-way'!X33^(1/3))*SIN(('OddsRatio_working_3-way'!Y33+2*PI())/3)</f>
        <v>-0.40396967687749846</v>
      </c>
      <c r="AK33" s="11">
        <f>'OddsRatio_working_3-way'!U33/(3*'OddsRatio_working_3-way'!X33^(1/3))*SIN(('OddsRatio_working_3-way'!Y33+4*PI())/3)</f>
        <v>0.55010580602180892</v>
      </c>
      <c r="AL33" s="11">
        <f>'OddsRatio_working_3-way'!Z33+'OddsRatio_working_3-way'!AF33</f>
        <v>1.1016714737582749</v>
      </c>
      <c r="AM33" s="11">
        <f>'OddsRatio_working_3-way'!AA33+'OddsRatio_working_3-way'!AG33</f>
        <v>-0.80395093737853007</v>
      </c>
      <c r="AN33" s="11">
        <f>'OddsRatio_working_3-way'!AB33+'OddsRatio_working_3-way'!AH33</f>
        <v>-0.29772053637974494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1.1016714737582749</v>
      </c>
      <c r="AS33" s="11">
        <f>IF(('OddsRatio_working_3-way'!X33=0),IF(Q33&gt;0,-Q33^(1/3),(-Q33)^(1/3)),'OddsRatio_working_3-way'!AM33-'OddsRatio_working_3-way'!R33/3)</f>
        <v>-0.80395093737853007</v>
      </c>
      <c r="AT33" s="11">
        <f>IF(('OddsRatio_working_3-way'!X33=0),IF(Q33&gt;0,-Q33^(1/3),(-Q33)^(1/3)),'OddsRatio_working_3-way'!AN33-'OddsRatio_working_3-way'!R33/3)</f>
        <v>-0.29772053637974494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</v>
      </c>
      <c r="B34" s="4">
        <f>IF('True_Odds_Calculator_3-way'!B35="","",'True_Odds_Calculator_3-way'!B35)</f>
        <v>3.29</v>
      </c>
      <c r="C34" s="4">
        <f>IF('True_Odds_Calculator_3-way'!C35="","",'True_Odds_Calculator_3-way'!C35)</f>
        <v>3.93</v>
      </c>
      <c r="D34" s="9">
        <f t="shared" si="13"/>
        <v>0.47730767085642889</v>
      </c>
      <c r="E34" s="9">
        <f t="shared" si="14"/>
        <v>0.2850835204521957</v>
      </c>
      <c r="F34" s="9">
        <f t="shared" si="15"/>
        <v>0.23760880869137527</v>
      </c>
      <c r="G34" s="9">
        <f t="shared" si="16"/>
        <v>1.0950847033438809</v>
      </c>
      <c r="H34" s="9">
        <f t="shared" si="17"/>
        <v>2.0950847033438809</v>
      </c>
      <c r="I34" s="9">
        <f t="shared" si="18"/>
        <v>3.5077439706574873</v>
      </c>
      <c r="J34" s="9">
        <f t="shared" si="19"/>
        <v>4.208598180797571</v>
      </c>
      <c r="K34" s="11">
        <f t="shared" si="20"/>
        <v>0.5</v>
      </c>
      <c r="L34" s="11">
        <f t="shared" si="21"/>
        <v>0.303951367781155</v>
      </c>
      <c r="M34" s="11">
        <f t="shared" si="22"/>
        <v>0.2544529262086514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-0.25946851048361519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0.24053148951638476</v>
      </c>
      <c r="Q34" s="11">
        <f>2*'OddsRatio_working_3-way'!K34*'OddsRatio_working_3-way'!L34*'OddsRatio_working_3-way'!M34</f>
        <v>7.7341314957036902E-2</v>
      </c>
      <c r="R34" s="11">
        <f t="shared" si="23"/>
        <v>0</v>
      </c>
      <c r="S34" s="11">
        <f t="shared" si="24"/>
        <v>-0.92701611100347281</v>
      </c>
      <c r="T34" s="11">
        <f t="shared" si="25"/>
        <v>-0.29807591993680799</v>
      </c>
      <c r="U34" s="11">
        <f>'OddsRatio_working_3-way'!S34-'OddsRatio_working_3-way'!R34^2/3</f>
        <v>-0.92701611100347281</v>
      </c>
      <c r="V34" s="11">
        <f>'OddsRatio_working_3-way'!S34*'OddsRatio_working_3-way'!R34/3-2*'OddsRatio_working_3-way'!R34^3/27-'OddsRatio_working_3-way'!T34</f>
        <v>0.29807591993680799</v>
      </c>
      <c r="W34" s="11">
        <f>'OddsRatio_working_3-way'!V34^2+4*'OddsRatio_working_3-way'!U34^3/27</f>
        <v>-2.9171415239657147E-2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0.17177068236884277</v>
      </c>
      <c r="Y34" s="11">
        <f>IF('OddsRatio_working_3-way'!W34&gt;=0,IF('OddsRatio_working_3-way'!V34+SQRT('OddsRatio_working_3-way'!W34)&gt;0,0,PI()),ACOS('OddsRatio_working_3-way'!V34/(2*'OddsRatio_working_3-way'!X34)))</f>
        <v>0.52032718105032161</v>
      </c>
      <c r="Z34" s="11">
        <f>'OddsRatio_working_3-way'!X34^(1/3)*COS('OddsRatio_working_3-way'!Y34/3)</f>
        <v>0.54754235167194043</v>
      </c>
      <c r="AA34" s="11">
        <f>'OddsRatio_working_3-way'!X34^(1/3)*COS(('OddsRatio_working_3-way'!Y34+2*PI())/3)</f>
        <v>-0.35684979880866435</v>
      </c>
      <c r="AB34" s="11">
        <f>'OddsRatio_working_3-way'!X34^(1/3)*COS(('OddsRatio_working_3-way'!Y34+4*PI())/3)</f>
        <v>-0.19069255286327594</v>
      </c>
      <c r="AC34" s="11">
        <f>'OddsRatio_working_3-way'!X34^(1/3)*SIN('OddsRatio_working_3-way'!Y34/3)</f>
        <v>9.5930930674376871E-2</v>
      </c>
      <c r="AD34" s="11">
        <f>'OddsRatio_working_3-way'!X34^(1/3)*SIN(('OddsRatio_working_3-way'!Y34+2*PI())/3)</f>
        <v>0.42622012085858491</v>
      </c>
      <c r="AE34" s="11">
        <f>'OddsRatio_working_3-way'!X34^(1/3)*SIN(('OddsRatio_working_3-way'!Y34+4*PI())/3)</f>
        <v>-0.52215105153296171</v>
      </c>
      <c r="AF34" s="11">
        <f>-'OddsRatio_working_3-way'!U34/(3*'OddsRatio_working_3-way'!X34^(1/3))*COS(('OddsRatio_working_3-way'!Y34)/3)</f>
        <v>0.54754235167194032</v>
      </c>
      <c r="AG34" s="11">
        <f>-'OddsRatio_working_3-way'!U34/(3*'OddsRatio_working_3-way'!X34^(1/3))*COS(('OddsRatio_working_3-way'!Y34+2*PI())/3)</f>
        <v>-0.35684979880866424</v>
      </c>
      <c r="AH34" s="11">
        <f>-'OddsRatio_working_3-way'!U34/(3*'OddsRatio_working_3-way'!X34^(1/3))*COS(('OddsRatio_working_3-way'!Y34+4*PI())/3)</f>
        <v>-0.19069255286327588</v>
      </c>
      <c r="AI34" s="11">
        <f>'OddsRatio_working_3-way'!U34/(3*'OddsRatio_working_3-way'!X34^(1/3))*SIN(('OddsRatio_working_3-way'!Y34)/3)</f>
        <v>-9.5930930674376858E-2</v>
      </c>
      <c r="AJ34" s="11">
        <f>'OddsRatio_working_3-way'!U34/(3*'OddsRatio_working_3-way'!X34^(1/3))*SIN(('OddsRatio_working_3-way'!Y34+2*PI())/3)</f>
        <v>-0.42622012085858485</v>
      </c>
      <c r="AK34" s="11">
        <f>'OddsRatio_working_3-way'!U34/(3*'OddsRatio_working_3-way'!X34^(1/3))*SIN(('OddsRatio_working_3-way'!Y34+4*PI())/3)</f>
        <v>0.5221510515329616</v>
      </c>
      <c r="AL34" s="11">
        <f>'OddsRatio_working_3-way'!Z34+'OddsRatio_working_3-way'!AF34</f>
        <v>1.0950847033438809</v>
      </c>
      <c r="AM34" s="11">
        <f>'OddsRatio_working_3-way'!AA34+'OddsRatio_working_3-way'!AG34</f>
        <v>-0.7136995976173286</v>
      </c>
      <c r="AN34" s="11">
        <f>'OddsRatio_working_3-way'!AB34+'OddsRatio_working_3-way'!AH34</f>
        <v>-0.38138510572655182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1.0950847033438809</v>
      </c>
      <c r="AS34" s="11">
        <f>IF(('OddsRatio_working_3-way'!X34=0),IF(Q34&gt;0,-Q34^(1/3),(-Q34)^(1/3)),'OddsRatio_working_3-way'!AM34-'OddsRatio_working_3-way'!R34/3)</f>
        <v>-0.7136995976173286</v>
      </c>
      <c r="AT34" s="11">
        <f>IF(('OddsRatio_working_3-way'!X34=0),IF(Q34&gt;0,-Q34^(1/3),(-Q34)^(1/3)),'OddsRatio_working_3-way'!AN34-'OddsRatio_working_3-way'!R34/3)</f>
        <v>-0.38138510572655182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4.9400000000000004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1.83</v>
      </c>
      <c r="D35" s="9">
        <f t="shared" si="13"/>
        <v>0.19462805616667894</v>
      </c>
      <c r="E35" s="9">
        <f t="shared" si="14"/>
        <v>0.27110165530712582</v>
      </c>
      <c r="F35" s="9">
        <f t="shared" si="15"/>
        <v>0.53427028852619496</v>
      </c>
      <c r="G35" s="9">
        <f t="shared" si="16"/>
        <v>1.0502551730017786</v>
      </c>
      <c r="H35" s="9">
        <f t="shared" si="17"/>
        <v>5.1380053816270079</v>
      </c>
      <c r="I35" s="9">
        <f t="shared" si="18"/>
        <v>3.6886532428845533</v>
      </c>
      <c r="J35" s="9">
        <f t="shared" si="19"/>
        <v>1.8717117935914764</v>
      </c>
      <c r="K35" s="11">
        <f t="shared" si="20"/>
        <v>0.20242914979757085</v>
      </c>
      <c r="L35" s="11">
        <f t="shared" si="21"/>
        <v>0.2808988764044944</v>
      </c>
      <c r="M35" s="11">
        <f t="shared" si="22"/>
        <v>0.54644808743169393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-0.26012748549611964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0.22775920488981921</v>
      </c>
      <c r="Q35" s="11">
        <f>2*'OddsRatio_working_3-way'!K35*'OddsRatio_working_3-way'!L35*'OddsRatio_working_3-way'!M35</f>
        <v>6.2144394240059811E-2</v>
      </c>
      <c r="R35" s="11">
        <f t="shared" si="23"/>
        <v>0</v>
      </c>
      <c r="S35" s="11">
        <f t="shared" si="24"/>
        <v>-0.87556762583328296</v>
      </c>
      <c r="T35" s="11">
        <f t="shared" si="25"/>
        <v>-0.2388997614824783</v>
      </c>
      <c r="U35" s="11">
        <f>'OddsRatio_working_3-way'!S35-'OddsRatio_working_3-way'!R35^2/3</f>
        <v>-0.87556762583328296</v>
      </c>
      <c r="V35" s="11">
        <f>'OddsRatio_working_3-way'!S35*'OddsRatio_working_3-way'!R35/3-2*'OddsRatio_working_3-way'!R35^3/27-'OddsRatio_working_3-way'!T35</f>
        <v>0.2388997614824783</v>
      </c>
      <c r="W35" s="11">
        <f>'OddsRatio_working_3-way'!V35^2+4*'OddsRatio_working_3-way'!U35^3/27</f>
        <v>-4.2367864932698347E-2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0.1576713044351154</v>
      </c>
      <c r="Y35" s="11">
        <f>IF('OddsRatio_working_3-way'!W35&gt;=0,IF('OddsRatio_working_3-way'!V35+SQRT('OddsRatio_working_3-way'!W35)&gt;0,0,PI()),ACOS('OddsRatio_working_3-way'!V35/(2*'OddsRatio_working_3-way'!X35)))</f>
        <v>0.71118648284946895</v>
      </c>
      <c r="Z35" s="11">
        <f>'OddsRatio_working_3-way'!X35^(1/3)*COS('OddsRatio_working_3-way'!Y35/3)</f>
        <v>0.52512758650088931</v>
      </c>
      <c r="AA35" s="11">
        <f>'OddsRatio_working_3-way'!X35^(1/3)*COS(('OddsRatio_working_3-way'!Y35+2*PI())/3)</f>
        <v>-0.37243949520558123</v>
      </c>
      <c r="AB35" s="11">
        <f>'OddsRatio_working_3-way'!X35^(1/3)*COS(('OddsRatio_working_3-way'!Y35+4*PI())/3)</f>
        <v>-0.15268809129530816</v>
      </c>
      <c r="AC35" s="11">
        <f>'OddsRatio_working_3-way'!X35^(1/3)*SIN('OddsRatio_working_3-way'!Y35/3)</f>
        <v>0.12687353220239447</v>
      </c>
      <c r="AD35" s="11">
        <f>'OddsRatio_working_3-way'!X35^(1/3)*SIN(('OddsRatio_working_3-way'!Y35+2*PI())/3)</f>
        <v>0.39133706403658319</v>
      </c>
      <c r="AE35" s="11">
        <f>'OddsRatio_working_3-way'!X35^(1/3)*SIN(('OddsRatio_working_3-way'!Y35+4*PI())/3)</f>
        <v>-0.51821059623897758</v>
      </c>
      <c r="AF35" s="11">
        <f>-'OddsRatio_working_3-way'!U35/(3*'OddsRatio_working_3-way'!X35^(1/3))*COS(('OddsRatio_working_3-way'!Y35)/3)</f>
        <v>0.52512758650088931</v>
      </c>
      <c r="AG35" s="11">
        <f>-'OddsRatio_working_3-way'!U35/(3*'OddsRatio_working_3-way'!X35^(1/3))*COS(('OddsRatio_working_3-way'!Y35+2*PI())/3)</f>
        <v>-0.37243949520558123</v>
      </c>
      <c r="AH35" s="11">
        <f>-'OddsRatio_working_3-way'!U35/(3*'OddsRatio_working_3-way'!X35^(1/3))*COS(('OddsRatio_working_3-way'!Y35+4*PI())/3)</f>
        <v>-0.15268809129530816</v>
      </c>
      <c r="AI35" s="11">
        <f>'OddsRatio_working_3-way'!U35/(3*'OddsRatio_working_3-way'!X35^(1/3))*SIN(('OddsRatio_working_3-way'!Y35)/3)</f>
        <v>-0.12687353220239447</v>
      </c>
      <c r="AJ35" s="11">
        <f>'OddsRatio_working_3-way'!U35/(3*'OddsRatio_working_3-way'!X35^(1/3))*SIN(('OddsRatio_working_3-way'!Y35+2*PI())/3)</f>
        <v>-0.39133706403658319</v>
      </c>
      <c r="AK35" s="11">
        <f>'OddsRatio_working_3-way'!U35/(3*'OddsRatio_working_3-way'!X35^(1/3))*SIN(('OddsRatio_working_3-way'!Y35+4*PI())/3)</f>
        <v>0.51821059623897758</v>
      </c>
      <c r="AL35" s="11">
        <f>'OddsRatio_working_3-way'!Z35+'OddsRatio_working_3-way'!AF35</f>
        <v>1.0502551730017786</v>
      </c>
      <c r="AM35" s="11">
        <f>'OddsRatio_working_3-way'!AA35+'OddsRatio_working_3-way'!AG35</f>
        <v>-0.74487899041116246</v>
      </c>
      <c r="AN35" s="11">
        <f>'OddsRatio_working_3-way'!AB35+'OddsRatio_working_3-way'!AH35</f>
        <v>-0.30537618259061633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1.0502551730017786</v>
      </c>
      <c r="AS35" s="11">
        <f>IF(('OddsRatio_working_3-way'!X35=0),IF(Q35&gt;0,-Q35^(1/3),(-Q35)^(1/3)),'OddsRatio_working_3-way'!AM35-'OddsRatio_working_3-way'!R35/3)</f>
        <v>-0.74487899041116246</v>
      </c>
      <c r="AT35" s="11">
        <f>IF(('OddsRatio_working_3-way'!X35=0),IF(Q35&gt;0,-Q35^(1/3),(-Q35)^(1/3)),'OddsRatio_working_3-way'!AN35-'OddsRatio_working_3-way'!R35/3)</f>
        <v>-0.30537618259061633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2.11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3.67</v>
      </c>
      <c r="D36" s="9">
        <f t="shared" si="13"/>
        <v>0.46309565144264986</v>
      </c>
      <c r="E36" s="9">
        <f t="shared" si="14"/>
        <v>0.27296725451668152</v>
      </c>
      <c r="F36" s="9">
        <f t="shared" si="15"/>
        <v>0.26393709404066856</v>
      </c>
      <c r="G36" s="9">
        <f t="shared" si="16"/>
        <v>1.0444874828906259</v>
      </c>
      <c r="H36" s="9">
        <f t="shared" si="17"/>
        <v>2.159381106008595</v>
      </c>
      <c r="I36" s="9">
        <f t="shared" si="18"/>
        <v>3.6634430813710961</v>
      </c>
      <c r="J36" s="9">
        <f t="shared" si="19"/>
        <v>3.7887815793179707</v>
      </c>
      <c r="K36" s="11">
        <f t="shared" si="20"/>
        <v>0.47393364928909953</v>
      </c>
      <c r="L36" s="11">
        <f t="shared" si="21"/>
        <v>0.28169014084507044</v>
      </c>
      <c r="M36" s="11">
        <f t="shared" si="22"/>
        <v>0.27247956403269757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-0.27491443748821165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0.23026442030932187</v>
      </c>
      <c r="Q36" s="11">
        <f>2*'OddsRatio_working_3-way'!K36*'OddsRatio_working_3-way'!L36*'OddsRatio_working_3-way'!M36</f>
        <v>7.2753371345757309E-2</v>
      </c>
      <c r="R36" s="11">
        <f t="shared" si="23"/>
        <v>0</v>
      </c>
      <c r="S36" s="11">
        <f t="shared" si="24"/>
        <v>-0.8375857681872223</v>
      </c>
      <c r="T36" s="11">
        <f t="shared" si="25"/>
        <v>-0.26464005313972272</v>
      </c>
      <c r="U36" s="11">
        <f>'OddsRatio_working_3-way'!S36-'OddsRatio_working_3-way'!R36^2/3</f>
        <v>-0.8375857681872223</v>
      </c>
      <c r="V36" s="11">
        <f>'OddsRatio_working_3-way'!S36*'OddsRatio_working_3-way'!R36/3-2*'OddsRatio_working_3-way'!R36^3/27-'OddsRatio_working_3-way'!T36</f>
        <v>0.26464005313972272</v>
      </c>
      <c r="W36" s="11">
        <f>'OddsRatio_working_3-way'!V36^2+4*'OddsRatio_working_3-way'!U36^3/27</f>
        <v>-1.701871307209285E-2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0.14752378689374818</v>
      </c>
      <c r="Y36" s="11">
        <f>IF('OddsRatio_working_3-way'!W36&gt;=0,IF('OddsRatio_working_3-way'!V36+SQRT('OddsRatio_working_3-way'!W36)&gt;0,0,PI()),ACOS('OddsRatio_working_3-way'!V36/(2*'OddsRatio_working_3-way'!X36)))</f>
        <v>0.45799620512288342</v>
      </c>
      <c r="Z36" s="11">
        <f>'OddsRatio_working_3-way'!X36^(1/3)*COS('OddsRatio_working_3-way'!Y36/3)</f>
        <v>0.52224374144531305</v>
      </c>
      <c r="AA36" s="11">
        <f>'OddsRatio_working_3-way'!X36^(1/3)*COS(('OddsRatio_working_3-way'!Y36+2*PI())/3)</f>
        <v>-0.33071028885172754</v>
      </c>
      <c r="AB36" s="11">
        <f>'OddsRatio_working_3-way'!X36^(1/3)*COS(('OddsRatio_working_3-way'!Y36+4*PI())/3)</f>
        <v>-0.19153345259358559</v>
      </c>
      <c r="AC36" s="11">
        <f>'OddsRatio_working_3-way'!X36^(1/3)*SIN('OddsRatio_working_3-way'!Y36/3)</f>
        <v>8.0353783878598858E-2</v>
      </c>
      <c r="AD36" s="11">
        <f>'OddsRatio_working_3-way'!X36^(1/3)*SIN(('OddsRatio_working_3-way'!Y36+2*PI())/3)</f>
        <v>0.41209945511977375</v>
      </c>
      <c r="AE36" s="11">
        <f>'OddsRatio_working_3-way'!X36^(1/3)*SIN(('OddsRatio_working_3-way'!Y36+4*PI())/3)</f>
        <v>-0.49245323899837251</v>
      </c>
      <c r="AF36" s="11">
        <f>-'OddsRatio_working_3-way'!U36/(3*'OddsRatio_working_3-way'!X36^(1/3))*COS(('OddsRatio_working_3-way'!Y36)/3)</f>
        <v>0.52224374144531283</v>
      </c>
      <c r="AG36" s="11">
        <f>-'OddsRatio_working_3-way'!U36/(3*'OddsRatio_working_3-way'!X36^(1/3))*COS(('OddsRatio_working_3-way'!Y36+2*PI())/3)</f>
        <v>-0.33071028885172743</v>
      </c>
      <c r="AH36" s="11">
        <f>-'OddsRatio_working_3-way'!U36/(3*'OddsRatio_working_3-way'!X36^(1/3))*COS(('OddsRatio_working_3-way'!Y36+4*PI())/3)</f>
        <v>-0.19153345259358551</v>
      </c>
      <c r="AI36" s="11">
        <f>'OddsRatio_working_3-way'!U36/(3*'OddsRatio_working_3-way'!X36^(1/3))*SIN(('OddsRatio_working_3-way'!Y36)/3)</f>
        <v>-8.0353783878598817E-2</v>
      </c>
      <c r="AJ36" s="11">
        <f>'OddsRatio_working_3-way'!U36/(3*'OddsRatio_working_3-way'!X36^(1/3))*SIN(('OddsRatio_working_3-way'!Y36+2*PI())/3)</f>
        <v>-0.41209945511977358</v>
      </c>
      <c r="AK36" s="11">
        <f>'OddsRatio_working_3-way'!U36/(3*'OddsRatio_working_3-way'!X36^(1/3))*SIN(('OddsRatio_working_3-way'!Y36+4*PI())/3)</f>
        <v>0.49245323899837234</v>
      </c>
      <c r="AL36" s="11">
        <f>'OddsRatio_working_3-way'!Z36+'OddsRatio_working_3-way'!AF36</f>
        <v>1.0444874828906259</v>
      </c>
      <c r="AM36" s="11">
        <f>'OddsRatio_working_3-way'!AA36+'OddsRatio_working_3-way'!AG36</f>
        <v>-0.66142057770345497</v>
      </c>
      <c r="AN36" s="11">
        <f>'OddsRatio_working_3-way'!AB36+'OddsRatio_working_3-way'!AH36</f>
        <v>-0.38306690518717113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1.0444874828906259</v>
      </c>
      <c r="AS36" s="11">
        <f>IF(('OddsRatio_working_3-way'!X36=0),IF(Q36&gt;0,-Q36^(1/3),(-Q36)^(1/3)),'OddsRatio_working_3-way'!AM36-'OddsRatio_working_3-way'!R36/3)</f>
        <v>-0.66142057770345497</v>
      </c>
      <c r="AT36" s="11">
        <f>IF(('OddsRatio_working_3-way'!X36=0),IF(Q36&gt;0,-Q36^(1/3),(-Q36)^(1/3)),'OddsRatio_working_3-way'!AN36-'OddsRatio_working_3-way'!R36/3)</f>
        <v>-0.38306690518717113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4.66</v>
      </c>
      <c r="B37" s="4">
        <f>IF('True_Odds_Calculator_3-way'!B38="","",'True_Odds_Calculator_3-way'!B38)</f>
        <v>3.82</v>
      </c>
      <c r="C37" s="4">
        <f>IF('True_Odds_Calculator_3-way'!C38="","",'True_Odds_Calculator_3-way'!C38)</f>
        <v>1.81</v>
      </c>
      <c r="D37" s="9">
        <f t="shared" si="13"/>
        <v>0.20666368205178459</v>
      </c>
      <c r="E37" s="9">
        <f t="shared" si="14"/>
        <v>0.25266893030794668</v>
      </c>
      <c r="F37" s="9">
        <f t="shared" si="15"/>
        <v>0.54066738764026889</v>
      </c>
      <c r="G37" s="9">
        <f t="shared" si="16"/>
        <v>1.0488468736472925</v>
      </c>
      <c r="H37" s="9">
        <f t="shared" si="17"/>
        <v>4.8387795575490893</v>
      </c>
      <c r="I37" s="9">
        <f t="shared" si="18"/>
        <v>3.9577481836853647</v>
      </c>
      <c r="J37" s="9">
        <f t="shared" si="19"/>
        <v>1.8495659676543066</v>
      </c>
      <c r="K37" s="11">
        <f t="shared" si="20"/>
        <v>0.21459227467811159</v>
      </c>
      <c r="L37" s="11">
        <f t="shared" si="21"/>
        <v>0.26178010471204188</v>
      </c>
      <c r="M37" s="11">
        <f t="shared" si="22"/>
        <v>0.5524861878453039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-0.2594701232507387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0.22625577541920014</v>
      </c>
      <c r="Q37" s="11">
        <f>2*'OddsRatio_working_3-way'!K37*'OddsRatio_working_3-way'!L37*'OddsRatio_working_3-way'!M37</f>
        <v>6.2072915066995922E-2</v>
      </c>
      <c r="R37" s="11">
        <f t="shared" si="23"/>
        <v>0</v>
      </c>
      <c r="S37" s="11">
        <f t="shared" si="24"/>
        <v>-0.87199162888036275</v>
      </c>
      <c r="T37" s="11">
        <f t="shared" si="25"/>
        <v>-0.23922952781354259</v>
      </c>
      <c r="U37" s="11">
        <f>'OddsRatio_working_3-way'!S37-'OddsRatio_working_3-way'!R37^2/3</f>
        <v>-0.87199162888036275</v>
      </c>
      <c r="V37" s="11">
        <f>'OddsRatio_working_3-way'!S37*'OddsRatio_working_3-way'!R37/3-2*'OddsRatio_working_3-way'!R37^3/27-'OddsRatio_working_3-way'!T37</f>
        <v>0.23922952781354259</v>
      </c>
      <c r="W37" s="11">
        <f>'OddsRatio_working_3-way'!V37^2+4*'OddsRatio_working_3-way'!U37^3/27</f>
        <v>-4.0996751894259761E-2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0.15670634868453026</v>
      </c>
      <c r="Y37" s="11">
        <f>IF('OddsRatio_working_3-way'!W37&gt;=0,IF('OddsRatio_working_3-way'!V37+SQRT('OddsRatio_working_3-way'!W37)&gt;0,0,PI()),ACOS('OddsRatio_working_3-way'!V37/(2*'OddsRatio_working_3-way'!X37)))</f>
        <v>0.7023825208954757</v>
      </c>
      <c r="Z37" s="11">
        <f>'OddsRatio_working_3-way'!X37^(1/3)*COS('OddsRatio_working_3-way'!Y37/3)</f>
        <v>0.52442343682364623</v>
      </c>
      <c r="AA37" s="11">
        <f>'OddsRatio_working_3-way'!X37^(1/3)*COS(('OddsRatio_working_3-way'!Y37+2*PI())/3)</f>
        <v>-0.37053046749362795</v>
      </c>
      <c r="AB37" s="11">
        <f>'OddsRatio_working_3-way'!X37^(1/3)*COS(('OddsRatio_working_3-way'!Y37+4*PI())/3)</f>
        <v>-0.15389296933001842</v>
      </c>
      <c r="AC37" s="11">
        <f>'OddsRatio_working_3-way'!X37^(1/3)*SIN('OddsRatio_working_3-way'!Y37/3)</f>
        <v>0.12507571788132715</v>
      </c>
      <c r="AD37" s="11">
        <f>'OddsRatio_working_3-way'!X37^(1/3)*SIN(('OddsRatio_working_3-way'!Y37+2*PI())/3)</f>
        <v>0.39162615968855774</v>
      </c>
      <c r="AE37" s="11">
        <f>'OddsRatio_working_3-way'!X37^(1/3)*SIN(('OddsRatio_working_3-way'!Y37+4*PI())/3)</f>
        <v>-0.51670187756988484</v>
      </c>
      <c r="AF37" s="11">
        <f>-'OddsRatio_working_3-way'!U37/(3*'OddsRatio_working_3-way'!X37^(1/3))*COS(('OddsRatio_working_3-way'!Y37)/3)</f>
        <v>0.52442343682364623</v>
      </c>
      <c r="AG37" s="11">
        <f>-'OddsRatio_working_3-way'!U37/(3*'OddsRatio_working_3-way'!X37^(1/3))*COS(('OddsRatio_working_3-way'!Y37+2*PI())/3)</f>
        <v>-0.37053046749362795</v>
      </c>
      <c r="AH37" s="11">
        <f>-'OddsRatio_working_3-way'!U37/(3*'OddsRatio_working_3-way'!X37^(1/3))*COS(('OddsRatio_working_3-way'!Y37+4*PI())/3)</f>
        <v>-0.15389296933001842</v>
      </c>
      <c r="AI37" s="11">
        <f>'OddsRatio_working_3-way'!U37/(3*'OddsRatio_working_3-way'!X37^(1/3))*SIN(('OddsRatio_working_3-way'!Y37)/3)</f>
        <v>-0.12507571788132715</v>
      </c>
      <c r="AJ37" s="11">
        <f>'OddsRatio_working_3-way'!U37/(3*'OddsRatio_working_3-way'!X37^(1/3))*SIN(('OddsRatio_working_3-way'!Y37+2*PI())/3)</f>
        <v>-0.39162615968855774</v>
      </c>
      <c r="AK37" s="11">
        <f>'OddsRatio_working_3-way'!U37/(3*'OddsRatio_working_3-way'!X37^(1/3))*SIN(('OddsRatio_working_3-way'!Y37+4*PI())/3)</f>
        <v>0.51670187756988484</v>
      </c>
      <c r="AL37" s="11">
        <f>'OddsRatio_working_3-way'!Z37+'OddsRatio_working_3-way'!AF37</f>
        <v>1.0488468736472925</v>
      </c>
      <c r="AM37" s="11">
        <f>'OddsRatio_working_3-way'!AA37+'OddsRatio_working_3-way'!AG37</f>
        <v>-0.74106093498725589</v>
      </c>
      <c r="AN37" s="11">
        <f>'OddsRatio_working_3-way'!AB37+'OddsRatio_working_3-way'!AH37</f>
        <v>-0.30778593866003684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1.0488468736472925</v>
      </c>
      <c r="AS37" s="11">
        <f>IF(('OddsRatio_working_3-way'!X37=0),IF(Q37&gt;0,-Q37^(1/3),(-Q37)^(1/3)),'OddsRatio_working_3-way'!AM37-'OddsRatio_working_3-way'!R37/3)</f>
        <v>-0.74106093498725589</v>
      </c>
      <c r="AT37" s="11">
        <f>IF(('OddsRatio_working_3-way'!X37=0),IF(Q37&gt;0,-Q37^(1/3),(-Q37)^(1/3)),'OddsRatio_working_3-way'!AN37-'OddsRatio_working_3-way'!R37/3)</f>
        <v>-0.30778593866003684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3.33</v>
      </c>
      <c r="D40" s="9">
        <f t="shared" si="13"/>
        <v>0.42579076438993829</v>
      </c>
      <c r="E40" s="9">
        <f t="shared" si="14"/>
        <v>0.28798684338503971</v>
      </c>
      <c r="F40" s="9">
        <f t="shared" si="15"/>
        <v>0.28622239222502227</v>
      </c>
      <c r="G40" s="9">
        <f t="shared" si="16"/>
        <v>1.0702947402264278</v>
      </c>
      <c r="H40" s="9">
        <f t="shared" si="17"/>
        <v>2.3485713726852988</v>
      </c>
      <c r="I40" s="9">
        <f t="shared" si="18"/>
        <v>3.4723808499230482</v>
      </c>
      <c r="J40" s="9">
        <f t="shared" si="19"/>
        <v>3.4937867447275761</v>
      </c>
      <c r="K40" s="11">
        <f t="shared" si="20"/>
        <v>0.44247787610619471</v>
      </c>
      <c r="L40" s="11">
        <f t="shared" si="21"/>
        <v>0.30211480362537763</v>
      </c>
      <c r="M40" s="11">
        <f t="shared" si="22"/>
        <v>0.3003003003003003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-0.27224366306792869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0.23684888535301607</v>
      </c>
      <c r="Q40" s="11">
        <f>2*'OddsRatio_working_3-way'!K40*'OddsRatio_working_3-way'!L40*'OddsRatio_working_3-way'!M40</f>
        <v>8.0287757746785093E-2</v>
      </c>
      <c r="R40" s="11">
        <f t="shared" si="23"/>
        <v>0</v>
      </c>
      <c r="S40" s="11">
        <f t="shared" si="24"/>
        <v>-0.86998860757291119</v>
      </c>
      <c r="T40" s="11">
        <f t="shared" si="25"/>
        <v>-0.29491139239759695</v>
      </c>
      <c r="U40" s="11">
        <f>'OddsRatio_working_3-way'!S40-'OddsRatio_working_3-way'!R40^2/3</f>
        <v>-0.86998860757291119</v>
      </c>
      <c r="V40" s="11">
        <f>'OddsRatio_working_3-way'!S40*'OddsRatio_working_3-way'!R40/3-2*'OddsRatio_working_3-way'!R40^3/27-'OddsRatio_working_3-way'!T40</f>
        <v>0.29491139239759695</v>
      </c>
      <c r="W40" s="11">
        <f>'OddsRatio_working_3-way'!V40^2+4*'OddsRatio_working_3-way'!U40^3/27</f>
        <v>-1.0579438271822172E-2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0.15616671191207138</v>
      </c>
      <c r="Y40" s="11">
        <f>IF('OddsRatio_working_3-way'!W40&gt;=0,IF('OddsRatio_working_3-way'!V40+SQRT('OddsRatio_working_3-way'!W40)&gt;0,0,PI()),ACOS('OddsRatio_working_3-way'!V40/(2*'OddsRatio_working_3-way'!X40)))</f>
        <v>0.33557908460596053</v>
      </c>
      <c r="Z40" s="11">
        <f>'OddsRatio_working_3-way'!X40^(1/3)*COS('OddsRatio_working_3-way'!Y40/3)</f>
        <v>0.53514737011321389</v>
      </c>
      <c r="AA40" s="11">
        <f>'OddsRatio_working_3-way'!X40^(1/3)*COS(('OddsRatio_working_3-way'!Y40+2*PI())/3)</f>
        <v>-0.31963250840972307</v>
      </c>
      <c r="AB40" s="11">
        <f>'OddsRatio_working_3-way'!X40^(1/3)*COS(('OddsRatio_working_3-way'!Y40+4*PI())/3)</f>
        <v>-0.21551486170349066</v>
      </c>
      <c r="AC40" s="11">
        <f>'OddsRatio_working_3-way'!X40^(1/3)*SIN('OddsRatio_working_3-way'!Y40/3)</f>
        <v>6.0112351353233631E-2</v>
      </c>
      <c r="AD40" s="11">
        <f>'OddsRatio_working_3-way'!X40^(1/3)*SIN(('OddsRatio_working_3-way'!Y40+2*PI())/3)</f>
        <v>0.4333950416098597</v>
      </c>
      <c r="AE40" s="11">
        <f>'OddsRatio_working_3-way'!X40^(1/3)*SIN(('OddsRatio_working_3-way'!Y40+4*PI())/3)</f>
        <v>-0.49350739296309332</v>
      </c>
      <c r="AF40" s="11">
        <f>-'OddsRatio_working_3-way'!U40/(3*'OddsRatio_working_3-way'!X40^(1/3))*COS(('OddsRatio_working_3-way'!Y40)/3)</f>
        <v>0.53514737011321389</v>
      </c>
      <c r="AG40" s="11">
        <f>-'OddsRatio_working_3-way'!U40/(3*'OddsRatio_working_3-way'!X40^(1/3))*COS(('OddsRatio_working_3-way'!Y40+2*PI())/3)</f>
        <v>-0.31963250840972307</v>
      </c>
      <c r="AH40" s="11">
        <f>-'OddsRatio_working_3-way'!U40/(3*'OddsRatio_working_3-way'!X40^(1/3))*COS(('OddsRatio_working_3-way'!Y40+4*PI())/3)</f>
        <v>-0.21551486170349066</v>
      </c>
      <c r="AI40" s="11">
        <f>'OddsRatio_working_3-way'!U40/(3*'OddsRatio_working_3-way'!X40^(1/3))*SIN(('OddsRatio_working_3-way'!Y40)/3)</f>
        <v>-6.0112351353233631E-2</v>
      </c>
      <c r="AJ40" s="11">
        <f>'OddsRatio_working_3-way'!U40/(3*'OddsRatio_working_3-way'!X40^(1/3))*SIN(('OddsRatio_working_3-way'!Y40+2*PI())/3)</f>
        <v>-0.4333950416098597</v>
      </c>
      <c r="AK40" s="11">
        <f>'OddsRatio_working_3-way'!U40/(3*'OddsRatio_working_3-way'!X40^(1/3))*SIN(('OddsRatio_working_3-way'!Y40+4*PI())/3)</f>
        <v>0.49350739296309332</v>
      </c>
      <c r="AL40" s="11">
        <f>'OddsRatio_working_3-way'!Z40+'OddsRatio_working_3-way'!AF40</f>
        <v>1.0702947402264278</v>
      </c>
      <c r="AM40" s="11">
        <f>'OddsRatio_working_3-way'!AA40+'OddsRatio_working_3-way'!AG40</f>
        <v>-0.63926501681944614</v>
      </c>
      <c r="AN40" s="11">
        <f>'OddsRatio_working_3-way'!AB40+'OddsRatio_working_3-way'!AH40</f>
        <v>-0.43102972340698131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1.0702947402264278</v>
      </c>
      <c r="AS40" s="11">
        <f>IF(('OddsRatio_working_3-way'!X40=0),IF(Q40&gt;0,-Q40^(1/3),(-Q40)^(1/3)),'OddsRatio_working_3-way'!AM40-'OddsRatio_working_3-way'!R40/3)</f>
        <v>-0.63926501681944614</v>
      </c>
      <c r="AT40" s="11">
        <f>IF(('OddsRatio_working_3-way'!X40=0),IF(Q40&gt;0,-Q40^(1/3),(-Q40)^(1/3)),'OddsRatio_working_3-way'!AN40-'OddsRatio_working_3-way'!R40/3)</f>
        <v>-0.43102972340698131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2.92</v>
      </c>
      <c r="B41" s="4">
        <f>IF('True_Odds_Calculator_3-way'!B40="","",'True_Odds_Calculator_3-way'!B40)</f>
        <v>3.52</v>
      </c>
      <c r="C41" s="4">
        <f>IF('True_Odds_Calculator_3-way'!C40="","",'True_Odds_Calculator_3-way'!C40)</f>
        <v>2.4</v>
      </c>
      <c r="D41" s="9">
        <f t="shared" si="13"/>
        <v>0.32798246084021909</v>
      </c>
      <c r="E41" s="9">
        <f t="shared" si="14"/>
        <v>0.27105865716621991</v>
      </c>
      <c r="F41" s="9">
        <f t="shared" si="15"/>
        <v>0.400958881993561</v>
      </c>
      <c r="G41" s="9">
        <f t="shared" si="16"/>
        <v>1.0671580854732472</v>
      </c>
      <c r="H41" s="9">
        <f t="shared" si="17"/>
        <v>3.0489435241086351</v>
      </c>
      <c r="I41" s="9">
        <f t="shared" si="18"/>
        <v>3.6892383753925819</v>
      </c>
      <c r="J41" s="9">
        <f t="shared" si="19"/>
        <v>2.4940213196625458</v>
      </c>
      <c r="K41" s="11">
        <f t="shared" si="20"/>
        <v>0.34246575342465752</v>
      </c>
      <c r="L41" s="11">
        <f t="shared" si="21"/>
        <v>0.28409090909090912</v>
      </c>
      <c r="M41" s="11">
        <f t="shared" si="22"/>
        <v>0.41666666666666669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-0.27459526774595266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0.23674242424242425</v>
      </c>
      <c r="Q41" s="11">
        <f>2*'OddsRatio_working_3-way'!K41*'OddsRatio_working_3-way'!L41*'OddsRatio_working_3-way'!M41</f>
        <v>8.1076172685761727E-2</v>
      </c>
      <c r="R41" s="11">
        <f t="shared" si="23"/>
        <v>0</v>
      </c>
      <c r="S41" s="11">
        <f t="shared" si="24"/>
        <v>-0.86215041572184437</v>
      </c>
      <c r="T41" s="11">
        <f t="shared" si="25"/>
        <v>-0.29525699168556313</v>
      </c>
      <c r="U41" s="11">
        <f>'OddsRatio_working_3-way'!S41-'OddsRatio_working_3-way'!R41^2/3</f>
        <v>-0.86215041572184437</v>
      </c>
      <c r="V41" s="11">
        <f>'OddsRatio_working_3-way'!S41*'OddsRatio_working_3-way'!R41/3-2*'OddsRatio_working_3-way'!R41^3/27-'OddsRatio_working_3-way'!T41</f>
        <v>0.29525699168556313</v>
      </c>
      <c r="W41" s="11">
        <f>'OddsRatio_working_3-way'!V41^2+4*'OddsRatio_working_3-way'!U41^3/27</f>
        <v>-7.7624618993444167E-3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0.15406098876626192</v>
      </c>
      <c r="Y41" s="11">
        <f>IF('OddsRatio_working_3-way'!W41&gt;=0,IF('OddsRatio_working_3-way'!V41+SQRT('OddsRatio_working_3-way'!W41)&gt;0,0,PI()),ACOS('OddsRatio_working_3-way'!V41/(2*'OddsRatio_working_3-way'!X41)))</f>
        <v>0.28998872042173462</v>
      </c>
      <c r="Z41" s="11">
        <f>'OddsRatio_working_3-way'!X41^(1/3)*COS('OddsRatio_working_3-way'!Y41/3)</f>
        <v>0.5335790427366236</v>
      </c>
      <c r="AA41" s="11">
        <f>'OddsRatio_working_3-way'!X41^(1/3)*COS(('OddsRatio_working_3-way'!Y41+2*PI())/3)</f>
        <v>-0.31159641586751158</v>
      </c>
      <c r="AB41" s="11">
        <f>'OddsRatio_working_3-way'!X41^(1/3)*COS(('OddsRatio_working_3-way'!Y41+4*PI())/3)</f>
        <v>-0.22198262686911227</v>
      </c>
      <c r="AC41" s="11">
        <f>'OddsRatio_working_3-way'!X41^(1/3)*SIN('OddsRatio_working_3-way'!Y41/3)</f>
        <v>5.1738545201328374E-2</v>
      </c>
      <c r="AD41" s="11">
        <f>'OddsRatio_working_3-way'!X41^(1/3)*SIN(('OddsRatio_working_3-way'!Y41+2*PI())/3)</f>
        <v>0.43622373333623443</v>
      </c>
      <c r="AE41" s="11">
        <f>'OddsRatio_working_3-way'!X41^(1/3)*SIN(('OddsRatio_working_3-way'!Y41+4*PI())/3)</f>
        <v>-0.48796227853756269</v>
      </c>
      <c r="AF41" s="11">
        <f>-'OddsRatio_working_3-way'!U41/(3*'OddsRatio_working_3-way'!X41^(1/3))*COS(('OddsRatio_working_3-way'!Y41)/3)</f>
        <v>0.5335790427366236</v>
      </c>
      <c r="AG41" s="11">
        <f>-'OddsRatio_working_3-way'!U41/(3*'OddsRatio_working_3-way'!X41^(1/3))*COS(('OddsRatio_working_3-way'!Y41+2*PI())/3)</f>
        <v>-0.31159641586751158</v>
      </c>
      <c r="AH41" s="11">
        <f>-'OddsRatio_working_3-way'!U41/(3*'OddsRatio_working_3-way'!X41^(1/3))*COS(('OddsRatio_working_3-way'!Y41+4*PI())/3)</f>
        <v>-0.22198262686911227</v>
      </c>
      <c r="AI41" s="11">
        <f>'OddsRatio_working_3-way'!U41/(3*'OddsRatio_working_3-way'!X41^(1/3))*SIN(('OddsRatio_working_3-way'!Y41)/3)</f>
        <v>-5.1738545201328374E-2</v>
      </c>
      <c r="AJ41" s="11">
        <f>'OddsRatio_working_3-way'!U41/(3*'OddsRatio_working_3-way'!X41^(1/3))*SIN(('OddsRatio_working_3-way'!Y41+2*PI())/3)</f>
        <v>-0.43622373333623443</v>
      </c>
      <c r="AK41" s="11">
        <f>'OddsRatio_working_3-way'!U41/(3*'OddsRatio_working_3-way'!X41^(1/3))*SIN(('OddsRatio_working_3-way'!Y41+4*PI())/3)</f>
        <v>0.48796227853756269</v>
      </c>
      <c r="AL41" s="11">
        <f>'OddsRatio_working_3-way'!Z41+'OddsRatio_working_3-way'!AF41</f>
        <v>1.0671580854732472</v>
      </c>
      <c r="AM41" s="11">
        <f>'OddsRatio_working_3-way'!AA41+'OddsRatio_working_3-way'!AG41</f>
        <v>-0.62319283173502316</v>
      </c>
      <c r="AN41" s="11">
        <f>'OddsRatio_working_3-way'!AB41+'OddsRatio_working_3-way'!AH41</f>
        <v>-0.44396525373822454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1.0671580854732472</v>
      </c>
      <c r="AS41" s="11">
        <f>IF(('OddsRatio_working_3-way'!X41=0),IF(Q41&gt;0,-Q41^(1/3),(-Q41)^(1/3)),'OddsRatio_working_3-way'!AM41-'OddsRatio_working_3-way'!R41/3)</f>
        <v>-0.62319283173502316</v>
      </c>
      <c r="AT41" s="11">
        <f>IF(('OddsRatio_working_3-way'!X41=0),IF(Q41&gt;0,-Q41^(1/3),(-Q41)^(1/3)),'OddsRatio_working_3-way'!AN41-'OddsRatio_working_3-way'!R41/3)</f>
        <v>-0.44396525373822454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2.57</v>
      </c>
      <c r="B42" s="4">
        <f>IF('True_Odds_Calculator_3-way'!B41="","",'True_Odds_Calculator_3-way'!B41)</f>
        <v>3.17</v>
      </c>
      <c r="C42" s="4">
        <f>IF('True_Odds_Calculator_3-way'!C41="","",'True_Odds_Calculator_3-way'!C41)</f>
        <v>2.82</v>
      </c>
      <c r="D42" s="9">
        <f t="shared" si="13"/>
        <v>0.3684342834074783</v>
      </c>
      <c r="E42" s="9">
        <f t="shared" si="14"/>
        <v>0.29679825655892472</v>
      </c>
      <c r="F42" s="9">
        <f t="shared" si="15"/>
        <v>0.33476746003359664</v>
      </c>
      <c r="G42" s="9">
        <f t="shared" si="16"/>
        <v>1.091839644630463</v>
      </c>
      <c r="H42" s="9">
        <f t="shared" si="17"/>
        <v>2.7141882420698269</v>
      </c>
      <c r="I42" s="9">
        <f t="shared" si="18"/>
        <v>3.3692920288481054</v>
      </c>
      <c r="J42" s="9">
        <f t="shared" si="19"/>
        <v>2.9871481532274431</v>
      </c>
      <c r="K42" s="11">
        <f t="shared" si="20"/>
        <v>0.38910505836575876</v>
      </c>
      <c r="L42" s="11">
        <f t="shared" si="21"/>
        <v>0.31545741324921134</v>
      </c>
      <c r="M42" s="11">
        <f t="shared" si="22"/>
        <v>0.3546099290780142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-0.26989154557244011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0.24200999222695244</v>
      </c>
      <c r="Q42" s="11">
        <f>2*'OddsRatio_working_3-way'!K42*'OddsRatio_working_3-way'!L42*'OddsRatio_working_3-way'!M42</f>
        <v>8.7053954038472103E-2</v>
      </c>
      <c r="R42" s="11">
        <f t="shared" si="23"/>
        <v>0</v>
      </c>
      <c r="S42" s="11">
        <f t="shared" si="24"/>
        <v>-0.89669349113418551</v>
      </c>
      <c r="T42" s="11">
        <f t="shared" si="25"/>
        <v>-0.32255161551589406</v>
      </c>
      <c r="U42" s="11">
        <f>'OddsRatio_working_3-way'!S42-'OddsRatio_working_3-way'!R42^2/3</f>
        <v>-0.89669349113418551</v>
      </c>
      <c r="V42" s="11">
        <f>'OddsRatio_working_3-way'!S42*'OddsRatio_working_3-way'!R42/3-2*'OddsRatio_working_3-way'!R42^3/27-'OddsRatio_working_3-way'!T42</f>
        <v>0.32255161551589406</v>
      </c>
      <c r="W42" s="11">
        <f>'OddsRatio_working_3-way'!V42^2+4*'OddsRatio_working_3-way'!U42^3/27</f>
        <v>-2.7744799811804249E-3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0.16341207471687455</v>
      </c>
      <c r="Y42" s="11">
        <f>IF('OddsRatio_working_3-way'!W42&gt;=0,IF('OddsRatio_working_3-way'!V42+SQRT('OddsRatio_working_3-way'!W42)&gt;0,0,PI()),ACOS('OddsRatio_working_3-way'!V42/(2*'OddsRatio_working_3-way'!X42)))</f>
        <v>0.16187319882790341</v>
      </c>
      <c r="Z42" s="11">
        <f>'OddsRatio_working_3-way'!X42^(1/3)*COS('OddsRatio_working_3-way'!Y42/3)</f>
        <v>0.54591982231523151</v>
      </c>
      <c r="AA42" s="11">
        <f>'OddsRatio_working_3-way'!X42^(1/3)*COS(('OddsRatio_working_3-way'!Y42+2*PI())/3)</f>
        <v>-0.2984948575257983</v>
      </c>
      <c r="AB42" s="11">
        <f>'OddsRatio_working_3-way'!X42^(1/3)*COS(('OddsRatio_working_3-way'!Y42+4*PI())/3)</f>
        <v>-0.2474249647894331</v>
      </c>
      <c r="AC42" s="11">
        <f>'OddsRatio_working_3-way'!X42^(1/3)*SIN('OddsRatio_working_3-way'!Y42/3)</f>
        <v>2.9485216318825738E-2</v>
      </c>
      <c r="AD42" s="11">
        <f>'OddsRatio_working_3-way'!X42^(1/3)*SIN(('OddsRatio_working_3-way'!Y42+2*PI())/3)</f>
        <v>0.45803782639506446</v>
      </c>
      <c r="AE42" s="11">
        <f>'OddsRatio_working_3-way'!X42^(1/3)*SIN(('OddsRatio_working_3-way'!Y42+4*PI())/3)</f>
        <v>-0.48752304271389024</v>
      </c>
      <c r="AF42" s="11">
        <f>-'OddsRatio_working_3-way'!U42/(3*'OddsRatio_working_3-way'!X42^(1/3))*COS(('OddsRatio_working_3-way'!Y42)/3)</f>
        <v>0.54591982231523151</v>
      </c>
      <c r="AG42" s="11">
        <f>-'OddsRatio_working_3-way'!U42/(3*'OddsRatio_working_3-way'!X42^(1/3))*COS(('OddsRatio_working_3-way'!Y42+2*PI())/3)</f>
        <v>-0.2984948575257983</v>
      </c>
      <c r="AH42" s="11">
        <f>-'OddsRatio_working_3-way'!U42/(3*'OddsRatio_working_3-way'!X42^(1/3))*COS(('OddsRatio_working_3-way'!Y42+4*PI())/3)</f>
        <v>-0.2474249647894331</v>
      </c>
      <c r="AI42" s="11">
        <f>'OddsRatio_working_3-way'!U42/(3*'OddsRatio_working_3-way'!X42^(1/3))*SIN(('OddsRatio_working_3-way'!Y42)/3)</f>
        <v>-2.9485216318825738E-2</v>
      </c>
      <c r="AJ42" s="11">
        <f>'OddsRatio_working_3-way'!U42/(3*'OddsRatio_working_3-way'!X42^(1/3))*SIN(('OddsRatio_working_3-way'!Y42+2*PI())/3)</f>
        <v>-0.45803782639506446</v>
      </c>
      <c r="AK42" s="11">
        <f>'OddsRatio_working_3-way'!U42/(3*'OddsRatio_working_3-way'!X42^(1/3))*SIN(('OddsRatio_working_3-way'!Y42+4*PI())/3)</f>
        <v>0.48752304271389024</v>
      </c>
      <c r="AL42" s="11">
        <f>'OddsRatio_working_3-way'!Z42+'OddsRatio_working_3-way'!AF42</f>
        <v>1.091839644630463</v>
      </c>
      <c r="AM42" s="11">
        <f>'OddsRatio_working_3-way'!AA42+'OddsRatio_working_3-way'!AG42</f>
        <v>-0.59698971505159659</v>
      </c>
      <c r="AN42" s="11">
        <f>'OddsRatio_working_3-way'!AB42+'OddsRatio_working_3-way'!AH42</f>
        <v>-0.4948499295788662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1.091839644630463</v>
      </c>
      <c r="AS42" s="11">
        <f>IF(('OddsRatio_working_3-way'!X42=0),IF(Q42&gt;0,-Q42^(1/3),(-Q42)^(1/3)),'OddsRatio_working_3-way'!AM42-'OddsRatio_working_3-way'!R42/3)</f>
        <v>-0.59698971505159659</v>
      </c>
      <c r="AT42" s="11">
        <f>IF(('OddsRatio_working_3-way'!X42=0),IF(Q42&gt;0,-Q42^(1/3),(-Q42)^(1/3)),'OddsRatio_working_3-way'!AN42-'OddsRatio_working_3-way'!R42/3)</f>
        <v>-0.4948499295788662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3.48</v>
      </c>
      <c r="B43" s="4">
        <f>IF('True_Odds_Calculator_3-way'!B42="","",'True_Odds_Calculator_3-way'!B42)</f>
        <v>3.65</v>
      </c>
      <c r="C43" s="4">
        <f>IF('True_Odds_Calculator_3-way'!C42="","",'True_Odds_Calculator_3-way'!C42)</f>
        <v>2.0699999999999998</v>
      </c>
      <c r="D43" s="9">
        <f t="shared" si="13"/>
        <v>0.27350180795895301</v>
      </c>
      <c r="E43" s="9">
        <f t="shared" si="14"/>
        <v>0.26052746732274684</v>
      </c>
      <c r="F43" s="9">
        <f t="shared" si="15"/>
        <v>0.46597072471830031</v>
      </c>
      <c r="G43" s="9">
        <f t="shared" si="16"/>
        <v>1.0710818387546255</v>
      </c>
      <c r="H43" s="9">
        <f t="shared" si="17"/>
        <v>3.6562829601114717</v>
      </c>
      <c r="I43" s="9">
        <f t="shared" si="18"/>
        <v>3.8383668726997571</v>
      </c>
      <c r="J43" s="9">
        <f t="shared" si="19"/>
        <v>2.1460575674674494</v>
      </c>
      <c r="K43" s="11">
        <f t="shared" si="20"/>
        <v>0.28735632183908044</v>
      </c>
      <c r="L43" s="11">
        <f t="shared" si="21"/>
        <v>0.27397260273972601</v>
      </c>
      <c r="M43" s="11">
        <f t="shared" si="22"/>
        <v>0.48309178743961356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-0.2674477068923683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0.23580295088376668</v>
      </c>
      <c r="Q43" s="11">
        <f>2*'OddsRatio_working_3-way'!K43*'OddsRatio_working_3-way'!L43*'OddsRatio_working_3-way'!M43</f>
        <v>7.6065468027021493E-2</v>
      </c>
      <c r="R43" s="11">
        <f t="shared" si="23"/>
        <v>0</v>
      </c>
      <c r="S43" s="11">
        <f t="shared" si="24"/>
        <v>-0.88167871627578864</v>
      </c>
      <c r="T43" s="11">
        <f t="shared" si="25"/>
        <v>-0.28441248912122208</v>
      </c>
      <c r="U43" s="11">
        <f>'OddsRatio_working_3-way'!S43-'OddsRatio_working_3-way'!R43^2/3</f>
        <v>-0.88167871627578864</v>
      </c>
      <c r="V43" s="11">
        <f>'OddsRatio_working_3-way'!S43*'OddsRatio_working_3-way'!R43/3-2*'OddsRatio_working_3-way'!R43^3/27-'OddsRatio_working_3-way'!T43</f>
        <v>0.28441248912122208</v>
      </c>
      <c r="W43" s="11">
        <f>'OddsRatio_working_3-way'!V43^2+4*'OddsRatio_working_3-way'!U43^3/27</f>
        <v>-2.0647230570520536E-2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0.15932489960662913</v>
      </c>
      <c r="Y43" s="11">
        <f>IF('OddsRatio_working_3-way'!W43&gt;=0,IF('OddsRatio_working_3-way'!V43+SQRT('OddsRatio_working_3-way'!W43)&gt;0,0,PI()),ACOS('OddsRatio_working_3-way'!V43/(2*'OddsRatio_working_3-way'!X43)))</f>
        <v>0.46781646469060822</v>
      </c>
      <c r="Z43" s="11">
        <f>'OddsRatio_working_3-way'!X43^(1/3)*COS('OddsRatio_working_3-way'!Y43/3)</f>
        <v>0.53554091937731274</v>
      </c>
      <c r="AA43" s="11">
        <f>'OddsRatio_working_3-way'!X43^(1/3)*COS(('OddsRatio_working_3-way'!Y43+2*PI())/3)</f>
        <v>-0.34068562836653915</v>
      </c>
      <c r="AB43" s="11">
        <f>'OddsRatio_working_3-way'!X43^(1/3)*COS(('OddsRatio_working_3-way'!Y43+4*PI())/3)</f>
        <v>-0.19485529101077376</v>
      </c>
      <c r="AC43" s="11">
        <f>'OddsRatio_working_3-way'!X43^(1/3)*SIN('OddsRatio_working_3-way'!Y43/3)</f>
        <v>8.4195184528365177E-2</v>
      </c>
      <c r="AD43" s="11">
        <f>'OddsRatio_working_3-way'!X43^(1/3)*SIN(('OddsRatio_working_3-way'!Y43+2*PI())/3)</f>
        <v>0.42169444868264422</v>
      </c>
      <c r="AE43" s="11">
        <f>'OddsRatio_working_3-way'!X43^(1/3)*SIN(('OddsRatio_working_3-way'!Y43+4*PI())/3)</f>
        <v>-0.50588963321100933</v>
      </c>
      <c r="AF43" s="11">
        <f>-'OddsRatio_working_3-way'!U43/(3*'OddsRatio_working_3-way'!X43^(1/3))*COS(('OddsRatio_working_3-way'!Y43)/3)</f>
        <v>0.53554091937731274</v>
      </c>
      <c r="AG43" s="11">
        <f>-'OddsRatio_working_3-way'!U43/(3*'OddsRatio_working_3-way'!X43^(1/3))*COS(('OddsRatio_working_3-way'!Y43+2*PI())/3)</f>
        <v>-0.34068562836653915</v>
      </c>
      <c r="AH43" s="11">
        <f>-'OddsRatio_working_3-way'!U43/(3*'OddsRatio_working_3-way'!X43^(1/3))*COS(('OddsRatio_working_3-way'!Y43+4*PI())/3)</f>
        <v>-0.19485529101077376</v>
      </c>
      <c r="AI43" s="11">
        <f>'OddsRatio_working_3-way'!U43/(3*'OddsRatio_working_3-way'!X43^(1/3))*SIN(('OddsRatio_working_3-way'!Y43)/3)</f>
        <v>-8.4195184528365177E-2</v>
      </c>
      <c r="AJ43" s="11">
        <f>'OddsRatio_working_3-way'!U43/(3*'OddsRatio_working_3-way'!X43^(1/3))*SIN(('OddsRatio_working_3-way'!Y43+2*PI())/3)</f>
        <v>-0.42169444868264422</v>
      </c>
      <c r="AK43" s="11">
        <f>'OddsRatio_working_3-way'!U43/(3*'OddsRatio_working_3-way'!X43^(1/3))*SIN(('OddsRatio_working_3-way'!Y43+4*PI())/3)</f>
        <v>0.50588963321100933</v>
      </c>
      <c r="AL43" s="11">
        <f>'OddsRatio_working_3-way'!Z43+'OddsRatio_working_3-way'!AF43</f>
        <v>1.0710818387546255</v>
      </c>
      <c r="AM43" s="11">
        <f>'OddsRatio_working_3-way'!AA43+'OddsRatio_working_3-way'!AG43</f>
        <v>-0.6813712567330783</v>
      </c>
      <c r="AN43" s="11">
        <f>'OddsRatio_working_3-way'!AB43+'OddsRatio_working_3-way'!AH43</f>
        <v>-0.38971058202154751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1.0710818387546255</v>
      </c>
      <c r="AS43" s="11">
        <f>IF(('OddsRatio_working_3-way'!X43=0),IF(Q43&gt;0,-Q43^(1/3),(-Q43)^(1/3)),'OddsRatio_working_3-way'!AM43-'OddsRatio_working_3-way'!R43/3)</f>
        <v>-0.6813712567330783</v>
      </c>
      <c r="AT43" s="11">
        <f>IF(('OddsRatio_working_3-way'!X43=0),IF(Q43&gt;0,-Q43^(1/3),(-Q43)^(1/3)),'OddsRatio_working_3-way'!AN43-'OddsRatio_working_3-way'!R43/3)</f>
        <v>-0.38971058202154751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2.0499999999999998</v>
      </c>
      <c r="B44" s="4">
        <f>IF('True_Odds_Calculator_3-way'!B43="","",'True_Odds_Calculator_3-way'!B43)</f>
        <v>3.26</v>
      </c>
      <c r="C44" s="4">
        <f>IF('True_Odds_Calculator_3-way'!C43="","",'True_Odds_Calculator_3-way'!C43)</f>
        <v>3.98</v>
      </c>
      <c r="D44" s="9">
        <f t="shared" si="13"/>
        <v>0.47005487107417121</v>
      </c>
      <c r="E44" s="9">
        <f t="shared" si="14"/>
        <v>0.29183290402745576</v>
      </c>
      <c r="F44" s="9">
        <f t="shared" si="15"/>
        <v>0.23811222489837322</v>
      </c>
      <c r="G44" s="9">
        <f t="shared" si="16"/>
        <v>1.0737249577749575</v>
      </c>
      <c r="H44" s="9">
        <f t="shared" si="17"/>
        <v>2.1274112056637051</v>
      </c>
      <c r="I44" s="9">
        <f t="shared" si="18"/>
        <v>3.4266184045714034</v>
      </c>
      <c r="J44" s="9">
        <f t="shared" si="19"/>
        <v>4.1997003741693737</v>
      </c>
      <c r="K44" s="11">
        <f t="shared" si="20"/>
        <v>0.48780487804878053</v>
      </c>
      <c r="L44" s="11">
        <f t="shared" si="21"/>
        <v>0.30674846625766872</v>
      </c>
      <c r="M44" s="11">
        <f t="shared" si="22"/>
        <v>0.25125628140703515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-0.26586395993133405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0.23648092324558601</v>
      </c>
      <c r="Q44" s="11">
        <f>2*'OddsRatio_working_3-way'!K44*'OddsRatio_working_3-way'!L44*'OddsRatio_working_3-way'!M44</f>
        <v>7.5192662399232432E-2</v>
      </c>
      <c r="R44" s="11">
        <f t="shared" si="23"/>
        <v>0</v>
      </c>
      <c r="S44" s="11">
        <f t="shared" si="24"/>
        <v>-0.88948093343175605</v>
      </c>
      <c r="T44" s="11">
        <f t="shared" si="25"/>
        <v>-0.2828238262104153</v>
      </c>
      <c r="U44" s="11">
        <f>'OddsRatio_working_3-way'!S44-'OddsRatio_working_3-way'!R44^2/3</f>
        <v>-0.88948093343175605</v>
      </c>
      <c r="V44" s="11">
        <f>'OddsRatio_working_3-way'!S44*'OddsRatio_working_3-way'!R44/3-2*'OddsRatio_working_3-way'!R44^3/27-'OddsRatio_working_3-way'!T44</f>
        <v>0.2828238262104153</v>
      </c>
      <c r="W44" s="11">
        <f>'OddsRatio_working_3-way'!V44^2+4*'OddsRatio_working_3-way'!U44^3/27</f>
        <v>-2.4267907231760491E-2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0.16144443618785667</v>
      </c>
      <c r="Y44" s="11">
        <f>IF('OddsRatio_working_3-way'!W44&gt;=0,IF('OddsRatio_working_3-way'!V44+SQRT('OddsRatio_working_3-way'!W44)&gt;0,0,PI()),ACOS('OddsRatio_working_3-way'!V44/(2*'OddsRatio_working_3-way'!X44)))</f>
        <v>0.50346327694136161</v>
      </c>
      <c r="Z44" s="11">
        <f>'OddsRatio_working_3-way'!X44^(1/3)*COS('OddsRatio_working_3-way'!Y44/3)</f>
        <v>0.53686247888747884</v>
      </c>
      <c r="AA44" s="11">
        <f>'OddsRatio_working_3-way'!X44^(1/3)*COS(('OddsRatio_working_3-way'!Y44+2*PI())/3)</f>
        <v>-0.34719825303466162</v>
      </c>
      <c r="AB44" s="11">
        <f>'OddsRatio_working_3-way'!X44^(1/3)*COS(('OddsRatio_working_3-way'!Y44+4*PI())/3)</f>
        <v>-0.18966422585281717</v>
      </c>
      <c r="AC44" s="11">
        <f>'OddsRatio_working_3-way'!X44^(1/3)*SIN('OddsRatio_working_3-way'!Y44/3)</f>
        <v>9.0952312999963716E-2</v>
      </c>
      <c r="AD44" s="11">
        <f>'OddsRatio_working_3-way'!X44^(1/3)*SIN(('OddsRatio_working_3-way'!Y44+2*PI())/3)</f>
        <v>0.41946038855526174</v>
      </c>
      <c r="AE44" s="11">
        <f>'OddsRatio_working_3-way'!X44^(1/3)*SIN(('OddsRatio_working_3-way'!Y44+4*PI())/3)</f>
        <v>-0.51041270155522545</v>
      </c>
      <c r="AF44" s="11">
        <f>-'OddsRatio_working_3-way'!U44/(3*'OddsRatio_working_3-way'!X44^(1/3))*COS(('OddsRatio_working_3-way'!Y44)/3)</f>
        <v>0.53686247888747873</v>
      </c>
      <c r="AG44" s="11">
        <f>-'OddsRatio_working_3-way'!U44/(3*'OddsRatio_working_3-way'!X44^(1/3))*COS(('OddsRatio_working_3-way'!Y44+2*PI())/3)</f>
        <v>-0.34719825303466156</v>
      </c>
      <c r="AH44" s="11">
        <f>-'OddsRatio_working_3-way'!U44/(3*'OddsRatio_working_3-way'!X44^(1/3))*COS(('OddsRatio_working_3-way'!Y44+4*PI())/3)</f>
        <v>-0.18966422585281714</v>
      </c>
      <c r="AI44" s="11">
        <f>'OddsRatio_working_3-way'!U44/(3*'OddsRatio_working_3-way'!X44^(1/3))*SIN(('OddsRatio_working_3-way'!Y44)/3)</f>
        <v>-9.0952312999963689E-2</v>
      </c>
      <c r="AJ44" s="11">
        <f>'OddsRatio_working_3-way'!U44/(3*'OddsRatio_working_3-way'!X44^(1/3))*SIN(('OddsRatio_working_3-way'!Y44+2*PI())/3)</f>
        <v>-0.41946038855526163</v>
      </c>
      <c r="AK44" s="11">
        <f>'OddsRatio_working_3-way'!U44/(3*'OddsRatio_working_3-way'!X44^(1/3))*SIN(('OddsRatio_working_3-way'!Y44+4*PI())/3)</f>
        <v>0.51041270155522533</v>
      </c>
      <c r="AL44" s="11">
        <f>'OddsRatio_working_3-way'!Z44+'OddsRatio_working_3-way'!AF44</f>
        <v>1.0737249577749575</v>
      </c>
      <c r="AM44" s="11">
        <f>'OddsRatio_working_3-way'!AA44+'OddsRatio_working_3-way'!AG44</f>
        <v>-0.69439650606932313</v>
      </c>
      <c r="AN44" s="11">
        <f>'OddsRatio_working_3-way'!AB44+'OddsRatio_working_3-way'!AH44</f>
        <v>-0.37932845170563434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1.0737249577749575</v>
      </c>
      <c r="AS44" s="11">
        <f>IF(('OddsRatio_working_3-way'!X44=0),IF(Q44&gt;0,-Q44^(1/3),(-Q44)^(1/3)),'OddsRatio_working_3-way'!AM44-'OddsRatio_working_3-way'!R44/3)</f>
        <v>-0.69439650606932313</v>
      </c>
      <c r="AT44" s="11">
        <f>IF(('OddsRatio_working_3-way'!X44=0),IF(Q44&gt;0,-Q44^(1/3),(-Q44)^(1/3)),'OddsRatio_working_3-way'!AN44-'OddsRatio_working_3-way'!R44/3)</f>
        <v>-0.37932845170563434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1.91</v>
      </c>
      <c r="B45" s="4">
        <f>IF('True_Odds_Calculator_3-way'!B44="","",'True_Odds_Calculator_3-way'!B44)</f>
        <v>3.45</v>
      </c>
      <c r="C45" s="4">
        <f>IF('True_Odds_Calculator_3-way'!C44="","",'True_Odds_Calculator_3-way'!C44)</f>
        <v>4.01</v>
      </c>
      <c r="D45" s="9">
        <f t="shared" si="13"/>
        <v>0.49881008174169633</v>
      </c>
      <c r="E45" s="9">
        <f t="shared" si="14"/>
        <v>0.26989440468679726</v>
      </c>
      <c r="F45" s="9">
        <f t="shared" si="15"/>
        <v>0.23129551357150638</v>
      </c>
      <c r="G45" s="9">
        <f t="shared" si="16"/>
        <v>1.1041439860419788</v>
      </c>
      <c r="H45" s="9">
        <f t="shared" si="17"/>
        <v>2.0047710272982004</v>
      </c>
      <c r="I45" s="9">
        <f t="shared" si="18"/>
        <v>3.7051527658028478</v>
      </c>
      <c r="J45" s="9">
        <f t="shared" si="19"/>
        <v>4.3234733979863558</v>
      </c>
      <c r="K45" s="11">
        <f t="shared" si="20"/>
        <v>0.52356020942408377</v>
      </c>
      <c r="L45" s="11">
        <f t="shared" si="21"/>
        <v>0.28985507246376813</v>
      </c>
      <c r="M45" s="11">
        <f t="shared" si="22"/>
        <v>0.24937655860349128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-0.25396691138834748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0.24106968333018278</v>
      </c>
      <c r="Q45" s="11">
        <f>2*'OddsRatio_working_3-way'!K45*'OddsRatio_working_3-way'!L45*'OddsRatio_working_3-way'!M45</f>
        <v>7.5689068549507937E-2</v>
      </c>
      <c r="R45" s="11">
        <f t="shared" si="23"/>
        <v>0</v>
      </c>
      <c r="S45" s="11">
        <f t="shared" si="24"/>
        <v>-0.9492168960607501</v>
      </c>
      <c r="T45" s="11">
        <f t="shared" si="25"/>
        <v>-0.29802728290761388</v>
      </c>
      <c r="U45" s="11">
        <f>'OddsRatio_working_3-way'!S45-'OddsRatio_working_3-way'!R45^2/3</f>
        <v>-0.9492168960607501</v>
      </c>
      <c r="V45" s="11">
        <f>'OddsRatio_working_3-way'!S45*'OddsRatio_working_3-way'!R45/3-2*'OddsRatio_working_3-way'!R45^3/27-'OddsRatio_working_3-way'!T45</f>
        <v>0.29802728290761388</v>
      </c>
      <c r="W45" s="11">
        <f>'OddsRatio_working_3-way'!V45^2+4*'OddsRatio_working_3-way'!U45^3/27</f>
        <v>-3.7884404327418145E-2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0.17797799420484056</v>
      </c>
      <c r="Y45" s="11">
        <f>IF('OddsRatio_working_3-way'!W45&gt;=0,IF('OddsRatio_working_3-way'!V45+SQRT('OddsRatio_working_3-way'!W45)&gt;0,0,PI()),ACOS('OddsRatio_working_3-way'!V45/(2*'OddsRatio_working_3-way'!X45)))</f>
        <v>0.57854562418122335</v>
      </c>
      <c r="Z45" s="11">
        <f>'OddsRatio_working_3-way'!X45^(1/3)*COS('OddsRatio_working_3-way'!Y45/3)</f>
        <v>0.55207199302098942</v>
      </c>
      <c r="AA45" s="11">
        <f>'OddsRatio_working_3-way'!X45^(1/3)*COS(('OddsRatio_working_3-way'!Y45+2*PI())/3)</f>
        <v>-0.36939878302933182</v>
      </c>
      <c r="AB45" s="11">
        <f>'OddsRatio_working_3-way'!X45^(1/3)*COS(('OddsRatio_working_3-way'!Y45+4*PI())/3)</f>
        <v>-0.1826732099916572</v>
      </c>
      <c r="AC45" s="11">
        <f>'OddsRatio_working_3-way'!X45^(1/3)*SIN('OddsRatio_working_3-way'!Y45/3)</f>
        <v>0.10780605985788852</v>
      </c>
      <c r="AD45" s="11">
        <f>'OddsRatio_working_3-way'!X45^(1/3)*SIN(('OddsRatio_working_3-way'!Y45+2*PI())/3)</f>
        <v>0.42420534074513794</v>
      </c>
      <c r="AE45" s="11">
        <f>'OddsRatio_working_3-way'!X45^(1/3)*SIN(('OddsRatio_working_3-way'!Y45+4*PI())/3)</f>
        <v>-0.53201140060302643</v>
      </c>
      <c r="AF45" s="11">
        <f>-'OddsRatio_working_3-way'!U45/(3*'OddsRatio_working_3-way'!X45^(1/3))*COS(('OddsRatio_working_3-way'!Y45)/3)</f>
        <v>0.55207199302098953</v>
      </c>
      <c r="AG45" s="11">
        <f>-'OddsRatio_working_3-way'!U45/(3*'OddsRatio_working_3-way'!X45^(1/3))*COS(('OddsRatio_working_3-way'!Y45+2*PI())/3)</f>
        <v>-0.36939878302933193</v>
      </c>
      <c r="AH45" s="11">
        <f>-'OddsRatio_working_3-way'!U45/(3*'OddsRatio_working_3-way'!X45^(1/3))*COS(('OddsRatio_working_3-way'!Y45+4*PI())/3)</f>
        <v>-0.18267320999165726</v>
      </c>
      <c r="AI45" s="11">
        <f>'OddsRatio_working_3-way'!U45/(3*'OddsRatio_working_3-way'!X45^(1/3))*SIN(('OddsRatio_working_3-way'!Y45)/3)</f>
        <v>-0.10780605985788853</v>
      </c>
      <c r="AJ45" s="11">
        <f>'OddsRatio_working_3-way'!U45/(3*'OddsRatio_working_3-way'!X45^(1/3))*SIN(('OddsRatio_working_3-way'!Y45+2*PI())/3)</f>
        <v>-0.42420534074513805</v>
      </c>
      <c r="AK45" s="11">
        <f>'OddsRatio_working_3-way'!U45/(3*'OddsRatio_working_3-way'!X45^(1/3))*SIN(('OddsRatio_working_3-way'!Y45+4*PI())/3)</f>
        <v>0.53201140060302654</v>
      </c>
      <c r="AL45" s="11">
        <f>'OddsRatio_working_3-way'!Z45+'OddsRatio_working_3-way'!AF45</f>
        <v>1.1041439860419788</v>
      </c>
      <c r="AM45" s="11">
        <f>'OddsRatio_working_3-way'!AA45+'OddsRatio_working_3-way'!AG45</f>
        <v>-0.73879756605866376</v>
      </c>
      <c r="AN45" s="11">
        <f>'OddsRatio_working_3-way'!AB45+'OddsRatio_working_3-way'!AH45</f>
        <v>-0.36534641998331446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1.1041439860419788</v>
      </c>
      <c r="AS45" s="11">
        <f>IF(('OddsRatio_working_3-way'!X45=0),IF(Q45&gt;0,-Q45^(1/3),(-Q45)^(1/3)),'OddsRatio_working_3-way'!AM45-'OddsRatio_working_3-way'!R45/3)</f>
        <v>-0.73879756605866376</v>
      </c>
      <c r="AT45" s="11">
        <f>IF(('OddsRatio_working_3-way'!X45=0),IF(Q45&gt;0,-Q45^(1/3),(-Q45)^(1/3)),'OddsRatio_working_3-way'!AN45-'OddsRatio_working_3-way'!R45/3)</f>
        <v>-0.36534641998331446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2.91</v>
      </c>
      <c r="B46" s="4">
        <f>IF('True_Odds_Calculator_3-way'!B45="","",'True_Odds_Calculator_3-way'!B45)</f>
        <v>3.93</v>
      </c>
      <c r="C46" s="4">
        <f>IF('True_Odds_Calculator_3-way'!C45="","",'True_Odds_Calculator_3-way'!C45)</f>
        <v>2.33</v>
      </c>
      <c r="D46" s="9">
        <f t="shared" si="13"/>
        <v>0.33432563099912738</v>
      </c>
      <c r="E46" s="9">
        <f t="shared" si="14"/>
        <v>0.24664540377604163</v>
      </c>
      <c r="F46" s="9">
        <f t="shared" si="15"/>
        <v>0.41902896522483118</v>
      </c>
      <c r="G46" s="9">
        <f t="shared" si="16"/>
        <v>1.042458548573715</v>
      </c>
      <c r="H46" s="9">
        <f t="shared" si="17"/>
        <v>2.9910958277757955</v>
      </c>
      <c r="I46" s="9">
        <f t="shared" si="18"/>
        <v>4.0544035473209856</v>
      </c>
      <c r="J46" s="9">
        <f t="shared" si="19"/>
        <v>2.3864698696030406</v>
      </c>
      <c r="K46" s="11">
        <f t="shared" si="20"/>
        <v>0.3436426116838488</v>
      </c>
      <c r="L46" s="11">
        <f t="shared" si="21"/>
        <v>0.2544529262086514</v>
      </c>
      <c r="M46" s="11">
        <f t="shared" si="22"/>
        <v>0.42918454935622319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-0.27932587519020746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0.23154942328619374</v>
      </c>
      <c r="Q46" s="11">
        <f>2*'OddsRatio_working_3-way'!K46*'OddsRatio_working_3-way'!L46*'OddsRatio_working_3-way'!M46</f>
        <v>7.5056539152737023E-2</v>
      </c>
      <c r="R46" s="11">
        <f t="shared" si="23"/>
        <v>0</v>
      </c>
      <c r="S46" s="11">
        <f t="shared" si="24"/>
        <v>-0.82895801589637819</v>
      </c>
      <c r="T46" s="11">
        <f t="shared" si="25"/>
        <v>-0.26870600191130567</v>
      </c>
      <c r="U46" s="11">
        <f>'OddsRatio_working_3-way'!S46-'OddsRatio_working_3-way'!R46^2/3</f>
        <v>-0.82895801589637819</v>
      </c>
      <c r="V46" s="11">
        <f>'OddsRatio_working_3-way'!S46*'OddsRatio_working_3-way'!R46/3-2*'OddsRatio_working_3-way'!R46^3/27-'OddsRatio_working_3-way'!T46</f>
        <v>0.26870600191130567</v>
      </c>
      <c r="W46" s="11">
        <f>'OddsRatio_working_3-way'!V46^2+4*'OddsRatio_working_3-way'!U46^3/27</f>
        <v>-1.2187637691152858E-2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0.14525026088987883</v>
      </c>
      <c r="Y46" s="11">
        <f>IF('OddsRatio_working_3-way'!W46&gt;=0,IF('OddsRatio_working_3-way'!V46+SQRT('OddsRatio_working_3-way'!W46)&gt;0,0,PI()),ACOS('OddsRatio_working_3-way'!V46/(2*'OddsRatio_working_3-way'!X46)))</f>
        <v>0.38982397031416016</v>
      </c>
      <c r="Z46" s="11">
        <f>'OddsRatio_working_3-way'!X46^(1/3)*COS('OddsRatio_working_3-way'!Y46/3)</f>
        <v>0.52122927428685761</v>
      </c>
      <c r="AA46" s="11">
        <f>'OddsRatio_working_3-way'!X46^(1/3)*COS(('OddsRatio_working_3-way'!Y46+2*PI())/3)</f>
        <v>-0.31960223494068962</v>
      </c>
      <c r="AB46" s="11">
        <f>'OddsRatio_working_3-way'!X46^(1/3)*COS(('OddsRatio_working_3-way'!Y46+4*PI())/3)</f>
        <v>-0.20162703934616816</v>
      </c>
      <c r="AC46" s="11">
        <f>'OddsRatio_working_3-way'!X46^(1/3)*SIN('OddsRatio_working_3-way'!Y46/3)</f>
        <v>6.8113010934195722E-2</v>
      </c>
      <c r="AD46" s="11">
        <f>'OddsRatio_working_3-way'!X46^(1/3)*SIN(('OddsRatio_working_3-way'!Y46+2*PI())/3)</f>
        <v>0.41734128726144792</v>
      </c>
      <c r="AE46" s="11">
        <f>'OddsRatio_working_3-way'!X46^(1/3)*SIN(('OddsRatio_working_3-way'!Y46+4*PI())/3)</f>
        <v>-0.48545429819564367</v>
      </c>
      <c r="AF46" s="11">
        <f>-'OddsRatio_working_3-way'!U46/(3*'OddsRatio_working_3-way'!X46^(1/3))*COS(('OddsRatio_working_3-way'!Y46)/3)</f>
        <v>0.52122927428685739</v>
      </c>
      <c r="AG46" s="11">
        <f>-'OddsRatio_working_3-way'!U46/(3*'OddsRatio_working_3-way'!X46^(1/3))*COS(('OddsRatio_working_3-way'!Y46+2*PI())/3)</f>
        <v>-0.31960223494068946</v>
      </c>
      <c r="AH46" s="11">
        <f>-'OddsRatio_working_3-way'!U46/(3*'OddsRatio_working_3-way'!X46^(1/3))*COS(('OddsRatio_working_3-way'!Y46+4*PI())/3)</f>
        <v>-0.20162703934616807</v>
      </c>
      <c r="AI46" s="11">
        <f>'OddsRatio_working_3-way'!U46/(3*'OddsRatio_working_3-way'!X46^(1/3))*SIN(('OddsRatio_working_3-way'!Y46)/3)</f>
        <v>-6.8113010934195695E-2</v>
      </c>
      <c r="AJ46" s="11">
        <f>'OddsRatio_working_3-way'!U46/(3*'OddsRatio_working_3-way'!X46^(1/3))*SIN(('OddsRatio_working_3-way'!Y46+2*PI())/3)</f>
        <v>-0.41734128726144776</v>
      </c>
      <c r="AK46" s="11">
        <f>'OddsRatio_working_3-way'!U46/(3*'OddsRatio_working_3-way'!X46^(1/3))*SIN(('OddsRatio_working_3-way'!Y46+4*PI())/3)</f>
        <v>0.48545429819564345</v>
      </c>
      <c r="AL46" s="11">
        <f>'OddsRatio_working_3-way'!Z46+'OddsRatio_working_3-way'!AF46</f>
        <v>1.042458548573715</v>
      </c>
      <c r="AM46" s="11">
        <f>'OddsRatio_working_3-way'!AA46+'OddsRatio_working_3-way'!AG46</f>
        <v>-0.63920446988137902</v>
      </c>
      <c r="AN46" s="11">
        <f>'OddsRatio_working_3-way'!AB46+'OddsRatio_working_3-way'!AH46</f>
        <v>-0.4032540786923362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1.042458548573715</v>
      </c>
      <c r="AS46" s="11">
        <f>IF(('OddsRatio_working_3-way'!X46=0),IF(Q46&gt;0,-Q46^(1/3),(-Q46)^(1/3)),'OddsRatio_working_3-way'!AM46-'OddsRatio_working_3-way'!R46/3)</f>
        <v>-0.63920446988137902</v>
      </c>
      <c r="AT46" s="11">
        <f>IF(('OddsRatio_working_3-way'!X46=0),IF(Q46&gt;0,-Q46^(1/3),(-Q46)^(1/3)),'OddsRatio_working_3-way'!AN46-'OddsRatio_working_3-way'!R46/3)</f>
        <v>-0.4032540786923362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3.84</v>
      </c>
      <c r="B47" s="4">
        <f>IF('True_Odds_Calculator_3-way'!B46="","",'True_Odds_Calculator_3-way'!B46)</f>
        <v>3.97</v>
      </c>
      <c r="C47" s="4">
        <f>IF('True_Odds_Calculator_3-way'!C46="","",'True_Odds_Calculator_3-way'!C46)</f>
        <v>1.93</v>
      </c>
      <c r="D47" s="9">
        <f t="shared" si="13"/>
        <v>0.25116583578883511</v>
      </c>
      <c r="E47" s="9">
        <f t="shared" si="14"/>
        <v>0.24284179690751095</v>
      </c>
      <c r="F47" s="9">
        <f t="shared" si="15"/>
        <v>0.50599236730365404</v>
      </c>
      <c r="G47" s="9">
        <f t="shared" si="16"/>
        <v>1.0498004262987644</v>
      </c>
      <c r="H47" s="9">
        <f t="shared" si="17"/>
        <v>3.9814332106884907</v>
      </c>
      <c r="I47" s="9">
        <f t="shared" si="18"/>
        <v>4.1179072661073306</v>
      </c>
      <c r="J47" s="9">
        <f t="shared" si="19"/>
        <v>1.9763143964578505</v>
      </c>
      <c r="K47" s="11">
        <f t="shared" si="20"/>
        <v>0.26041666666666669</v>
      </c>
      <c r="L47" s="11">
        <f t="shared" si="21"/>
        <v>0.25188916876574308</v>
      </c>
      <c r="M47" s="11">
        <f t="shared" si="22"/>
        <v>0.5181347150259068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-0.26661138917529137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0.22907666740623764</v>
      </c>
      <c r="Q47" s="11">
        <f>2*'OddsRatio_working_3-way'!K47*'OddsRatio_working_3-way'!L47*'OddsRatio_working_3-way'!M47</f>
        <v>6.7975272227370223E-2</v>
      </c>
      <c r="R47" s="11">
        <f t="shared" si="23"/>
        <v>0</v>
      </c>
      <c r="S47" s="11">
        <f t="shared" si="24"/>
        <v>-0.85921561008642644</v>
      </c>
      <c r="T47" s="11">
        <f t="shared" si="25"/>
        <v>-0.25496012168736693</v>
      </c>
      <c r="U47" s="11">
        <f>'OddsRatio_working_3-way'!S47-'OddsRatio_working_3-way'!R47^2/3</f>
        <v>-0.85921561008642644</v>
      </c>
      <c r="V47" s="11">
        <f>'OddsRatio_working_3-way'!S47*'OddsRatio_working_3-way'!R47/3-2*'OddsRatio_working_3-way'!R47^3/27-'OddsRatio_working_3-way'!T47</f>
        <v>0.25496012168736693</v>
      </c>
      <c r="W47" s="11">
        <f>'OddsRatio_working_3-way'!V47^2+4*'OddsRatio_working_3-way'!U47^3/27</f>
        <v>-2.8968252285073798E-2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0.15327501095735627</v>
      </c>
      <c r="Y47" s="11">
        <f>IF('OddsRatio_working_3-way'!W47&gt;=0,IF('OddsRatio_working_3-way'!V47+SQRT('OddsRatio_working_3-way'!W47)&gt;0,0,PI()),ACOS('OddsRatio_working_3-way'!V47/(2*'OddsRatio_working_3-way'!X47)))</f>
        <v>0.5886193037897085</v>
      </c>
      <c r="Z47" s="11">
        <f>'OddsRatio_working_3-way'!X47^(1/3)*COS('OddsRatio_working_3-way'!Y47/3)</f>
        <v>0.52490021314938218</v>
      </c>
      <c r="AA47" s="11">
        <f>'OddsRatio_working_3-way'!X47^(1/3)*COS(('OddsRatio_working_3-way'!Y47+2*PI())/3)</f>
        <v>-0.35280345293444937</v>
      </c>
      <c r="AB47" s="11">
        <f>'OddsRatio_working_3-way'!X47^(1/3)*COS(('OddsRatio_working_3-way'!Y47+4*PI())/3)</f>
        <v>-0.17209676021493259</v>
      </c>
      <c r="AC47" s="11">
        <f>'OddsRatio_working_3-way'!X47^(1/3)*SIN('OddsRatio_working_3-way'!Y47/3)</f>
        <v>0.10433105768597989</v>
      </c>
      <c r="AD47" s="11">
        <f>'OddsRatio_working_3-way'!X47^(1/3)*SIN(('OddsRatio_working_3-way'!Y47+2*PI())/3)</f>
        <v>0.40241139019624178</v>
      </c>
      <c r="AE47" s="11">
        <f>'OddsRatio_working_3-way'!X47^(1/3)*SIN(('OddsRatio_working_3-way'!Y47+4*PI())/3)</f>
        <v>-0.50674244788222167</v>
      </c>
      <c r="AF47" s="11">
        <f>-'OddsRatio_working_3-way'!U47/(3*'OddsRatio_working_3-way'!X47^(1/3))*COS(('OddsRatio_working_3-way'!Y47)/3)</f>
        <v>0.52490021314938218</v>
      </c>
      <c r="AG47" s="11">
        <f>-'OddsRatio_working_3-way'!U47/(3*'OddsRatio_working_3-way'!X47^(1/3))*COS(('OddsRatio_working_3-way'!Y47+2*PI())/3)</f>
        <v>-0.35280345293444937</v>
      </c>
      <c r="AH47" s="11">
        <f>-'OddsRatio_working_3-way'!U47/(3*'OddsRatio_working_3-way'!X47^(1/3))*COS(('OddsRatio_working_3-way'!Y47+4*PI())/3)</f>
        <v>-0.17209676021493259</v>
      </c>
      <c r="AI47" s="11">
        <f>'OddsRatio_working_3-way'!U47/(3*'OddsRatio_working_3-way'!X47^(1/3))*SIN(('OddsRatio_working_3-way'!Y47)/3)</f>
        <v>-0.10433105768597989</v>
      </c>
      <c r="AJ47" s="11">
        <f>'OddsRatio_working_3-way'!U47/(3*'OddsRatio_working_3-way'!X47^(1/3))*SIN(('OddsRatio_working_3-way'!Y47+2*PI())/3)</f>
        <v>-0.40241139019624178</v>
      </c>
      <c r="AK47" s="11">
        <f>'OddsRatio_working_3-way'!U47/(3*'OddsRatio_working_3-way'!X47^(1/3))*SIN(('OddsRatio_working_3-way'!Y47+4*PI())/3)</f>
        <v>0.50674244788222167</v>
      </c>
      <c r="AL47" s="11">
        <f>'OddsRatio_working_3-way'!Z47+'OddsRatio_working_3-way'!AF47</f>
        <v>1.0498004262987644</v>
      </c>
      <c r="AM47" s="11">
        <f>'OddsRatio_working_3-way'!AA47+'OddsRatio_working_3-way'!AG47</f>
        <v>-0.70560690586889874</v>
      </c>
      <c r="AN47" s="11">
        <f>'OddsRatio_working_3-way'!AB47+'OddsRatio_working_3-way'!AH47</f>
        <v>-0.34419352042986517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1.0498004262987644</v>
      </c>
      <c r="AS47" s="11">
        <f>IF(('OddsRatio_working_3-way'!X47=0),IF(Q47&gt;0,-Q47^(1/3),(-Q47)^(1/3)),'OddsRatio_working_3-way'!AM47-'OddsRatio_working_3-way'!R47/3)</f>
        <v>-0.70560690586889874</v>
      </c>
      <c r="AT47" s="11">
        <f>IF(('OddsRatio_working_3-way'!X47=0),IF(Q47&gt;0,-Q47^(1/3),(-Q47)^(1/3)),'OddsRatio_working_3-way'!AN47-'OddsRatio_working_3-way'!R47/3)</f>
        <v>-0.34419352042986517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4.84</v>
      </c>
      <c r="B48" s="4">
        <f>IF('True_Odds_Calculator_3-way'!B47="","",'True_Odds_Calculator_3-way'!B47)</f>
        <v>3.95</v>
      </c>
      <c r="C48" s="4">
        <f>IF('True_Odds_Calculator_3-way'!C47="","",'True_Odds_Calculator_3-way'!C47)</f>
        <v>1.75</v>
      </c>
      <c r="D48" s="9">
        <f t="shared" si="13"/>
        <v>0.1981295634716306</v>
      </c>
      <c r="E48" s="9">
        <f t="shared" si="14"/>
        <v>0.24335762096117544</v>
      </c>
      <c r="F48" s="9">
        <f t="shared" si="15"/>
        <v>0.55851281556719401</v>
      </c>
      <c r="G48" s="9">
        <f t="shared" si="16"/>
        <v>1.0539589474700632</v>
      </c>
      <c r="H48" s="9">
        <f t="shared" si="17"/>
        <v>5.0472023582850429</v>
      </c>
      <c r="I48" s="9">
        <f t="shared" si="18"/>
        <v>4.1091788950366874</v>
      </c>
      <c r="J48" s="9">
        <f t="shared" si="19"/>
        <v>1.7904692106025475</v>
      </c>
      <c r="K48" s="11">
        <f t="shared" si="20"/>
        <v>0.20661157024793389</v>
      </c>
      <c r="L48" s="11">
        <f t="shared" si="21"/>
        <v>0.25316455696202528</v>
      </c>
      <c r="M48" s="11">
        <f t="shared" si="22"/>
        <v>0.5714285714285714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-0.25394168547218032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0.22536726794494344</v>
      </c>
      <c r="Q48" s="11">
        <f>2*'OddsRatio_working_3-way'!K48*'OddsRatio_working_3-way'!L48*'OddsRatio_working_3-way'!M48</f>
        <v>5.9779116165767483E-2</v>
      </c>
      <c r="R48" s="11">
        <f t="shared" si="23"/>
        <v>0</v>
      </c>
      <c r="S48" s="11">
        <f t="shared" si="24"/>
        <v>-0.8874764595103577</v>
      </c>
      <c r="T48" s="11">
        <f t="shared" si="25"/>
        <v>-0.23540489642184553</v>
      </c>
      <c r="U48" s="11">
        <f>'OddsRatio_working_3-way'!S48-'OddsRatio_working_3-way'!R48^2/3</f>
        <v>-0.8874764595103577</v>
      </c>
      <c r="V48" s="11">
        <f>'OddsRatio_working_3-way'!S48*'OddsRatio_working_3-way'!R48/3-2*'OddsRatio_working_3-way'!R48^3/27-'OddsRatio_working_3-way'!T48</f>
        <v>0.23540489642184553</v>
      </c>
      <c r="W48" s="11">
        <f>'OddsRatio_working_3-way'!V48^2+4*'OddsRatio_working_3-way'!U48^3/27</f>
        <v>-4.8138504801218583E-2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0.16089901340638979</v>
      </c>
      <c r="Y48" s="11">
        <f>IF('OddsRatio_working_3-way'!W48&gt;=0,IF('OddsRatio_working_3-way'!V48+SQRT('OddsRatio_working_3-way'!W48)&gt;0,0,PI()),ACOS('OddsRatio_working_3-way'!V48/(2*'OddsRatio_working_3-way'!X48)))</f>
        <v>0.75023310428160561</v>
      </c>
      <c r="Z48" s="11">
        <f>'OddsRatio_working_3-way'!X48^(1/3)*COS('OddsRatio_working_3-way'!Y48/3)</f>
        <v>0.52697947373503173</v>
      </c>
      <c r="AA48" s="11">
        <f>'OddsRatio_working_3-way'!X48^(1/3)*COS(('OddsRatio_working_3-way'!Y48+2*PI())/3)</f>
        <v>-0.3800598469903565</v>
      </c>
      <c r="AB48" s="11">
        <f>'OddsRatio_working_3-way'!X48^(1/3)*COS(('OddsRatio_working_3-way'!Y48+4*PI())/3)</f>
        <v>-0.14691962674467543</v>
      </c>
      <c r="AC48" s="11">
        <f>'OddsRatio_working_3-way'!X48^(1/3)*SIN('OddsRatio_working_3-way'!Y48/3)</f>
        <v>0.13460356891777284</v>
      </c>
      <c r="AD48" s="11">
        <f>'OddsRatio_working_3-way'!X48^(1/3)*SIN(('OddsRatio_working_3-way'!Y48+2*PI())/3)</f>
        <v>0.38907582706860561</v>
      </c>
      <c r="AE48" s="11">
        <f>'OddsRatio_working_3-way'!X48^(1/3)*SIN(('OddsRatio_working_3-way'!Y48+4*PI())/3)</f>
        <v>-0.52367939598637814</v>
      </c>
      <c r="AF48" s="11">
        <f>-'OddsRatio_working_3-way'!U48/(3*'OddsRatio_working_3-way'!X48^(1/3))*COS(('OddsRatio_working_3-way'!Y48)/3)</f>
        <v>0.52697947373503151</v>
      </c>
      <c r="AG48" s="11">
        <f>-'OddsRatio_working_3-way'!U48/(3*'OddsRatio_working_3-way'!X48^(1/3))*COS(('OddsRatio_working_3-way'!Y48+2*PI())/3)</f>
        <v>-0.38005984699035633</v>
      </c>
      <c r="AH48" s="11">
        <f>-'OddsRatio_working_3-way'!U48/(3*'OddsRatio_working_3-way'!X48^(1/3))*COS(('OddsRatio_working_3-way'!Y48+4*PI())/3)</f>
        <v>-0.14691962674467535</v>
      </c>
      <c r="AI48" s="11">
        <f>'OddsRatio_working_3-way'!U48/(3*'OddsRatio_working_3-way'!X48^(1/3))*SIN(('OddsRatio_working_3-way'!Y48)/3)</f>
        <v>-0.13460356891777278</v>
      </c>
      <c r="AJ48" s="11">
        <f>'OddsRatio_working_3-way'!U48/(3*'OddsRatio_working_3-way'!X48^(1/3))*SIN(('OddsRatio_working_3-way'!Y48+2*PI())/3)</f>
        <v>-0.38907582706860544</v>
      </c>
      <c r="AK48" s="11">
        <f>'OddsRatio_working_3-way'!U48/(3*'OddsRatio_working_3-way'!X48^(1/3))*SIN(('OddsRatio_working_3-way'!Y48+4*PI())/3)</f>
        <v>0.52367939598637803</v>
      </c>
      <c r="AL48" s="11">
        <f>'OddsRatio_working_3-way'!Z48+'OddsRatio_working_3-way'!AF48</f>
        <v>1.0539589474700632</v>
      </c>
      <c r="AM48" s="11">
        <f>'OddsRatio_working_3-way'!AA48+'OddsRatio_working_3-way'!AG48</f>
        <v>-0.76011969398071288</v>
      </c>
      <c r="AN48" s="11">
        <f>'OddsRatio_working_3-way'!AB48+'OddsRatio_working_3-way'!AH48</f>
        <v>-0.2938392534893508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1.0539589474700632</v>
      </c>
      <c r="AS48" s="11">
        <f>IF(('OddsRatio_working_3-way'!X48=0),IF(Q48&gt;0,-Q48^(1/3),(-Q48)^(1/3)),'OddsRatio_working_3-way'!AM48-'OddsRatio_working_3-way'!R48/3)</f>
        <v>-0.76011969398071288</v>
      </c>
      <c r="AT48" s="11">
        <f>IF(('OddsRatio_working_3-way'!X48=0),IF(Q48&gt;0,-Q48^(1/3),(-Q48)^(1/3)),'OddsRatio_working_3-way'!AN48-'OddsRatio_working_3-way'!R48/3)</f>
        <v>-0.2938392534893508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1.41</v>
      </c>
      <c r="B49" s="4">
        <f>IF('True_Odds_Calculator_3-way'!B48="","",'True_Odds_Calculator_3-way'!B48)</f>
        <v>4.62</v>
      </c>
      <c r="C49" s="4">
        <f>IF('True_Odds_Calculator_3-way'!C48="","",'True_Odds_Calculator_3-way'!C48)</f>
        <v>8.69</v>
      </c>
      <c r="D49" s="9">
        <f t="shared" si="13"/>
        <v>0.69117342709962715</v>
      </c>
      <c r="E49" s="9">
        <f t="shared" si="14"/>
        <v>0.2022224871920246</v>
      </c>
      <c r="F49" s="9">
        <f t="shared" si="15"/>
        <v>0.1066040857083484</v>
      </c>
      <c r="G49" s="9">
        <f t="shared" si="16"/>
        <v>1.0897923938138803</v>
      </c>
      <c r="H49" s="9">
        <f t="shared" si="17"/>
        <v>1.4468148814636907</v>
      </c>
      <c r="I49" s="9">
        <f t="shared" si="18"/>
        <v>4.9450484656062459</v>
      </c>
      <c r="J49" s="9">
        <f t="shared" si="19"/>
        <v>9.3805035084287383</v>
      </c>
      <c r="K49" s="11">
        <f t="shared" si="20"/>
        <v>0.70921985815602839</v>
      </c>
      <c r="L49" s="11">
        <f t="shared" si="21"/>
        <v>0.21645021645021645</v>
      </c>
      <c r="M49" s="11">
        <f t="shared" si="22"/>
        <v>0.11507479861910243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-0.20162199255311908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0.20703641887198432</v>
      </c>
      <c r="Q49" s="11">
        <f>2*'OddsRatio_working_3-way'!K49*'OddsRatio_working_3-way'!L49*'OddsRatio_working_3-way'!M49</f>
        <v>3.5330446906481967E-2</v>
      </c>
      <c r="R49" s="11">
        <f t="shared" si="23"/>
        <v>0</v>
      </c>
      <c r="S49" s="11">
        <f t="shared" si="24"/>
        <v>-1.0268543438654827</v>
      </c>
      <c r="T49" s="11">
        <f t="shared" si="25"/>
        <v>-0.17523111670059432</v>
      </c>
      <c r="U49" s="11">
        <f>'OddsRatio_working_3-way'!S49-'OddsRatio_working_3-way'!R49^2/3</f>
        <v>-1.0268543438654827</v>
      </c>
      <c r="V49" s="11">
        <f>'OddsRatio_working_3-way'!S49*'OddsRatio_working_3-way'!R49/3-2*'OddsRatio_working_3-way'!R49^3/27-'OddsRatio_working_3-way'!T49</f>
        <v>0.17523111670059432</v>
      </c>
      <c r="W49" s="11">
        <f>'OddsRatio_working_3-way'!V49^2+4*'OddsRatio_working_3-way'!U49^3/27</f>
        <v>-0.1297008505717443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0.20025408537148601</v>
      </c>
      <c r="Y49" s="11">
        <f>IF('OddsRatio_working_3-way'!W49&gt;=0,IF('OddsRatio_working_3-way'!V49+SQRT('OddsRatio_working_3-way'!W49)&gt;0,0,PI()),ACOS('OddsRatio_working_3-way'!V49/(2*'OddsRatio_working_3-way'!X49)))</f>
        <v>1.117955319467979</v>
      </c>
      <c r="Z49" s="11">
        <f>'OddsRatio_working_3-way'!X49^(1/3)*COS('OddsRatio_working_3-way'!Y49/3)</f>
        <v>0.54489619690694024</v>
      </c>
      <c r="AA49" s="11">
        <f>'OddsRatio_working_3-way'!X49^(1/3)*COS(('OddsRatio_working_3-way'!Y49+2*PI())/3)</f>
        <v>-0.45691946998205035</v>
      </c>
      <c r="AB49" s="11">
        <f>'OddsRatio_working_3-way'!X49^(1/3)*COS(('OddsRatio_working_3-way'!Y49+4*PI())/3)</f>
        <v>-8.7976726924889739E-2</v>
      </c>
      <c r="AC49" s="11">
        <f>'OddsRatio_working_3-way'!X49^(1/3)*SIN('OddsRatio_working_3-way'!Y49/3)</f>
        <v>0.21300919201961052</v>
      </c>
      <c r="AD49" s="11">
        <f>'OddsRatio_working_3-way'!X49^(1/3)*SIN(('OddsRatio_working_3-way'!Y49+2*PI())/3)</f>
        <v>0.36538935293713259</v>
      </c>
      <c r="AE49" s="11">
        <f>'OddsRatio_working_3-way'!X49^(1/3)*SIN(('OddsRatio_working_3-way'!Y49+4*PI())/3)</f>
        <v>-0.57839854495674314</v>
      </c>
      <c r="AF49" s="11">
        <f>-'OddsRatio_working_3-way'!U49/(3*'OddsRatio_working_3-way'!X49^(1/3))*COS(('OddsRatio_working_3-way'!Y49)/3)</f>
        <v>0.54489619690694013</v>
      </c>
      <c r="AG49" s="11">
        <f>-'OddsRatio_working_3-way'!U49/(3*'OddsRatio_working_3-way'!X49^(1/3))*COS(('OddsRatio_working_3-way'!Y49+2*PI())/3)</f>
        <v>-0.4569194699820503</v>
      </c>
      <c r="AH49" s="11">
        <f>-'OddsRatio_working_3-way'!U49/(3*'OddsRatio_working_3-way'!X49^(1/3))*COS(('OddsRatio_working_3-way'!Y49+4*PI())/3)</f>
        <v>-8.7976726924889725E-2</v>
      </c>
      <c r="AI49" s="11">
        <f>'OddsRatio_working_3-way'!U49/(3*'OddsRatio_working_3-way'!X49^(1/3))*SIN(('OddsRatio_working_3-way'!Y49)/3)</f>
        <v>-0.21300919201961047</v>
      </c>
      <c r="AJ49" s="11">
        <f>'OddsRatio_working_3-way'!U49/(3*'OddsRatio_working_3-way'!X49^(1/3))*SIN(('OddsRatio_working_3-way'!Y49+2*PI())/3)</f>
        <v>-0.36538935293713254</v>
      </c>
      <c r="AK49" s="11">
        <f>'OddsRatio_working_3-way'!U49/(3*'OddsRatio_working_3-way'!X49^(1/3))*SIN(('OddsRatio_working_3-way'!Y49+4*PI())/3)</f>
        <v>0.57839854495674303</v>
      </c>
      <c r="AL49" s="11">
        <f>'OddsRatio_working_3-way'!Z49+'OddsRatio_working_3-way'!AF49</f>
        <v>1.0897923938138803</v>
      </c>
      <c r="AM49" s="11">
        <f>'OddsRatio_working_3-way'!AA49+'OddsRatio_working_3-way'!AG49</f>
        <v>-0.9138389399641007</v>
      </c>
      <c r="AN49" s="11">
        <f>'OddsRatio_working_3-way'!AB49+'OddsRatio_working_3-way'!AH49</f>
        <v>-0.17595345384977945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1.0897923938138803</v>
      </c>
      <c r="AS49" s="11">
        <f>IF(('OddsRatio_working_3-way'!X49=0),IF(Q49&gt;0,-Q49^(1/3),(-Q49)^(1/3)),'OddsRatio_working_3-way'!AM49-'OddsRatio_working_3-way'!R49/3)</f>
        <v>-0.9138389399641007</v>
      </c>
      <c r="AT49" s="11">
        <f>IF(('OddsRatio_working_3-way'!X49=0),IF(Q49&gt;0,-Q49^(1/3),(-Q49)^(1/3)),'OddsRatio_working_3-way'!AN49-'OddsRatio_working_3-way'!R49/3)</f>
        <v>-0.17595345384977945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1.47</v>
      </c>
      <c r="B50" s="4">
        <f>IF('True_Odds_Calculator_3-way'!B49="","",'True_Odds_Calculator_3-way'!B49)</f>
        <v>4.5599999999999996</v>
      </c>
      <c r="C50" s="4">
        <f>IF('True_Odds_Calculator_3-way'!C49="","",'True_Odds_Calculator_3-way'!C49)</f>
        <v>7.33</v>
      </c>
      <c r="D50" s="9">
        <f t="shared" si="13"/>
        <v>0.66450385634374076</v>
      </c>
      <c r="E50" s="9">
        <f t="shared" si="14"/>
        <v>0.20728766110095556</v>
      </c>
      <c r="F50" s="9">
        <f t="shared" si="15"/>
        <v>0.1282084825553037</v>
      </c>
      <c r="G50" s="9">
        <f t="shared" si="16"/>
        <v>1.0742173659833625</v>
      </c>
      <c r="H50" s="9">
        <f t="shared" si="17"/>
        <v>1.5048821620121804</v>
      </c>
      <c r="I50" s="9">
        <f t="shared" si="18"/>
        <v>4.8242138229007701</v>
      </c>
      <c r="J50" s="9">
        <f t="shared" si="19"/>
        <v>7.7997959266746832</v>
      </c>
      <c r="K50" s="11">
        <f t="shared" si="20"/>
        <v>0.68027210884353739</v>
      </c>
      <c r="L50" s="11">
        <f t="shared" si="21"/>
        <v>0.2192982456140351</v>
      </c>
      <c r="M50" s="11">
        <f t="shared" si="22"/>
        <v>0.13642564802182811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-0.21555862956944105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0.2108499990312297</v>
      </c>
      <c r="Q50" s="11">
        <f>2*'OddsRatio_working_3-way'!K50*'OddsRatio_working_3-way'!L50*'OddsRatio_working_3-way'!M50</f>
        <v>4.0704633017611916E-2</v>
      </c>
      <c r="R50" s="11">
        <f t="shared" si="23"/>
        <v>0</v>
      </c>
      <c r="S50" s="11">
        <f t="shared" si="24"/>
        <v>-0.97815614922206351</v>
      </c>
      <c r="T50" s="11">
        <f t="shared" si="25"/>
        <v>-0.18883323344055283</v>
      </c>
      <c r="U50" s="11">
        <f>'OddsRatio_working_3-way'!S50-'OddsRatio_working_3-way'!R50^2/3</f>
        <v>-0.97815614922206351</v>
      </c>
      <c r="V50" s="11">
        <f>'OddsRatio_working_3-way'!S50*'OddsRatio_working_3-way'!R50/3-2*'OddsRatio_working_3-way'!R50^3/27-'OddsRatio_working_3-way'!T50</f>
        <v>0.18883323344055283</v>
      </c>
      <c r="W50" s="11">
        <f>'OddsRatio_working_3-way'!V50^2+4*'OddsRatio_working_3-way'!U50^3/27</f>
        <v>-0.10299230420614039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0.18617887518308482</v>
      </c>
      <c r="Y50" s="11">
        <f>IF('OddsRatio_working_3-way'!W50&gt;=0,IF('OddsRatio_working_3-way'!V50+SQRT('OddsRatio_working_3-way'!W50)&gt;0,0,PI()),ACOS('OddsRatio_working_3-way'!V50/(2*'OddsRatio_working_3-way'!X50)))</f>
        <v>1.038946503244071</v>
      </c>
      <c r="Z50" s="11">
        <f>'OddsRatio_working_3-way'!X50^(1/3)*COS('OddsRatio_working_3-way'!Y50/3)</f>
        <v>0.53710868299168124</v>
      </c>
      <c r="AA50" s="11">
        <f>'OddsRatio_working_3-way'!X50^(1/3)*COS(('OddsRatio_working_3-way'!Y50+2*PI())/3)</f>
        <v>-0.4364076533390156</v>
      </c>
      <c r="AB50" s="11">
        <f>'OddsRatio_working_3-way'!X50^(1/3)*COS(('OddsRatio_working_3-way'!Y50+4*PI())/3)</f>
        <v>-0.1007010296526657</v>
      </c>
      <c r="AC50" s="11">
        <f>'OddsRatio_working_3-way'!X50^(1/3)*SIN('OddsRatio_working_3-way'!Y50/3)</f>
        <v>0.19382030955405449</v>
      </c>
      <c r="AD50" s="11">
        <f>'OddsRatio_working_3-way'!X50^(1/3)*SIN(('OddsRatio_working_3-way'!Y50+2*PI())/3)</f>
        <v>0.36823960928697147</v>
      </c>
      <c r="AE50" s="11">
        <f>'OddsRatio_working_3-way'!X50^(1/3)*SIN(('OddsRatio_working_3-way'!Y50+4*PI())/3)</f>
        <v>-0.56205991884102602</v>
      </c>
      <c r="AF50" s="11">
        <f>-'OddsRatio_working_3-way'!U50/(3*'OddsRatio_working_3-way'!X50^(1/3))*COS(('OddsRatio_working_3-way'!Y50)/3)</f>
        <v>0.53710868299168124</v>
      </c>
      <c r="AG50" s="11">
        <f>-'OddsRatio_working_3-way'!U50/(3*'OddsRatio_working_3-way'!X50^(1/3))*COS(('OddsRatio_working_3-way'!Y50+2*PI())/3)</f>
        <v>-0.4364076533390156</v>
      </c>
      <c r="AH50" s="11">
        <f>-'OddsRatio_working_3-way'!U50/(3*'OddsRatio_working_3-way'!X50^(1/3))*COS(('OddsRatio_working_3-way'!Y50+4*PI())/3)</f>
        <v>-0.1007010296526657</v>
      </c>
      <c r="AI50" s="11">
        <f>'OddsRatio_working_3-way'!U50/(3*'OddsRatio_working_3-way'!X50^(1/3))*SIN(('OddsRatio_working_3-way'!Y50)/3)</f>
        <v>-0.19382030955405449</v>
      </c>
      <c r="AJ50" s="11">
        <f>'OddsRatio_working_3-way'!U50/(3*'OddsRatio_working_3-way'!X50^(1/3))*SIN(('OddsRatio_working_3-way'!Y50+2*PI())/3)</f>
        <v>-0.36823960928697147</v>
      </c>
      <c r="AK50" s="11">
        <f>'OddsRatio_working_3-way'!U50/(3*'OddsRatio_working_3-way'!X50^(1/3))*SIN(('OddsRatio_working_3-way'!Y50+4*PI())/3)</f>
        <v>0.56205991884102602</v>
      </c>
      <c r="AL50" s="11">
        <f>'OddsRatio_working_3-way'!Z50+'OddsRatio_working_3-way'!AF50</f>
        <v>1.0742173659833625</v>
      </c>
      <c r="AM50" s="11">
        <f>'OddsRatio_working_3-way'!AA50+'OddsRatio_working_3-way'!AG50</f>
        <v>-0.8728153066780312</v>
      </c>
      <c r="AN50" s="11">
        <f>'OddsRatio_working_3-way'!AB50+'OddsRatio_working_3-way'!AH50</f>
        <v>-0.20140205930533139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1.0742173659833625</v>
      </c>
      <c r="AS50" s="11">
        <f>IF(('OddsRatio_working_3-way'!X50=0),IF(Q50&gt;0,-Q50^(1/3),(-Q50)^(1/3)),'OddsRatio_working_3-way'!AM50-'OddsRatio_working_3-way'!R50/3)</f>
        <v>-0.8728153066780312</v>
      </c>
      <c r="AT50" s="11">
        <f>IF(('OddsRatio_working_3-way'!X50=0),IF(Q50&gt;0,-Q50^(1/3),(-Q50)^(1/3)),'OddsRatio_working_3-way'!AN50-'OddsRatio_working_3-way'!R50/3)</f>
        <v>-0.20140205930533139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1.93</v>
      </c>
      <c r="B51" s="4">
        <f>IF('True_Odds_Calculator_3-way'!B50="","",'True_Odds_Calculator_3-way'!B50)</f>
        <v>3.47</v>
      </c>
      <c r="C51" s="4">
        <f>IF('True_Odds_Calculator_3-way'!C50="","",'True_Odds_Calculator_3-way'!C50)</f>
        <v>4.38</v>
      </c>
      <c r="D51" s="9">
        <f t="shared" si="13"/>
        <v>0.50431500895986137</v>
      </c>
      <c r="E51" s="9">
        <f t="shared" si="14"/>
        <v>0.27697263116809778</v>
      </c>
      <c r="F51" s="9">
        <f t="shared" si="15"/>
        <v>0.21871235987204068</v>
      </c>
      <c r="G51" s="9">
        <f t="shared" si="16"/>
        <v>1.0568684345146582</v>
      </c>
      <c r="H51" s="9">
        <f t="shared" si="17"/>
        <v>1.9828876440986321</v>
      </c>
      <c r="I51" s="9">
        <f t="shared" si="18"/>
        <v>3.6104650332512054</v>
      </c>
      <c r="J51" s="9">
        <f t="shared" si="19"/>
        <v>4.572215308659545</v>
      </c>
      <c r="K51" s="11">
        <f t="shared" si="20"/>
        <v>0.5181347150259068</v>
      </c>
      <c r="L51" s="11">
        <f t="shared" si="21"/>
        <v>0.28818443804034583</v>
      </c>
      <c r="M51" s="11">
        <f t="shared" si="22"/>
        <v>0.22831050228310504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-0.26468888701161375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0.23113664205095519</v>
      </c>
      <c r="Q51" s="11">
        <f>2*'OddsRatio_working_3-way'!K51*'OddsRatio_working_3-way'!L51*'OddsRatio_working_3-way'!M51</f>
        <v>6.8181900310016294E-2</v>
      </c>
      <c r="R51" s="11">
        <f t="shared" si="23"/>
        <v>0</v>
      </c>
      <c r="S51" s="11">
        <f t="shared" si="24"/>
        <v>-0.87323893594676538</v>
      </c>
      <c r="T51" s="11">
        <f t="shared" si="25"/>
        <v>-0.25759260647397214</v>
      </c>
      <c r="U51" s="11">
        <f>'OddsRatio_working_3-way'!S51-'OddsRatio_working_3-way'!R51^2/3</f>
        <v>-0.87323893594676538</v>
      </c>
      <c r="V51" s="11">
        <f>'OddsRatio_working_3-way'!S51*'OddsRatio_working_3-way'!R51/3-2*'OddsRatio_working_3-way'!R51^3/27-'OddsRatio_working_3-way'!T51</f>
        <v>0.25759260647397214</v>
      </c>
      <c r="W51" s="11">
        <f>'OddsRatio_working_3-way'!V51^2+4*'OddsRatio_working_3-way'!U51^3/27</f>
        <v>-3.2295688582668375E-2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0.15704270079561408</v>
      </c>
      <c r="Y51" s="11">
        <f>IF('OddsRatio_working_3-way'!W51&gt;=0,IF('OddsRatio_working_3-way'!V51+SQRT('OddsRatio_working_3-way'!W51)&gt;0,0,PI()),ACOS('OddsRatio_working_3-way'!V51/(2*'OddsRatio_working_3-way'!X51)))</f>
        <v>0.60914842672483716</v>
      </c>
      <c r="Z51" s="11">
        <f>'OddsRatio_working_3-way'!X51^(1/3)*COS('OddsRatio_working_3-way'!Y51/3)</f>
        <v>0.52843421725732909</v>
      </c>
      <c r="AA51" s="11">
        <f>'OddsRatio_working_3-way'!X51^(1/3)*COS(('OddsRatio_working_3-way'!Y51+2*PI())/3)</f>
        <v>-0.35843861631357044</v>
      </c>
      <c r="AB51" s="11">
        <f>'OddsRatio_working_3-way'!X51^(1/3)*COS(('OddsRatio_working_3-way'!Y51+4*PI())/3)</f>
        <v>-0.16999560094375835</v>
      </c>
      <c r="AC51" s="11">
        <f>'OddsRatio_working_3-way'!X51^(1/3)*SIN('OddsRatio_working_3-way'!Y51/3)</f>
        <v>0.10879762565066574</v>
      </c>
      <c r="AD51" s="11">
        <f>'OddsRatio_working_3-way'!X51^(1/3)*SIN(('OddsRatio_working_3-way'!Y51+2*PI())/3)</f>
        <v>0.40323864354845945</v>
      </c>
      <c r="AE51" s="11">
        <f>'OddsRatio_working_3-way'!X51^(1/3)*SIN(('OddsRatio_working_3-way'!Y51+4*PI())/3)</f>
        <v>-0.51203626919912515</v>
      </c>
      <c r="AF51" s="11">
        <f>-'OddsRatio_working_3-way'!U51/(3*'OddsRatio_working_3-way'!X51^(1/3))*COS(('OddsRatio_working_3-way'!Y51)/3)</f>
        <v>0.52843421725732898</v>
      </c>
      <c r="AG51" s="11">
        <f>-'OddsRatio_working_3-way'!U51/(3*'OddsRatio_working_3-way'!X51^(1/3))*COS(('OddsRatio_working_3-way'!Y51+2*PI())/3)</f>
        <v>-0.35843861631357038</v>
      </c>
      <c r="AH51" s="11">
        <f>-'OddsRatio_working_3-way'!U51/(3*'OddsRatio_working_3-way'!X51^(1/3))*COS(('OddsRatio_working_3-way'!Y51+4*PI())/3)</f>
        <v>-0.16999560094375832</v>
      </c>
      <c r="AI51" s="11">
        <f>'OddsRatio_working_3-way'!U51/(3*'OddsRatio_working_3-way'!X51^(1/3))*SIN(('OddsRatio_working_3-way'!Y51)/3)</f>
        <v>-0.10879762565066571</v>
      </c>
      <c r="AJ51" s="11">
        <f>'OddsRatio_working_3-way'!U51/(3*'OddsRatio_working_3-way'!X51^(1/3))*SIN(('OddsRatio_working_3-way'!Y51+2*PI())/3)</f>
        <v>-0.40323864354845934</v>
      </c>
      <c r="AK51" s="11">
        <f>'OddsRatio_working_3-way'!U51/(3*'OddsRatio_working_3-way'!X51^(1/3))*SIN(('OddsRatio_working_3-way'!Y51+4*PI())/3)</f>
        <v>0.51203626919912504</v>
      </c>
      <c r="AL51" s="11">
        <f>'OddsRatio_working_3-way'!Z51+'OddsRatio_working_3-way'!AF51</f>
        <v>1.0568684345146582</v>
      </c>
      <c r="AM51" s="11">
        <f>'OddsRatio_working_3-way'!AA51+'OddsRatio_working_3-way'!AG51</f>
        <v>-0.71687723262714087</v>
      </c>
      <c r="AN51" s="11">
        <f>'OddsRatio_working_3-way'!AB51+'OddsRatio_working_3-way'!AH51</f>
        <v>-0.33999120188751664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1.0568684345146582</v>
      </c>
      <c r="AS51" s="11">
        <f>IF(('OddsRatio_working_3-way'!X51=0),IF(Q51&gt;0,-Q51^(1/3),(-Q51)^(1/3)),'OddsRatio_working_3-way'!AM51-'OddsRatio_working_3-way'!R51/3)</f>
        <v>-0.71687723262714087</v>
      </c>
      <c r="AT51" s="11">
        <f>IF(('OddsRatio_working_3-way'!X51=0),IF(Q51&gt;0,-Q51^(1/3),(-Q51)^(1/3)),'OddsRatio_working_3-way'!AN51-'OddsRatio_working_3-way'!R51/3)</f>
        <v>-0.33999120188751664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1.83</v>
      </c>
      <c r="B52" s="4">
        <f>IF('True_Odds_Calculator_3-way'!B51="","",'True_Odds_Calculator_3-way'!B51)</f>
        <v>3.68</v>
      </c>
      <c r="C52" s="4">
        <f>IF('True_Odds_Calculator_3-way'!C51="","",'True_Odds_Calculator_3-way'!C51)</f>
        <v>4.5599999999999996</v>
      </c>
      <c r="D52" s="9">
        <f t="shared" si="13"/>
        <v>0.5312250019428395</v>
      </c>
      <c r="E52" s="9">
        <f t="shared" si="14"/>
        <v>0.25978552014199091</v>
      </c>
      <c r="F52" s="9">
        <f t="shared" si="15"/>
        <v>0.20898947791516959</v>
      </c>
      <c r="G52" s="9">
        <f t="shared" si="16"/>
        <v>1.0631825539463358</v>
      </c>
      <c r="H52" s="9">
        <f t="shared" si="17"/>
        <v>1.8824415197754591</v>
      </c>
      <c r="I52" s="9">
        <f t="shared" si="18"/>
        <v>3.8493292445761806</v>
      </c>
      <c r="J52" s="9">
        <f t="shared" si="19"/>
        <v>4.7849298920489556</v>
      </c>
      <c r="K52" s="11">
        <f t="shared" si="20"/>
        <v>0.54644808743169393</v>
      </c>
      <c r="L52" s="11">
        <f t="shared" si="21"/>
        <v>0.27173913043478259</v>
      </c>
      <c r="M52" s="11">
        <f t="shared" si="22"/>
        <v>0.2192982456140351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-0.25786899834523358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0.23022668634046511</v>
      </c>
      <c r="Q52" s="11">
        <f>2*'OddsRatio_working_3-way'!K52*'OddsRatio_working_3-way'!L52*'OddsRatio_working_3-way'!M52</f>
        <v>6.5127775485280079E-2</v>
      </c>
      <c r="R52" s="11">
        <f t="shared" si="23"/>
        <v>0</v>
      </c>
      <c r="S52" s="11">
        <f t="shared" si="24"/>
        <v>-0.89280482655087878</v>
      </c>
      <c r="T52" s="11">
        <f t="shared" si="25"/>
        <v>-0.25256147851510002</v>
      </c>
      <c r="U52" s="11">
        <f>'OddsRatio_working_3-way'!S52-'OddsRatio_working_3-way'!R52^2/3</f>
        <v>-0.89280482655087878</v>
      </c>
      <c r="V52" s="11">
        <f>'OddsRatio_working_3-way'!S52*'OddsRatio_working_3-way'!R52/3-2*'OddsRatio_working_3-way'!R52^3/27-'OddsRatio_working_3-way'!T52</f>
        <v>0.25256147851510002</v>
      </c>
      <c r="W52" s="11">
        <f>'OddsRatio_working_3-way'!V52^2+4*'OddsRatio_working_3-way'!U52^3/27</f>
        <v>-4.1643090152097398E-2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0.16235023143025601</v>
      </c>
      <c r="Y52" s="11">
        <f>IF('OddsRatio_working_3-way'!W52&gt;=0,IF('OddsRatio_working_3-way'!V52+SQRT('OddsRatio_working_3-way'!W52)&gt;0,0,PI()),ACOS('OddsRatio_working_3-way'!V52/(2*'OddsRatio_working_3-way'!X52)))</f>
        <v>0.67959211400172903</v>
      </c>
      <c r="Z52" s="11">
        <f>'OddsRatio_working_3-way'!X52^(1/3)*COS('OddsRatio_working_3-way'!Y52/3)</f>
        <v>0.53159127697316799</v>
      </c>
      <c r="AA52" s="11">
        <f>'OddsRatio_working_3-way'!X52^(1/3)*COS(('OddsRatio_working_3-way'!Y52+2*PI())/3)</f>
        <v>-0.37190521544477928</v>
      </c>
      <c r="AB52" s="11">
        <f>'OddsRatio_working_3-way'!X52^(1/3)*COS(('OddsRatio_working_3-way'!Y52+4*PI())/3)</f>
        <v>-0.15968606152838891</v>
      </c>
      <c r="AC52" s="11">
        <f>'OddsRatio_working_3-way'!X52^(1/3)*SIN('OddsRatio_working_3-way'!Y52/3)</f>
        <v>0.12252478564082271</v>
      </c>
      <c r="AD52" s="11">
        <f>'OddsRatio_working_3-way'!X52^(1/3)*SIN(('OddsRatio_working_3-way'!Y52+2*PI())/3)</f>
        <v>0.3991091574685619</v>
      </c>
      <c r="AE52" s="11">
        <f>'OddsRatio_working_3-way'!X52^(1/3)*SIN(('OddsRatio_working_3-way'!Y52+4*PI())/3)</f>
        <v>-0.52163394310938449</v>
      </c>
      <c r="AF52" s="11">
        <f>-'OddsRatio_working_3-way'!U52/(3*'OddsRatio_working_3-way'!X52^(1/3))*COS(('OddsRatio_working_3-way'!Y52)/3)</f>
        <v>0.53159127697316788</v>
      </c>
      <c r="AG52" s="11">
        <f>-'OddsRatio_working_3-way'!U52/(3*'OddsRatio_working_3-way'!X52^(1/3))*COS(('OddsRatio_working_3-way'!Y52+2*PI())/3)</f>
        <v>-0.37190521544477917</v>
      </c>
      <c r="AH52" s="11">
        <f>-'OddsRatio_working_3-way'!U52/(3*'OddsRatio_working_3-way'!X52^(1/3))*COS(('OddsRatio_working_3-way'!Y52+4*PI())/3)</f>
        <v>-0.15968606152838888</v>
      </c>
      <c r="AI52" s="11">
        <f>'OddsRatio_working_3-way'!U52/(3*'OddsRatio_working_3-way'!X52^(1/3))*SIN(('OddsRatio_working_3-way'!Y52)/3)</f>
        <v>-0.1225247856408227</v>
      </c>
      <c r="AJ52" s="11">
        <f>'OddsRatio_working_3-way'!U52/(3*'OddsRatio_working_3-way'!X52^(1/3))*SIN(('OddsRatio_working_3-way'!Y52+2*PI())/3)</f>
        <v>-0.39910915746856179</v>
      </c>
      <c r="AK52" s="11">
        <f>'OddsRatio_working_3-way'!U52/(3*'OddsRatio_working_3-way'!X52^(1/3))*SIN(('OddsRatio_working_3-way'!Y52+4*PI())/3)</f>
        <v>0.52163394310938438</v>
      </c>
      <c r="AL52" s="11">
        <f>'OddsRatio_working_3-way'!Z52+'OddsRatio_working_3-way'!AF52</f>
        <v>1.0631825539463358</v>
      </c>
      <c r="AM52" s="11">
        <f>'OddsRatio_working_3-way'!AA52+'OddsRatio_working_3-way'!AG52</f>
        <v>-0.74381043088955845</v>
      </c>
      <c r="AN52" s="11">
        <f>'OddsRatio_working_3-way'!AB52+'OddsRatio_working_3-way'!AH52</f>
        <v>-0.31937212305677776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1.0631825539463358</v>
      </c>
      <c r="AS52" s="11">
        <f>IF(('OddsRatio_working_3-way'!X52=0),IF(Q52&gt;0,-Q52^(1/3),(-Q52)^(1/3)),'OddsRatio_working_3-way'!AM52-'OddsRatio_working_3-way'!R52/3)</f>
        <v>-0.74381043088955845</v>
      </c>
      <c r="AT52" s="11">
        <f>IF(('OddsRatio_working_3-way'!X52=0),IF(Q52&gt;0,-Q52^(1/3),(-Q52)^(1/3)),'OddsRatio_working_3-way'!AN52-'OddsRatio_working_3-way'!R52/3)</f>
        <v>-0.31937212305677776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1.94</v>
      </c>
      <c r="B53" s="4">
        <f>IF('True_Odds_Calculator_3-way'!B52="","",'True_Odds_Calculator_3-way'!B52)</f>
        <v>3.85</v>
      </c>
      <c r="C53" s="4">
        <f>IF('True_Odds_Calculator_3-way'!C52="","",'True_Odds_Calculator_3-way'!C52)</f>
        <v>3.76</v>
      </c>
      <c r="D53" s="9">
        <f t="shared" si="13"/>
        <v>0.49917087307316244</v>
      </c>
      <c r="E53" s="9">
        <f t="shared" si="14"/>
        <v>0.24740307396174191</v>
      </c>
      <c r="F53" s="9">
        <f t="shared" si="15"/>
        <v>0.25342605296509579</v>
      </c>
      <c r="G53" s="9">
        <f t="shared" si="16"/>
        <v>1.0673638472914224</v>
      </c>
      <c r="H53" s="9">
        <f t="shared" si="17"/>
        <v>2.0033220164539371</v>
      </c>
      <c r="I53" s="9">
        <f t="shared" si="18"/>
        <v>4.0419869647805537</v>
      </c>
      <c r="J53" s="9">
        <f t="shared" si="19"/>
        <v>3.9459242185243255</v>
      </c>
      <c r="K53" s="11">
        <f t="shared" si="20"/>
        <v>0.51546391752577325</v>
      </c>
      <c r="L53" s="11">
        <f t="shared" si="21"/>
        <v>0.25974025974025972</v>
      </c>
      <c r="M53" s="11">
        <f t="shared" si="22"/>
        <v>0.26595744680851063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-0.263288258133619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0.23323353549280285</v>
      </c>
      <c r="Q53" s="11">
        <f>2*'OddsRatio_working_3-way'!K53*'OddsRatio_working_3-way'!L53*'OddsRatio_working_3-way'!M53</f>
        <v>7.1216346715359646E-2</v>
      </c>
      <c r="R53" s="11">
        <f t="shared" si="23"/>
        <v>0</v>
      </c>
      <c r="S53" s="11">
        <f t="shared" si="24"/>
        <v>-0.88584860238786889</v>
      </c>
      <c r="T53" s="11">
        <f t="shared" si="25"/>
        <v>-0.27048812286652485</v>
      </c>
      <c r="U53" s="11">
        <f>'OddsRatio_working_3-way'!S53-'OddsRatio_working_3-way'!R53^2/3</f>
        <v>-0.88584860238786889</v>
      </c>
      <c r="V53" s="11">
        <f>'OddsRatio_working_3-way'!S53*'OddsRatio_working_3-way'!R53/3-2*'OddsRatio_working_3-way'!R53^3/27-'OddsRatio_working_3-way'!T53</f>
        <v>0.27048812286652485</v>
      </c>
      <c r="W53" s="11">
        <f>'OddsRatio_working_3-way'!V53^2+4*'OddsRatio_working_3-way'!U53^3/27</f>
        <v>-2.9821357219459332E-2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0.16045652201711494</v>
      </c>
      <c r="Y53" s="11">
        <f>IF('OddsRatio_working_3-way'!W53&gt;=0,IF('OddsRatio_working_3-way'!V53+SQRT('OddsRatio_working_3-way'!W53)&gt;0,0,PI()),ACOS('OddsRatio_working_3-way'!V53/(2*'OddsRatio_working_3-way'!X53)))</f>
        <v>0.56820092031253822</v>
      </c>
      <c r="Z53" s="11">
        <f>'OddsRatio_working_3-way'!X53^(1/3)*COS('OddsRatio_working_3-way'!Y53/3)</f>
        <v>0.53368192364571121</v>
      </c>
      <c r="AA53" s="11">
        <f>'OddsRatio_working_3-way'!X53^(1/3)*COS(('OddsRatio_working_3-way'!Y53+2*PI())/3)</f>
        <v>-0.35544036293441589</v>
      </c>
      <c r="AB53" s="11">
        <f>'OddsRatio_working_3-way'!X53^(1/3)*COS(('OddsRatio_working_3-way'!Y53+4*PI())/3)</f>
        <v>-0.17824156071129543</v>
      </c>
      <c r="AC53" s="11">
        <f>'OddsRatio_working_3-way'!X53^(1/3)*SIN('OddsRatio_working_3-way'!Y53/3)</f>
        <v>0.10230577616359803</v>
      </c>
      <c r="AD53" s="11">
        <f>'OddsRatio_working_3-way'!X53^(1/3)*SIN(('OddsRatio_working_3-way'!Y53+2*PI())/3)</f>
        <v>0.41102921533593406</v>
      </c>
      <c r="AE53" s="11">
        <f>'OddsRatio_working_3-way'!X53^(1/3)*SIN(('OddsRatio_working_3-way'!Y53+4*PI())/3)</f>
        <v>-0.51333499149953188</v>
      </c>
      <c r="AF53" s="11">
        <f>-'OddsRatio_working_3-way'!U53/(3*'OddsRatio_working_3-way'!X53^(1/3))*COS(('OddsRatio_working_3-way'!Y53)/3)</f>
        <v>0.53368192364571121</v>
      </c>
      <c r="AG53" s="11">
        <f>-'OddsRatio_working_3-way'!U53/(3*'OddsRatio_working_3-way'!X53^(1/3))*COS(('OddsRatio_working_3-way'!Y53+2*PI())/3)</f>
        <v>-0.35544036293441589</v>
      </c>
      <c r="AH53" s="11">
        <f>-'OddsRatio_working_3-way'!U53/(3*'OddsRatio_working_3-way'!X53^(1/3))*COS(('OddsRatio_working_3-way'!Y53+4*PI())/3)</f>
        <v>-0.17824156071129543</v>
      </c>
      <c r="AI53" s="11">
        <f>'OddsRatio_working_3-way'!U53/(3*'OddsRatio_working_3-way'!X53^(1/3))*SIN(('OddsRatio_working_3-way'!Y53)/3)</f>
        <v>-0.10230577616359803</v>
      </c>
      <c r="AJ53" s="11">
        <f>'OddsRatio_working_3-way'!U53/(3*'OddsRatio_working_3-way'!X53^(1/3))*SIN(('OddsRatio_working_3-way'!Y53+2*PI())/3)</f>
        <v>-0.41102921533593406</v>
      </c>
      <c r="AK53" s="11">
        <f>'OddsRatio_working_3-way'!U53/(3*'OddsRatio_working_3-way'!X53^(1/3))*SIN(('OddsRatio_working_3-way'!Y53+4*PI())/3)</f>
        <v>0.51333499149953188</v>
      </c>
      <c r="AL53" s="11">
        <f>'OddsRatio_working_3-way'!Z53+'OddsRatio_working_3-way'!AF53</f>
        <v>1.0673638472914224</v>
      </c>
      <c r="AM53" s="11">
        <f>'OddsRatio_working_3-way'!AA53+'OddsRatio_working_3-way'!AG53</f>
        <v>-0.71088072586883178</v>
      </c>
      <c r="AN53" s="11">
        <f>'OddsRatio_working_3-way'!AB53+'OddsRatio_working_3-way'!AH53</f>
        <v>-0.35648312142259087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1.0673638472914224</v>
      </c>
      <c r="AS53" s="11">
        <f>IF(('OddsRatio_working_3-way'!X53=0),IF(Q53&gt;0,-Q53^(1/3),(-Q53)^(1/3)),'OddsRatio_working_3-way'!AM53-'OddsRatio_working_3-way'!R53/3)</f>
        <v>-0.71088072586883178</v>
      </c>
      <c r="AT53" s="11">
        <f>IF(('OddsRatio_working_3-way'!X53=0),IF(Q53&gt;0,-Q53^(1/3),(-Q53)^(1/3)),'OddsRatio_working_3-way'!AN53-'OddsRatio_working_3-way'!R53/3)</f>
        <v>-0.35648312142259087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1.68</v>
      </c>
      <c r="B54" s="4">
        <f>IF('True_Odds_Calculator_3-way'!B53="","",'True_Odds_Calculator_3-way'!B53)</f>
        <v>4.16</v>
      </c>
      <c r="C54" s="4">
        <f>IF('True_Odds_Calculator_3-way'!C53="","",'True_Odds_Calculator_3-way'!C53)</f>
        <v>4.78</v>
      </c>
      <c r="D54" s="9">
        <f t="shared" si="13"/>
        <v>0.57659397459252937</v>
      </c>
      <c r="E54" s="9">
        <f t="shared" si="14"/>
        <v>0.22663194447234952</v>
      </c>
      <c r="F54" s="9">
        <f t="shared" si="15"/>
        <v>0.19677408093512114</v>
      </c>
      <c r="G54" s="9">
        <f t="shared" si="16"/>
        <v>1.0798862755319125</v>
      </c>
      <c r="H54" s="9">
        <f t="shared" si="17"/>
        <v>1.7343226673617003</v>
      </c>
      <c r="I54" s="9">
        <f t="shared" si="18"/>
        <v>4.4124406306808446</v>
      </c>
      <c r="J54" s="9">
        <f t="shared" si="19"/>
        <v>5.0819701215106292</v>
      </c>
      <c r="K54" s="11">
        <f t="shared" si="20"/>
        <v>0.59523809523809523</v>
      </c>
      <c r="L54" s="11">
        <f t="shared" si="21"/>
        <v>0.24038461538461536</v>
      </c>
      <c r="M54" s="11">
        <f t="shared" si="22"/>
        <v>0.20920502092050208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-0.24314048921789511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0.22809956779622048</v>
      </c>
      <c r="Q54" s="11">
        <f>2*'OddsRatio_working_3-way'!K54*'OddsRatio_working_3-way'!L54*'OddsRatio_working_3-way'!M54</f>
        <v>5.9868652964887269E-2</v>
      </c>
      <c r="R54" s="11">
        <f t="shared" si="23"/>
        <v>0</v>
      </c>
      <c r="S54" s="11">
        <f t="shared" si="24"/>
        <v>-0.93813896866763558</v>
      </c>
      <c r="T54" s="11">
        <f t="shared" si="25"/>
        <v>-0.24623070043769965</v>
      </c>
      <c r="U54" s="11">
        <f>'OddsRatio_working_3-way'!S54-'OddsRatio_working_3-way'!R54^2/3</f>
        <v>-0.93813896866763558</v>
      </c>
      <c r="V54" s="11">
        <f>'OddsRatio_working_3-way'!S54*'OddsRatio_working_3-way'!R54/3-2*'OddsRatio_working_3-way'!R54^3/27-'OddsRatio_working_3-way'!T54</f>
        <v>0.24623070043769965</v>
      </c>
      <c r="W54" s="11">
        <f>'OddsRatio_working_3-way'!V54^2+4*'OddsRatio_working_3-way'!U54^3/27</f>
        <v>-6.1690521953469586E-2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0.17487143834222169</v>
      </c>
      <c r="Y54" s="11">
        <f>IF('OddsRatio_working_3-way'!W54&gt;=0,IF('OddsRatio_working_3-way'!V54+SQRT('OddsRatio_working_3-way'!W54)&gt;0,0,PI()),ACOS('OddsRatio_working_3-way'!V54/(2*'OddsRatio_working_3-way'!X54)))</f>
        <v>0.78973505322315729</v>
      </c>
      <c r="Z54" s="11">
        <f>'OddsRatio_working_3-way'!X54^(1/3)*COS('OddsRatio_working_3-way'!Y54/3)</f>
        <v>0.53994313776595626</v>
      </c>
      <c r="AA54" s="11">
        <f>'OddsRatio_working_3-way'!X54^(1/3)*COS(('OddsRatio_working_3-way'!Y54+2*PI())/3)</f>
        <v>-0.39599060772830147</v>
      </c>
      <c r="AB54" s="11">
        <f>'OddsRatio_working_3-way'!X54^(1/3)*COS(('OddsRatio_working_3-way'!Y54+4*PI())/3)</f>
        <v>-0.14395253003765487</v>
      </c>
      <c r="AC54" s="11">
        <f>'OddsRatio_working_3-way'!X54^(1/3)*SIN('OddsRatio_working_3-way'!Y54/3)</f>
        <v>0.14551425200073073</v>
      </c>
      <c r="AD54" s="11">
        <f>'OddsRatio_working_3-way'!X54^(1/3)*SIN(('OddsRatio_working_3-way'!Y54+2*PI())/3)</f>
        <v>0.3948473479040337</v>
      </c>
      <c r="AE54" s="11">
        <f>'OddsRatio_working_3-way'!X54^(1/3)*SIN(('OddsRatio_working_3-way'!Y54+4*PI())/3)</f>
        <v>-0.5403615999047644</v>
      </c>
      <c r="AF54" s="11">
        <f>-'OddsRatio_working_3-way'!U54/(3*'OddsRatio_working_3-way'!X54^(1/3))*COS(('OddsRatio_working_3-way'!Y54)/3)</f>
        <v>0.53994313776595615</v>
      </c>
      <c r="AG54" s="11">
        <f>-'OddsRatio_working_3-way'!U54/(3*'OddsRatio_working_3-way'!X54^(1/3))*COS(('OddsRatio_working_3-way'!Y54+2*PI())/3)</f>
        <v>-0.39599060772830141</v>
      </c>
      <c r="AH54" s="11">
        <f>-'OddsRatio_working_3-way'!U54/(3*'OddsRatio_working_3-way'!X54^(1/3))*COS(('OddsRatio_working_3-way'!Y54+4*PI())/3)</f>
        <v>-0.14395253003765485</v>
      </c>
      <c r="AI54" s="11">
        <f>'OddsRatio_working_3-way'!U54/(3*'OddsRatio_working_3-way'!X54^(1/3))*SIN(('OddsRatio_working_3-way'!Y54)/3)</f>
        <v>-0.1455142520007307</v>
      </c>
      <c r="AJ54" s="11">
        <f>'OddsRatio_working_3-way'!U54/(3*'OddsRatio_working_3-way'!X54^(1/3))*SIN(('OddsRatio_working_3-way'!Y54+2*PI())/3)</f>
        <v>-0.39484734790403364</v>
      </c>
      <c r="AK54" s="11">
        <f>'OddsRatio_working_3-way'!U54/(3*'OddsRatio_working_3-way'!X54^(1/3))*SIN(('OddsRatio_working_3-way'!Y54+4*PI())/3)</f>
        <v>0.54036159990476429</v>
      </c>
      <c r="AL54" s="11">
        <f>'OddsRatio_working_3-way'!Z54+'OddsRatio_working_3-way'!AF54</f>
        <v>1.0798862755319125</v>
      </c>
      <c r="AM54" s="11">
        <f>'OddsRatio_working_3-way'!AA54+'OddsRatio_working_3-way'!AG54</f>
        <v>-0.79198121545660283</v>
      </c>
      <c r="AN54" s="11">
        <f>'OddsRatio_working_3-way'!AB54+'OddsRatio_working_3-way'!AH54</f>
        <v>-0.28790506007530969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1.0798862755319125</v>
      </c>
      <c r="AS54" s="11">
        <f>IF(('OddsRatio_working_3-way'!X54=0),IF(Q54&gt;0,-Q54^(1/3),(-Q54)^(1/3)),'OddsRatio_working_3-way'!AM54-'OddsRatio_working_3-way'!R54/3)</f>
        <v>-0.79198121545660283</v>
      </c>
      <c r="AT54" s="11">
        <f>IF(('OddsRatio_working_3-way'!X54=0),IF(Q54&gt;0,-Q54^(1/3),(-Q54)^(1/3)),'OddsRatio_working_3-way'!AN54-'OddsRatio_working_3-way'!R54/3)</f>
        <v>-0.28790506007530969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2.13</v>
      </c>
      <c r="B55" s="4">
        <f>IF('True_Odds_Calculator_3-way'!B54="","",'True_Odds_Calculator_3-way'!B54)</f>
        <v>3.5</v>
      </c>
      <c r="C55" s="4">
        <f>IF('True_Odds_Calculator_3-way'!C54="","",'True_Odds_Calculator_3-way'!C54)</f>
        <v>3.53</v>
      </c>
      <c r="D55" s="9">
        <f t="shared" si="13"/>
        <v>0.454777606322814</v>
      </c>
      <c r="E55" s="9">
        <f t="shared" si="14"/>
        <v>0.27379387515424791</v>
      </c>
      <c r="F55" s="9">
        <f t="shared" si="15"/>
        <v>0.27142851852293787</v>
      </c>
      <c r="G55" s="9">
        <f t="shared" si="16"/>
        <v>1.0609530610378011</v>
      </c>
      <c r="H55" s="9">
        <f t="shared" si="17"/>
        <v>2.1988769589727153</v>
      </c>
      <c r="I55" s="9">
        <f t="shared" si="18"/>
        <v>3.6523826525945022</v>
      </c>
      <c r="J55" s="9">
        <f t="shared" si="19"/>
        <v>3.684211244425637</v>
      </c>
      <c r="K55" s="11">
        <f t="shared" si="20"/>
        <v>0.46948356807511737</v>
      </c>
      <c r="L55" s="11">
        <f t="shared" si="21"/>
        <v>0.2857142857142857</v>
      </c>
      <c r="M55" s="11">
        <f t="shared" si="22"/>
        <v>0.28328611898016998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-0.27159177919262489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0.23407679314793389</v>
      </c>
      <c r="Q55" s="11">
        <f>2*'OddsRatio_working_3-way'!K55*'OddsRatio_working_3-way'!L55*'OddsRatio_working_3-way'!M55</f>
        <v>7.5998958814264231E-2</v>
      </c>
      <c r="R55" s="11">
        <f t="shared" si="23"/>
        <v>0</v>
      </c>
      <c r="S55" s="11">
        <f t="shared" si="24"/>
        <v>-0.86186994998076238</v>
      </c>
      <c r="T55" s="11">
        <f t="shared" si="25"/>
        <v>-0.27982790583790979</v>
      </c>
      <c r="U55" s="11">
        <f>'OddsRatio_working_3-way'!S55-'OddsRatio_working_3-way'!R55^2/3</f>
        <v>-0.86186994998076238</v>
      </c>
      <c r="V55" s="11">
        <f>'OddsRatio_working_3-way'!S55*'OddsRatio_working_3-way'!R55/3-2*'OddsRatio_working_3-way'!R55^3/27-'OddsRatio_working_3-way'!T55</f>
        <v>0.27982790583790979</v>
      </c>
      <c r="W55" s="11">
        <f>'OddsRatio_working_3-way'!V55^2+4*'OddsRatio_working_3-way'!U55^3/27</f>
        <v>-1.6542872458866875E-2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0.15398581862017113</v>
      </c>
      <c r="Y55" s="11">
        <f>IF('OddsRatio_working_3-way'!W55&gt;=0,IF('OddsRatio_working_3-way'!V55+SQRT('OddsRatio_working_3-way'!W55)&gt;0,0,PI()),ACOS('OddsRatio_working_3-way'!V55/(2*'OddsRatio_working_3-way'!X55)))</f>
        <v>0.43083862115604887</v>
      </c>
      <c r="Z55" s="11">
        <f>'OddsRatio_working_3-way'!X55^(1/3)*COS('OddsRatio_working_3-way'!Y55/3)</f>
        <v>0.53047653051890065</v>
      </c>
      <c r="AA55" s="11">
        <f>'OddsRatio_working_3-way'!X55^(1/3)*COS(('OddsRatio_working_3-way'!Y55+2*PI())/3)</f>
        <v>-0.33167225822738117</v>
      </c>
      <c r="AB55" s="11">
        <f>'OddsRatio_working_3-way'!X55^(1/3)*COS(('OddsRatio_working_3-way'!Y55+4*PI())/3)</f>
        <v>-0.19880427229151951</v>
      </c>
      <c r="AC55" s="11">
        <f>'OddsRatio_working_3-way'!X55^(1/3)*SIN('OddsRatio_working_3-way'!Y55/3)</f>
        <v>7.6711367446753165E-2</v>
      </c>
      <c r="AD55" s="11">
        <f>'OddsRatio_working_3-way'!X55^(1/3)*SIN(('OddsRatio_working_3-way'!Y55+2*PI())/3)</f>
        <v>0.42105046781742239</v>
      </c>
      <c r="AE55" s="11">
        <f>'OddsRatio_working_3-way'!X55^(1/3)*SIN(('OddsRatio_working_3-way'!Y55+4*PI())/3)</f>
        <v>-0.4977618352641755</v>
      </c>
      <c r="AF55" s="11">
        <f>-'OddsRatio_working_3-way'!U55/(3*'OddsRatio_working_3-way'!X55^(1/3))*COS(('OddsRatio_working_3-way'!Y55)/3)</f>
        <v>0.53047653051890054</v>
      </c>
      <c r="AG55" s="11">
        <f>-'OddsRatio_working_3-way'!U55/(3*'OddsRatio_working_3-way'!X55^(1/3))*COS(('OddsRatio_working_3-way'!Y55+2*PI())/3)</f>
        <v>-0.33167225822738111</v>
      </c>
      <c r="AH55" s="11">
        <f>-'OddsRatio_working_3-way'!U55/(3*'OddsRatio_working_3-way'!X55^(1/3))*COS(('OddsRatio_working_3-way'!Y55+4*PI())/3)</f>
        <v>-0.19880427229151945</v>
      </c>
      <c r="AI55" s="11">
        <f>'OddsRatio_working_3-way'!U55/(3*'OddsRatio_working_3-way'!X55^(1/3))*SIN(('OddsRatio_working_3-way'!Y55)/3)</f>
        <v>-7.6711367446753151E-2</v>
      </c>
      <c r="AJ55" s="11">
        <f>'OddsRatio_working_3-way'!U55/(3*'OddsRatio_working_3-way'!X55^(1/3))*SIN(('OddsRatio_working_3-way'!Y55+2*PI())/3)</f>
        <v>-0.42105046781742228</v>
      </c>
      <c r="AK55" s="11">
        <f>'OddsRatio_working_3-way'!U55/(3*'OddsRatio_working_3-way'!X55^(1/3))*SIN(('OddsRatio_working_3-way'!Y55+4*PI())/3)</f>
        <v>0.49776183526417539</v>
      </c>
      <c r="AL55" s="11">
        <f>'OddsRatio_working_3-way'!Z55+'OddsRatio_working_3-way'!AF55</f>
        <v>1.0609530610378011</v>
      </c>
      <c r="AM55" s="11">
        <f>'OddsRatio_working_3-way'!AA55+'OddsRatio_working_3-way'!AG55</f>
        <v>-0.66334451645476222</v>
      </c>
      <c r="AN55" s="11">
        <f>'OddsRatio_working_3-way'!AB55+'OddsRatio_working_3-way'!AH55</f>
        <v>-0.39760854458303896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1.0609530610378011</v>
      </c>
      <c r="AS55" s="11">
        <f>IF(('OddsRatio_working_3-way'!X55=0),IF(Q55&gt;0,-Q55^(1/3),(-Q55)^(1/3)),'OddsRatio_working_3-way'!AM55-'OddsRatio_working_3-way'!R55/3)</f>
        <v>-0.66334451645476222</v>
      </c>
      <c r="AT55" s="11">
        <f>IF(('OddsRatio_working_3-way'!X55=0),IF(Q55&gt;0,-Q55^(1/3),(-Q55)^(1/3)),'OddsRatio_working_3-way'!AN55-'OddsRatio_working_3-way'!R55/3)</f>
        <v>-0.39760854458303896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3.31</v>
      </c>
      <c r="B56" s="4">
        <f>IF('True_Odds_Calculator_3-way'!B55="","",'True_Odds_Calculator_3-way'!B55)</f>
        <v>3.31</v>
      </c>
      <c r="C56" s="4">
        <f>IF('True_Odds_Calculator_3-way'!C55="","",'True_Odds_Calculator_3-way'!C55)</f>
        <v>2.2999999999999998</v>
      </c>
      <c r="D56" s="9">
        <f t="shared" si="13"/>
        <v>0.28982607833771112</v>
      </c>
      <c r="E56" s="9">
        <f t="shared" si="14"/>
        <v>0.28982607833771112</v>
      </c>
      <c r="F56" s="9">
        <f t="shared" si="15"/>
        <v>0.42034784332457759</v>
      </c>
      <c r="G56" s="9">
        <f t="shared" si="16"/>
        <v>1.0607554706101157</v>
      </c>
      <c r="H56" s="9">
        <f t="shared" si="17"/>
        <v>3.450345137109367</v>
      </c>
      <c r="I56" s="9">
        <f t="shared" si="18"/>
        <v>3.450345137109367</v>
      </c>
      <c r="J56" s="9">
        <f t="shared" si="19"/>
        <v>2.3789821117931504</v>
      </c>
      <c r="K56" s="11">
        <f t="shared" si="20"/>
        <v>0.30211480362537763</v>
      </c>
      <c r="L56" s="11">
        <f t="shared" si="21"/>
        <v>0.30211480362537763</v>
      </c>
      <c r="M56" s="11">
        <f t="shared" si="22"/>
        <v>0.43478260869565222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-0.27528559631065164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0.23492967784871088</v>
      </c>
      <c r="Q56" s="11">
        <f>2*'OddsRatio_working_3-way'!K56*'OddsRatio_working_3-way'!L56*'OddsRatio_working_3-way'!M56</f>
        <v>7.9368134408348265E-2</v>
      </c>
      <c r="R56" s="11">
        <f t="shared" si="23"/>
        <v>0</v>
      </c>
      <c r="S56" s="11">
        <f t="shared" si="24"/>
        <v>-0.8534034508060484</v>
      </c>
      <c r="T56" s="11">
        <f t="shared" si="25"/>
        <v>-0.28831197662366498</v>
      </c>
      <c r="U56" s="11">
        <f>'OddsRatio_working_3-way'!S56-'OddsRatio_working_3-way'!R56^2/3</f>
        <v>-0.8534034508060484</v>
      </c>
      <c r="V56" s="11">
        <f>'OddsRatio_working_3-way'!S56*'OddsRatio_working_3-way'!R56/3-2*'OddsRatio_working_3-way'!R56^3/27-'OddsRatio_working_3-way'!T56</f>
        <v>0.28831197662366498</v>
      </c>
      <c r="W56" s="11">
        <f>'OddsRatio_working_3-way'!V56^2+4*'OddsRatio_working_3-way'!U56^3/27</f>
        <v>-8.9549533076882792E-3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0.1517224020805209</v>
      </c>
      <c r="Y56" s="11">
        <f>IF('OddsRatio_working_3-way'!W56&gt;=0,IF('OddsRatio_working_3-way'!V56+SQRT('OddsRatio_working_3-way'!W56)&gt;0,0,PI()),ACOS('OddsRatio_working_3-way'!V56/(2*'OddsRatio_working_3-way'!X56)))</f>
        <v>0.31714420355268458</v>
      </c>
      <c r="Z56" s="11">
        <f>'OddsRatio_working_3-way'!X56^(1/3)*COS('OddsRatio_working_3-way'!Y56/3)</f>
        <v>0.53037773530505783</v>
      </c>
      <c r="AA56" s="11">
        <f>'OddsRatio_working_3-way'!X56^(1/3)*COS(('OddsRatio_working_3-way'!Y56+2*PI())/3)</f>
        <v>-0.31392751885484138</v>
      </c>
      <c r="AB56" s="11">
        <f>'OddsRatio_working_3-way'!X56^(1/3)*COS(('OddsRatio_working_3-way'!Y56+4*PI())/3)</f>
        <v>-0.21645021645021631</v>
      </c>
      <c r="AC56" s="11">
        <f>'OddsRatio_working_3-way'!X56^(1/3)*SIN('OddsRatio_working_3-way'!Y56/3)</f>
        <v>5.6278546783188776E-2</v>
      </c>
      <c r="AD56" s="11">
        <f>'OddsRatio_working_3-way'!X56^(1/3)*SIN(('OddsRatio_working_3-way'!Y56+2*PI())/3)</f>
        <v>0.43118131898424439</v>
      </c>
      <c r="AE56" s="11">
        <f>'OddsRatio_working_3-way'!X56^(1/3)*SIN(('OddsRatio_working_3-way'!Y56+4*PI())/3)</f>
        <v>-0.48745986576743322</v>
      </c>
      <c r="AF56" s="11">
        <f>-'OddsRatio_working_3-way'!U56/(3*'OddsRatio_working_3-way'!X56^(1/3))*COS(('OddsRatio_working_3-way'!Y56)/3)</f>
        <v>0.53037773530505783</v>
      </c>
      <c r="AG56" s="11">
        <f>-'OddsRatio_working_3-way'!U56/(3*'OddsRatio_working_3-way'!X56^(1/3))*COS(('OddsRatio_working_3-way'!Y56+2*PI())/3)</f>
        <v>-0.31392751885484138</v>
      </c>
      <c r="AH56" s="11">
        <f>-'OddsRatio_working_3-way'!U56/(3*'OddsRatio_working_3-way'!X56^(1/3))*COS(('OddsRatio_working_3-way'!Y56+4*PI())/3)</f>
        <v>-0.21645021645021631</v>
      </c>
      <c r="AI56" s="11">
        <f>'OddsRatio_working_3-way'!U56/(3*'OddsRatio_working_3-way'!X56^(1/3))*SIN(('OddsRatio_working_3-way'!Y56)/3)</f>
        <v>-5.6278546783188776E-2</v>
      </c>
      <c r="AJ56" s="11">
        <f>'OddsRatio_working_3-way'!U56/(3*'OddsRatio_working_3-way'!X56^(1/3))*SIN(('OddsRatio_working_3-way'!Y56+2*PI())/3)</f>
        <v>-0.43118131898424439</v>
      </c>
      <c r="AK56" s="11">
        <f>'OddsRatio_working_3-way'!U56/(3*'OddsRatio_working_3-way'!X56^(1/3))*SIN(('OddsRatio_working_3-way'!Y56+4*PI())/3)</f>
        <v>0.48745986576743322</v>
      </c>
      <c r="AL56" s="11">
        <f>'OddsRatio_working_3-way'!Z56+'OddsRatio_working_3-way'!AF56</f>
        <v>1.0607554706101157</v>
      </c>
      <c r="AM56" s="11">
        <f>'OddsRatio_working_3-way'!AA56+'OddsRatio_working_3-way'!AG56</f>
        <v>-0.62785503770968276</v>
      </c>
      <c r="AN56" s="11">
        <f>'OddsRatio_working_3-way'!AB56+'OddsRatio_working_3-way'!AH56</f>
        <v>-0.43290043290043262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1.0607554706101157</v>
      </c>
      <c r="AS56" s="11">
        <f>IF(('OddsRatio_working_3-way'!X56=0),IF(Q56&gt;0,-Q56^(1/3),(-Q56)^(1/3)),'OddsRatio_working_3-way'!AM56-'OddsRatio_working_3-way'!R56/3)</f>
        <v>-0.62785503770968276</v>
      </c>
      <c r="AT56" s="11">
        <f>IF(('OddsRatio_working_3-way'!X56=0),IF(Q56&gt;0,-Q56^(1/3),(-Q56)^(1/3)),'OddsRatio_working_3-way'!AN56-'OddsRatio_working_3-way'!R56/3)</f>
        <v>-0.43290043290043262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1.65</v>
      </c>
      <c r="B57" s="4">
        <f>IF('True_Odds_Calculator_3-way'!B56="","",'True_Odds_Calculator_3-way'!B56)</f>
        <v>3.74</v>
      </c>
      <c r="C57" s="4">
        <f>IF('True_Odds_Calculator_3-way'!C56="","",'True_Odds_Calculator_3-way'!C56)</f>
        <v>6.28</v>
      </c>
      <c r="D57" s="9">
        <f t="shared" si="13"/>
        <v>0.59216268774541148</v>
      </c>
      <c r="E57" s="9">
        <f t="shared" si="14"/>
        <v>0.25619733455534133</v>
      </c>
      <c r="F57" s="9">
        <f t="shared" si="15"/>
        <v>0.15163997769924709</v>
      </c>
      <c r="G57" s="9">
        <f t="shared" si="16"/>
        <v>1.0595770923057029</v>
      </c>
      <c r="H57" s="9">
        <f t="shared" si="17"/>
        <v>1.6887251099987071</v>
      </c>
      <c r="I57" s="9">
        <f t="shared" si="18"/>
        <v>3.903241232917626</v>
      </c>
      <c r="J57" s="9">
        <f t="shared" si="19"/>
        <v>6.5945670473741114</v>
      </c>
      <c r="K57" s="11">
        <f t="shared" si="20"/>
        <v>0.60606060606060608</v>
      </c>
      <c r="L57" s="11">
        <f t="shared" si="21"/>
        <v>0.26737967914438499</v>
      </c>
      <c r="M57" s="11">
        <f t="shared" si="22"/>
        <v>0.15923566878980891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-0.24265131646173232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0.22371953466336789</v>
      </c>
      <c r="Q57" s="11">
        <f>2*'OddsRatio_working_3-way'!K57*'OddsRatio_working_3-way'!L57*'OddsRatio_working_3-way'!M57</f>
        <v>5.1607735793164446E-2</v>
      </c>
      <c r="R57" s="11">
        <f t="shared" si="23"/>
        <v>0</v>
      </c>
      <c r="S57" s="11">
        <f t="shared" si="24"/>
        <v>-0.92197948037364097</v>
      </c>
      <c r="T57" s="11">
        <f t="shared" si="25"/>
        <v>-0.21268269443451923</v>
      </c>
      <c r="U57" s="11">
        <f>'OddsRatio_working_3-way'!S57-'OddsRatio_working_3-way'!R57^2/3</f>
        <v>-0.92197948037364097</v>
      </c>
      <c r="V57" s="11">
        <f>'OddsRatio_working_3-way'!S57*'OddsRatio_working_3-way'!R57/3-2*'OddsRatio_working_3-way'!R57^3/27-'OddsRatio_working_3-way'!T57</f>
        <v>0.21268269443451923</v>
      </c>
      <c r="W57" s="11">
        <f>'OddsRatio_working_3-way'!V57^2+4*'OddsRatio_working_3-way'!U57^3/27</f>
        <v>-7.0873496517179349E-2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0.17037269809824757</v>
      </c>
      <c r="Y57" s="11">
        <f>IF('OddsRatio_working_3-way'!W57&gt;=0,IF('OddsRatio_working_3-way'!V57+SQRT('OddsRatio_working_3-way'!W57)&gt;0,0,PI()),ACOS('OddsRatio_working_3-way'!V57/(2*'OddsRatio_working_3-way'!X57)))</f>
        <v>0.89672894323993524</v>
      </c>
      <c r="Z57" s="11">
        <f>'OddsRatio_working_3-way'!X57^(1/3)*COS('OddsRatio_working_3-way'!Y57/3)</f>
        <v>0.52978854615285143</v>
      </c>
      <c r="AA57" s="11">
        <f>'OddsRatio_working_3-way'!X57^(1/3)*COS(('OddsRatio_working_3-way'!Y57+2*PI())/3)</f>
        <v>-0.40627299271748868</v>
      </c>
      <c r="AB57" s="11">
        <f>'OddsRatio_working_3-way'!X57^(1/3)*COS(('OddsRatio_working_3-way'!Y57+4*PI())/3)</f>
        <v>-0.12351555343536269</v>
      </c>
      <c r="AC57" s="11">
        <f>'OddsRatio_working_3-way'!X57^(1/3)*SIN('OddsRatio_working_3-way'!Y57/3)</f>
        <v>0.1632500836849046</v>
      </c>
      <c r="AD57" s="11">
        <f>'OddsRatio_working_3-way'!X57^(1/3)*SIN(('OddsRatio_working_3-way'!Y57+2*PI())/3)</f>
        <v>0.37718529775994158</v>
      </c>
      <c r="AE57" s="11">
        <f>'OddsRatio_working_3-way'!X57^(1/3)*SIN(('OddsRatio_working_3-way'!Y57+4*PI())/3)</f>
        <v>-0.54043538144484615</v>
      </c>
      <c r="AF57" s="11">
        <f>-'OddsRatio_working_3-way'!U57/(3*'OddsRatio_working_3-way'!X57^(1/3))*COS(('OddsRatio_working_3-way'!Y57)/3)</f>
        <v>0.52978854615285143</v>
      </c>
      <c r="AG57" s="11">
        <f>-'OddsRatio_working_3-way'!U57/(3*'OddsRatio_working_3-way'!X57^(1/3))*COS(('OddsRatio_working_3-way'!Y57+2*PI())/3)</f>
        <v>-0.40627299271748868</v>
      </c>
      <c r="AH57" s="11">
        <f>-'OddsRatio_working_3-way'!U57/(3*'OddsRatio_working_3-way'!X57^(1/3))*COS(('OddsRatio_working_3-way'!Y57+4*PI())/3)</f>
        <v>-0.12351555343536269</v>
      </c>
      <c r="AI57" s="11">
        <f>'OddsRatio_working_3-way'!U57/(3*'OddsRatio_working_3-way'!X57^(1/3))*SIN(('OddsRatio_working_3-way'!Y57)/3)</f>
        <v>-0.1632500836849046</v>
      </c>
      <c r="AJ57" s="11">
        <f>'OddsRatio_working_3-way'!U57/(3*'OddsRatio_working_3-way'!X57^(1/3))*SIN(('OddsRatio_working_3-way'!Y57+2*PI())/3)</f>
        <v>-0.37718529775994158</v>
      </c>
      <c r="AK57" s="11">
        <f>'OddsRatio_working_3-way'!U57/(3*'OddsRatio_working_3-way'!X57^(1/3))*SIN(('OddsRatio_working_3-way'!Y57+4*PI())/3)</f>
        <v>0.54043538144484615</v>
      </c>
      <c r="AL57" s="11">
        <f>'OddsRatio_working_3-way'!Z57+'OddsRatio_working_3-way'!AF57</f>
        <v>1.0595770923057029</v>
      </c>
      <c r="AM57" s="11">
        <f>'OddsRatio_working_3-way'!AA57+'OddsRatio_working_3-way'!AG57</f>
        <v>-0.81254598543497736</v>
      </c>
      <c r="AN57" s="11">
        <f>'OddsRatio_working_3-way'!AB57+'OddsRatio_working_3-way'!AH57</f>
        <v>-0.24703110687072538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1.0595770923057029</v>
      </c>
      <c r="AS57" s="11">
        <f>IF(('OddsRatio_working_3-way'!X57=0),IF(Q57&gt;0,-Q57^(1/3),(-Q57)^(1/3)),'OddsRatio_working_3-way'!AM57-'OddsRatio_working_3-way'!R57/3)</f>
        <v>-0.81254598543497736</v>
      </c>
      <c r="AT57" s="11">
        <f>IF(('OddsRatio_working_3-way'!X57=0),IF(Q57&gt;0,-Q57^(1/3),(-Q57)^(1/3)),'OddsRatio_working_3-way'!AN57-'OddsRatio_working_3-way'!R57/3)</f>
        <v>-0.24703110687072538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2.59</v>
      </c>
      <c r="B58" s="4">
        <f>IF('True_Odds_Calculator_3-way'!B57="","",'True_Odds_Calculator_3-way'!B57)</f>
        <v>3.04</v>
      </c>
      <c r="C58" s="4">
        <f>IF('True_Odds_Calculator_3-way'!C57="","",'True_Odds_Calculator_3-way'!C57)</f>
        <v>3.2</v>
      </c>
      <c r="D58" s="9">
        <f t="shared" si="13"/>
        <v>0.3763757998622293</v>
      </c>
      <c r="E58" s="9">
        <f t="shared" si="14"/>
        <v>0.3199121349702031</v>
      </c>
      <c r="F58" s="9">
        <f t="shared" si="15"/>
        <v>0.30371206516756766</v>
      </c>
      <c r="G58" s="9">
        <f t="shared" si="16"/>
        <v>1.0420873983333645</v>
      </c>
      <c r="H58" s="9">
        <f t="shared" si="17"/>
        <v>2.6569189633500496</v>
      </c>
      <c r="I58" s="9">
        <f t="shared" si="18"/>
        <v>3.1258582926000633</v>
      </c>
      <c r="J58" s="9">
        <f t="shared" si="19"/>
        <v>3.2925922763334015</v>
      </c>
      <c r="K58" s="11">
        <f t="shared" si="20"/>
        <v>0.38610038610038611</v>
      </c>
      <c r="L58" s="11">
        <f t="shared" si="21"/>
        <v>0.32894736842105265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-0.28322177910993696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0.23139034241007927</v>
      </c>
      <c r="Q58" s="11">
        <f>2*'OddsRatio_working_3-way'!K58*'OddsRatio_working_3-way'!L58*'OddsRatio_working_3-way'!M58</f>
        <v>7.9379191221296483E-2</v>
      </c>
      <c r="R58" s="11">
        <f t="shared" si="23"/>
        <v>0</v>
      </c>
      <c r="S58" s="11">
        <f t="shared" si="24"/>
        <v>-0.81699346405228779</v>
      </c>
      <c r="T58" s="11">
        <f t="shared" si="25"/>
        <v>-0.28027220036099065</v>
      </c>
      <c r="U58" s="11">
        <f>'OddsRatio_working_3-way'!S58-'OddsRatio_working_3-way'!R58^2/3</f>
        <v>-0.81699346405228779</v>
      </c>
      <c r="V58" s="11">
        <f>'OddsRatio_working_3-way'!S58*'OddsRatio_working_3-way'!R58/3-2*'OddsRatio_working_3-way'!R58^3/27-'OddsRatio_working_3-way'!T58</f>
        <v>0.28027220036099065</v>
      </c>
      <c r="W58" s="11">
        <f>'OddsRatio_working_3-way'!V58^2+4*'OddsRatio_working_3-way'!U58^3/27</f>
        <v>-2.2364455692673174E-3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0.14211698690204017</v>
      </c>
      <c r="Y58" s="11">
        <f>IF('OddsRatio_working_3-way'!W58&gt;=0,IF('OddsRatio_working_3-way'!V58+SQRT('OddsRatio_working_3-way'!W58)&gt;0,0,PI()),ACOS('OddsRatio_working_3-way'!V58/(2*'OddsRatio_working_3-way'!X58)))</f>
        <v>0.16715815347077356</v>
      </c>
      <c r="Z58" s="11">
        <f>'OddsRatio_working_3-way'!X58^(1/3)*COS('OddsRatio_working_3-way'!Y58/3)</f>
        <v>0.52104369916668225</v>
      </c>
      <c r="AA58" s="11">
        <f>'OddsRatio_working_3-way'!X58^(1/3)*COS(('OddsRatio_working_3-way'!Y58+2*PI())/3)</f>
        <v>-0.28569055400166316</v>
      </c>
      <c r="AB58" s="11">
        <f>'OddsRatio_working_3-way'!X58^(1/3)*COS(('OddsRatio_working_3-way'!Y58+4*PI())/3)</f>
        <v>-0.23535314516501918</v>
      </c>
      <c r="AC58" s="11">
        <f>'OddsRatio_working_3-way'!X58^(1/3)*SIN('OddsRatio_working_3-way'!Y58/3)</f>
        <v>2.9062316542144698E-2</v>
      </c>
      <c r="AD58" s="11">
        <f>'OddsRatio_working_3-way'!X58^(1/3)*SIN(('OddsRatio_working_3-way'!Y58+2*PI())/3)</f>
        <v>0.43670592168909123</v>
      </c>
      <c r="AE58" s="11">
        <f>'OddsRatio_working_3-way'!X58^(1/3)*SIN(('OddsRatio_working_3-way'!Y58+4*PI())/3)</f>
        <v>-0.46576823823123586</v>
      </c>
      <c r="AF58" s="11">
        <f>-'OddsRatio_working_3-way'!U58/(3*'OddsRatio_working_3-way'!X58^(1/3))*COS(('OddsRatio_working_3-way'!Y58)/3)</f>
        <v>0.52104369916668236</v>
      </c>
      <c r="AG58" s="11">
        <f>-'OddsRatio_working_3-way'!U58/(3*'OddsRatio_working_3-way'!X58^(1/3))*COS(('OddsRatio_working_3-way'!Y58+2*PI())/3)</f>
        <v>-0.28569055400166321</v>
      </c>
      <c r="AH58" s="11">
        <f>-'OddsRatio_working_3-way'!U58/(3*'OddsRatio_working_3-way'!X58^(1/3))*COS(('OddsRatio_working_3-way'!Y58+4*PI())/3)</f>
        <v>-0.23535314516501923</v>
      </c>
      <c r="AI58" s="11">
        <f>'OddsRatio_working_3-way'!U58/(3*'OddsRatio_working_3-way'!X58^(1/3))*SIN(('OddsRatio_working_3-way'!Y58)/3)</f>
        <v>-2.9062316542144702E-2</v>
      </c>
      <c r="AJ58" s="11">
        <f>'OddsRatio_working_3-way'!U58/(3*'OddsRatio_working_3-way'!X58^(1/3))*SIN(('OddsRatio_working_3-way'!Y58+2*PI())/3)</f>
        <v>-0.43670592168909128</v>
      </c>
      <c r="AK58" s="11">
        <f>'OddsRatio_working_3-way'!U58/(3*'OddsRatio_working_3-way'!X58^(1/3))*SIN(('OddsRatio_working_3-way'!Y58+4*PI())/3)</f>
        <v>0.46576823823123598</v>
      </c>
      <c r="AL58" s="11">
        <f>'OddsRatio_working_3-way'!Z58+'OddsRatio_working_3-way'!AF58</f>
        <v>1.0420873983333645</v>
      </c>
      <c r="AM58" s="11">
        <f>'OddsRatio_working_3-way'!AA58+'OddsRatio_working_3-way'!AG58</f>
        <v>-0.57138110800332642</v>
      </c>
      <c r="AN58" s="11">
        <f>'OddsRatio_working_3-way'!AB58+'OddsRatio_working_3-way'!AH58</f>
        <v>-0.47070629033003841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1.0420873983333645</v>
      </c>
      <c r="AS58" s="11">
        <f>IF(('OddsRatio_working_3-way'!X58=0),IF(Q58&gt;0,-Q58^(1/3),(-Q58)^(1/3)),'OddsRatio_working_3-way'!AM58-'OddsRatio_working_3-way'!R58/3)</f>
        <v>-0.57138110800332642</v>
      </c>
      <c r="AT58" s="11">
        <f>IF(('OddsRatio_working_3-way'!X58=0),IF(Q58&gt;0,-Q58^(1/3),(-Q58)^(1/3)),'OddsRatio_working_3-way'!AN58-'OddsRatio_working_3-way'!R58/3)</f>
        <v>-0.47070629033003841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1.88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4.13</v>
      </c>
      <c r="D59" s="9">
        <f t="shared" si="13"/>
        <v>0.52016387797654795</v>
      </c>
      <c r="E59" s="9">
        <f t="shared" si="14"/>
        <v>0.24624921281073314</v>
      </c>
      <c r="F59" s="9">
        <f t="shared" si="15"/>
        <v>0.2335869092127191</v>
      </c>
      <c r="G59" s="9">
        <f t="shared" si="16"/>
        <v>1.0482625641024987</v>
      </c>
      <c r="H59" s="9">
        <f t="shared" si="17"/>
        <v>1.922471056410199</v>
      </c>
      <c r="I59" s="9">
        <f t="shared" si="18"/>
        <v>4.0609266871792959</v>
      </c>
      <c r="J59" s="9">
        <f t="shared" si="19"/>
        <v>4.2810618256408208</v>
      </c>
      <c r="K59" s="11">
        <f t="shared" si="20"/>
        <v>0.53191489361702127</v>
      </c>
      <c r="L59" s="11">
        <f t="shared" si="21"/>
        <v>0.25510204081632654</v>
      </c>
      <c r="M59" s="11">
        <f t="shared" si="22"/>
        <v>0.24213075060532688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-0.26425054592441277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0.22768754093775986</v>
      </c>
      <c r="Q59" s="11">
        <f>2*'OddsRatio_working_3-way'!K59*'OddsRatio_working_3-way'!L59*'OddsRatio_working_3-way'!M59</f>
        <v>6.5710690025327534E-2</v>
      </c>
      <c r="R59" s="11">
        <f t="shared" si="23"/>
        <v>0</v>
      </c>
      <c r="S59" s="11">
        <f t="shared" si="24"/>
        <v>-0.86163508249813969</v>
      </c>
      <c r="T59" s="11">
        <f t="shared" si="25"/>
        <v>-0.24866813347709665</v>
      </c>
      <c r="U59" s="11">
        <f>'OddsRatio_working_3-way'!S59-'OddsRatio_working_3-way'!R59^2/3</f>
        <v>-0.86163508249813969</v>
      </c>
      <c r="V59" s="11">
        <f>'OddsRatio_working_3-way'!S59*'OddsRatio_working_3-way'!R59/3-2*'OddsRatio_working_3-way'!R59^3/27-'OddsRatio_working_3-way'!T59</f>
        <v>0.24866813347709665</v>
      </c>
      <c r="W59" s="11">
        <f>'OddsRatio_working_3-way'!V59^2+4*'OddsRatio_working_3-way'!U59^3/27</f>
        <v>-3.2933170212983982E-2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0.15392287908232416</v>
      </c>
      <c r="Y59" s="11">
        <f>IF('OddsRatio_working_3-way'!W59&gt;=0,IF('OddsRatio_working_3-way'!V59+SQRT('OddsRatio_working_3-way'!W59)&gt;0,0,PI()),ACOS('OddsRatio_working_3-way'!V59/(2*'OddsRatio_working_3-way'!X59)))</f>
        <v>0.6304393522331897</v>
      </c>
      <c r="Z59" s="11">
        <f>'OddsRatio_working_3-way'!X59^(1/3)*COS('OddsRatio_working_3-way'!Y59/3)</f>
        <v>0.52413128205124948</v>
      </c>
      <c r="AA59" s="11">
        <f>'OddsRatio_working_3-way'!X59^(1/3)*COS(('OddsRatio_working_3-way'!Y59+2*PI())/3)</f>
        <v>-0.35888283994203651</v>
      </c>
      <c r="AB59" s="11">
        <f>'OddsRatio_working_3-way'!X59^(1/3)*COS(('OddsRatio_working_3-way'!Y59+4*PI())/3)</f>
        <v>-0.16524844210921313</v>
      </c>
      <c r="AC59" s="11">
        <f>'OddsRatio_working_3-way'!X59^(1/3)*SIN('OddsRatio_working_3-way'!Y59/3)</f>
        <v>0.11179487171315193</v>
      </c>
      <c r="AD59" s="11">
        <f>'OddsRatio_working_3-way'!X59^(1/3)*SIN(('OddsRatio_working_3-way'!Y59+2*PI())/3)</f>
        <v>0.39801356931791304</v>
      </c>
      <c r="AE59" s="11">
        <f>'OddsRatio_working_3-way'!X59^(1/3)*SIN(('OddsRatio_working_3-way'!Y59+4*PI())/3)</f>
        <v>-0.50980844103106471</v>
      </c>
      <c r="AF59" s="11">
        <f>-'OddsRatio_working_3-way'!U59/(3*'OddsRatio_working_3-way'!X59^(1/3))*COS(('OddsRatio_working_3-way'!Y59)/3)</f>
        <v>0.52413128205124937</v>
      </c>
      <c r="AG59" s="11">
        <f>-'OddsRatio_working_3-way'!U59/(3*'OddsRatio_working_3-way'!X59^(1/3))*COS(('OddsRatio_working_3-way'!Y59+2*PI())/3)</f>
        <v>-0.35888283994203646</v>
      </c>
      <c r="AH59" s="11">
        <f>-'OddsRatio_working_3-way'!U59/(3*'OddsRatio_working_3-way'!X59^(1/3))*COS(('OddsRatio_working_3-way'!Y59+4*PI())/3)</f>
        <v>-0.16524844210921311</v>
      </c>
      <c r="AI59" s="11">
        <f>'OddsRatio_working_3-way'!U59/(3*'OddsRatio_working_3-way'!X59^(1/3))*SIN(('OddsRatio_working_3-way'!Y59)/3)</f>
        <v>-0.11179487171315192</v>
      </c>
      <c r="AJ59" s="11">
        <f>'OddsRatio_working_3-way'!U59/(3*'OddsRatio_working_3-way'!X59^(1/3))*SIN(('OddsRatio_working_3-way'!Y59+2*PI())/3)</f>
        <v>-0.39801356931791293</v>
      </c>
      <c r="AK59" s="11">
        <f>'OddsRatio_working_3-way'!U59/(3*'OddsRatio_working_3-way'!X59^(1/3))*SIN(('OddsRatio_working_3-way'!Y59+4*PI())/3)</f>
        <v>0.50980844103106471</v>
      </c>
      <c r="AL59" s="11">
        <f>'OddsRatio_working_3-way'!Z59+'OddsRatio_working_3-way'!AF59</f>
        <v>1.0482625641024987</v>
      </c>
      <c r="AM59" s="11">
        <f>'OddsRatio_working_3-way'!AA59+'OddsRatio_working_3-way'!AG59</f>
        <v>-0.71776567988407303</v>
      </c>
      <c r="AN59" s="11">
        <f>'OddsRatio_working_3-way'!AB59+'OddsRatio_working_3-way'!AH59</f>
        <v>-0.33049688421842627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1.0482625641024987</v>
      </c>
      <c r="AS59" s="11">
        <f>IF(('OddsRatio_working_3-way'!X59=0),IF(Q59&gt;0,-Q59^(1/3),(-Q59)^(1/3)),'OddsRatio_working_3-way'!AM59-'OddsRatio_working_3-way'!R59/3)</f>
        <v>-0.71776567988407303</v>
      </c>
      <c r="AT59" s="11">
        <f>IF(('OddsRatio_working_3-way'!X59=0),IF(Q59&gt;0,-Q59^(1/3),(-Q59)^(1/3)),'OddsRatio_working_3-way'!AN59-'OddsRatio_working_3-way'!R59/3)</f>
        <v>-0.33049688421842627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2.71</v>
      </c>
      <c r="B60" s="4">
        <f>IF('True_Odds_Calculator_3-way'!B59="","",'True_Odds_Calculator_3-way'!B59)</f>
        <v>3.8</v>
      </c>
      <c r="C60" s="4">
        <f>IF('True_Odds_Calculator_3-way'!C59="","",'True_Odds_Calculator_3-way'!C59)</f>
        <v>2.4900000000000002</v>
      </c>
      <c r="D60" s="9">
        <f t="shared" si="13"/>
        <v>0.35720564800766808</v>
      </c>
      <c r="E60" s="9">
        <f t="shared" si="14"/>
        <v>0.25338506678474731</v>
      </c>
      <c r="F60" s="9">
        <f t="shared" si="15"/>
        <v>0.38940928520758472</v>
      </c>
      <c r="G60" s="9">
        <f t="shared" si="16"/>
        <v>1.0523437462892737</v>
      </c>
      <c r="H60" s="9">
        <f t="shared" si="17"/>
        <v>2.7995078061546583</v>
      </c>
      <c r="I60" s="9">
        <f t="shared" si="18"/>
        <v>3.9465624896099665</v>
      </c>
      <c r="J60" s="9">
        <f t="shared" si="19"/>
        <v>2.5679921819710181</v>
      </c>
      <c r="K60" s="11">
        <f t="shared" si="20"/>
        <v>0.36900369003690037</v>
      </c>
      <c r="L60" s="11">
        <f t="shared" si="21"/>
        <v>0.26315789473684209</v>
      </c>
      <c r="M60" s="11">
        <f t="shared" si="22"/>
        <v>0.40160642570281119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-0.2782198906326413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0.23399092583189618</v>
      </c>
      <c r="Q60" s="11">
        <f>2*'OddsRatio_working_3-way'!K60*'OddsRatio_working_3-way'!L60*'OddsRatio_working_3-way'!M60</f>
        <v>7.7996975277298736E-2</v>
      </c>
      <c r="R60" s="11">
        <f t="shared" si="23"/>
        <v>0</v>
      </c>
      <c r="S60" s="11">
        <f t="shared" si="24"/>
        <v>-0.84102874636255032</v>
      </c>
      <c r="T60" s="11">
        <f t="shared" si="25"/>
        <v>-0.28034291545418349</v>
      </c>
      <c r="U60" s="11">
        <f>'OddsRatio_working_3-way'!S60-'OddsRatio_working_3-way'!R60^2/3</f>
        <v>-0.84102874636255032</v>
      </c>
      <c r="V60" s="11">
        <f>'OddsRatio_working_3-way'!S60*'OddsRatio_working_3-way'!R60/3-2*'OddsRatio_working_3-way'!R60^3/27-'OddsRatio_working_3-way'!T60</f>
        <v>0.28034291545418349</v>
      </c>
      <c r="W60" s="11">
        <f>'OddsRatio_working_3-way'!V60^2+4*'OddsRatio_working_3-way'!U60^3/27</f>
        <v>-9.5388598810286912E-3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0.14843433744115625</v>
      </c>
      <c r="Y60" s="11">
        <f>IF('OddsRatio_working_3-way'!W60&gt;=0,IF('OddsRatio_working_3-way'!V60+SQRT('OddsRatio_working_3-way'!W60)&gt;0,0,PI()),ACOS('OddsRatio_working_3-way'!V60/(2*'OddsRatio_working_3-way'!X60)))</f>
        <v>0.33523477139009827</v>
      </c>
      <c r="Z60" s="11">
        <f>'OddsRatio_working_3-way'!X60^(1/3)*COS('OddsRatio_working_3-way'!Y60/3)</f>
        <v>0.52617187314463687</v>
      </c>
      <c r="AA60" s="11">
        <f>'OddsRatio_working_3-way'!X60^(1/3)*COS(('OddsRatio_working_3-way'!Y60+2*PI())/3)</f>
        <v>-0.31421867094312667</v>
      </c>
      <c r="AB60" s="11">
        <f>'OddsRatio_working_3-way'!X60^(1/3)*COS(('OddsRatio_working_3-way'!Y60+4*PI())/3)</f>
        <v>-0.21195320220151037</v>
      </c>
      <c r="AC60" s="11">
        <f>'OddsRatio_working_3-way'!X60^(1/3)*SIN('OddsRatio_working_3-way'!Y60/3)</f>
        <v>5.9042995906775614E-2</v>
      </c>
      <c r="AD60" s="11">
        <f>'OddsRatio_working_3-way'!X60^(1/3)*SIN(('OddsRatio_working_3-way'!Y60+2*PI())/3)</f>
        <v>0.42615671094671087</v>
      </c>
      <c r="AE60" s="11">
        <f>'OddsRatio_working_3-way'!X60^(1/3)*SIN(('OddsRatio_working_3-way'!Y60+4*PI())/3)</f>
        <v>-0.48519970685348635</v>
      </c>
      <c r="AF60" s="11">
        <f>-'OddsRatio_working_3-way'!U60/(3*'OddsRatio_working_3-way'!X60^(1/3))*COS(('OddsRatio_working_3-way'!Y60)/3)</f>
        <v>0.52617187314463687</v>
      </c>
      <c r="AG60" s="11">
        <f>-'OddsRatio_working_3-way'!U60/(3*'OddsRatio_working_3-way'!X60^(1/3))*COS(('OddsRatio_working_3-way'!Y60+2*PI())/3)</f>
        <v>-0.31421867094312667</v>
      </c>
      <c r="AH60" s="11">
        <f>-'OddsRatio_working_3-way'!U60/(3*'OddsRatio_working_3-way'!X60^(1/3))*COS(('OddsRatio_working_3-way'!Y60+4*PI())/3)</f>
        <v>-0.21195320220151037</v>
      </c>
      <c r="AI60" s="11">
        <f>'OddsRatio_working_3-way'!U60/(3*'OddsRatio_working_3-way'!X60^(1/3))*SIN(('OddsRatio_working_3-way'!Y60)/3)</f>
        <v>-5.9042995906775614E-2</v>
      </c>
      <c r="AJ60" s="11">
        <f>'OddsRatio_working_3-way'!U60/(3*'OddsRatio_working_3-way'!X60^(1/3))*SIN(('OddsRatio_working_3-way'!Y60+2*PI())/3)</f>
        <v>-0.42615671094671087</v>
      </c>
      <c r="AK60" s="11">
        <f>'OddsRatio_working_3-way'!U60/(3*'OddsRatio_working_3-way'!X60^(1/3))*SIN(('OddsRatio_working_3-way'!Y60+4*PI())/3)</f>
        <v>0.48519970685348635</v>
      </c>
      <c r="AL60" s="11">
        <f>'OddsRatio_working_3-way'!Z60+'OddsRatio_working_3-way'!AF60</f>
        <v>1.0523437462892737</v>
      </c>
      <c r="AM60" s="11">
        <f>'OddsRatio_working_3-way'!AA60+'OddsRatio_working_3-way'!AG60</f>
        <v>-0.62843734188625333</v>
      </c>
      <c r="AN60" s="11">
        <f>'OddsRatio_working_3-way'!AB60+'OddsRatio_working_3-way'!AH60</f>
        <v>-0.42390640440302074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1.0523437462892737</v>
      </c>
      <c r="AS60" s="11">
        <f>IF(('OddsRatio_working_3-way'!X60=0),IF(Q60&gt;0,-Q60^(1/3),(-Q60)^(1/3)),'OddsRatio_working_3-way'!AM60-'OddsRatio_working_3-way'!R60/3)</f>
        <v>-0.62843734188625333</v>
      </c>
      <c r="AT60" s="11">
        <f>IF(('OddsRatio_working_3-way'!X60=0),IF(Q60&gt;0,-Q60^(1/3),(-Q60)^(1/3)),'OddsRatio_working_3-way'!AN60-'OddsRatio_working_3-way'!R60/3)</f>
        <v>-0.42390640440302074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2.52</v>
      </c>
      <c r="B61" s="4">
        <f>IF('True_Odds_Calculator_3-way'!B60="","",'True_Odds_Calculator_3-way'!B60)</f>
        <v>3.61</v>
      </c>
      <c r="C61" s="4">
        <f>IF('True_Odds_Calculator_3-way'!C60="","",'True_Odds_Calculator_3-way'!C60)</f>
        <v>2.83</v>
      </c>
      <c r="D61" s="9">
        <f t="shared" si="13"/>
        <v>0.38706426970061297</v>
      </c>
      <c r="E61" s="9">
        <f t="shared" si="14"/>
        <v>0.26888062906512761</v>
      </c>
      <c r="F61" s="9">
        <f t="shared" si="15"/>
        <v>0.34405510123425936</v>
      </c>
      <c r="G61" s="9">
        <f t="shared" si="16"/>
        <v>1.0418093907204169</v>
      </c>
      <c r="H61" s="9">
        <f t="shared" si="17"/>
        <v>2.583550273895034</v>
      </c>
      <c r="I61" s="9">
        <f t="shared" si="18"/>
        <v>3.7191225097802878</v>
      </c>
      <c r="J61" s="9">
        <f t="shared" si="19"/>
        <v>2.9065111850183629</v>
      </c>
      <c r="K61" s="11">
        <f t="shared" si="20"/>
        <v>0.3968253968253968</v>
      </c>
      <c r="L61" s="11">
        <f t="shared" si="21"/>
        <v>0.2770083102493075</v>
      </c>
      <c r="M61" s="11">
        <f t="shared" si="22"/>
        <v>0.35335689045936397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-0.28199473949892406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0.23150057898450174</v>
      </c>
      <c r="Q61" s="11">
        <f>2*'OddsRatio_working_3-way'!K61*'OddsRatio_working_3-way'!L61*'OddsRatio_working_3-way'!M61</f>
        <v>7.7684758048490524E-2</v>
      </c>
      <c r="R61" s="11">
        <f t="shared" si="23"/>
        <v>0</v>
      </c>
      <c r="S61" s="11">
        <f t="shared" si="24"/>
        <v>-0.82093935296755782</v>
      </c>
      <c r="T61" s="11">
        <f t="shared" si="25"/>
        <v>-0.2754830043515295</v>
      </c>
      <c r="U61" s="11">
        <f>'OddsRatio_working_3-way'!S61-'OddsRatio_working_3-way'!R61^2/3</f>
        <v>-0.82093935296755782</v>
      </c>
      <c r="V61" s="11">
        <f>'OddsRatio_working_3-way'!S61*'OddsRatio_working_3-way'!R61/3-2*'OddsRatio_working_3-way'!R61^3/27-'OddsRatio_working_3-way'!T61</f>
        <v>0.2754830043515295</v>
      </c>
      <c r="W61" s="11">
        <f>'OddsRatio_working_3-way'!V61^2+4*'OddsRatio_working_3-way'!U61^3/27</f>
        <v>-6.0743045800717571E-3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0.1431478171913709</v>
      </c>
      <c r="Y61" s="11">
        <f>IF('OddsRatio_working_3-way'!W61&gt;=0,IF('OddsRatio_working_3-way'!V61+SQRT('OddsRatio_working_3-way'!W61)&gt;0,0,PI()),ACOS('OddsRatio_working_3-way'!V61/(2*'OddsRatio_working_3-way'!X61)))</f>
        <v>0.27570822148283325</v>
      </c>
      <c r="Z61" s="11">
        <f>'OddsRatio_working_3-way'!X61^(1/3)*COS('OddsRatio_working_3-way'!Y61/3)</f>
        <v>0.52090469536020845</v>
      </c>
      <c r="AA61" s="11">
        <f>'OddsRatio_working_3-way'!X61^(1/3)*COS(('OddsRatio_working_3-way'!Y61+2*PI())/3)</f>
        <v>-0.30202832638964056</v>
      </c>
      <c r="AB61" s="11">
        <f>'OddsRatio_working_3-way'!X61^(1/3)*COS(('OddsRatio_working_3-way'!Y61+4*PI())/3)</f>
        <v>-0.21887636897056773</v>
      </c>
      <c r="AC61" s="11">
        <f>'OddsRatio_working_3-way'!X61^(1/3)*SIN('OddsRatio_working_3-way'!Y61/3)</f>
        <v>4.8007804999545892E-2</v>
      </c>
      <c r="AD61" s="11">
        <f>'OddsRatio_working_3-way'!X61^(1/3)*SIN(('OddsRatio_working_3-way'!Y61+2*PI())/3)</f>
        <v>0.42711279663276153</v>
      </c>
      <c r="AE61" s="11">
        <f>'OddsRatio_working_3-way'!X61^(1/3)*SIN(('OddsRatio_working_3-way'!Y61+4*PI())/3)</f>
        <v>-0.47512060163230746</v>
      </c>
      <c r="AF61" s="11">
        <f>-'OddsRatio_working_3-way'!U61/(3*'OddsRatio_working_3-way'!X61^(1/3))*COS(('OddsRatio_working_3-way'!Y61)/3)</f>
        <v>0.52090469536020845</v>
      </c>
      <c r="AG61" s="11">
        <f>-'OddsRatio_working_3-way'!U61/(3*'OddsRatio_working_3-way'!X61^(1/3))*COS(('OddsRatio_working_3-way'!Y61+2*PI())/3)</f>
        <v>-0.30202832638964056</v>
      </c>
      <c r="AH61" s="11">
        <f>-'OddsRatio_working_3-way'!U61/(3*'OddsRatio_working_3-way'!X61^(1/3))*COS(('OddsRatio_working_3-way'!Y61+4*PI())/3)</f>
        <v>-0.21887636897056773</v>
      </c>
      <c r="AI61" s="11">
        <f>'OddsRatio_working_3-way'!U61/(3*'OddsRatio_working_3-way'!X61^(1/3))*SIN(('OddsRatio_working_3-way'!Y61)/3)</f>
        <v>-4.8007804999545892E-2</v>
      </c>
      <c r="AJ61" s="11">
        <f>'OddsRatio_working_3-way'!U61/(3*'OddsRatio_working_3-way'!X61^(1/3))*SIN(('OddsRatio_working_3-way'!Y61+2*PI())/3)</f>
        <v>-0.42711279663276153</v>
      </c>
      <c r="AK61" s="11">
        <f>'OddsRatio_working_3-way'!U61/(3*'OddsRatio_working_3-way'!X61^(1/3))*SIN(('OddsRatio_working_3-way'!Y61+4*PI())/3)</f>
        <v>0.47512060163230746</v>
      </c>
      <c r="AL61" s="11">
        <f>'OddsRatio_working_3-way'!Z61+'OddsRatio_working_3-way'!AF61</f>
        <v>1.0418093907204169</v>
      </c>
      <c r="AM61" s="11">
        <f>'OddsRatio_working_3-way'!AA61+'OddsRatio_working_3-way'!AG61</f>
        <v>-0.60405665277928111</v>
      </c>
      <c r="AN61" s="11">
        <f>'OddsRatio_working_3-way'!AB61+'OddsRatio_working_3-way'!AH61</f>
        <v>-0.43775273794113545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1.0418093907204169</v>
      </c>
      <c r="AS61" s="11">
        <f>IF(('OddsRatio_working_3-way'!X61=0),IF(Q61&gt;0,-Q61^(1/3),(-Q61)^(1/3)),'OddsRatio_working_3-way'!AM61-'OddsRatio_working_3-way'!R61/3)</f>
        <v>-0.60405665277928111</v>
      </c>
      <c r="AT61" s="11">
        <f>IF(('OddsRatio_working_3-way'!X61=0),IF(Q61&gt;0,-Q61^(1/3),(-Q61)^(1/3)),'OddsRatio_working_3-way'!AN61-'OddsRatio_working_3-way'!R61/3)</f>
        <v>-0.43775273794113545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2.71</v>
      </c>
      <c r="B62" s="4">
        <f>IF('True_Odds_Calculator_3-way'!B61="","",'True_Odds_Calculator_3-way'!B61)</f>
        <v>3.82</v>
      </c>
      <c r="C62" s="4">
        <f>IF('True_Odds_Calculator_3-way'!C61="","",'True_Odds_Calculator_3-way'!C61)</f>
        <v>2.52</v>
      </c>
      <c r="D62" s="9">
        <f t="shared" si="13"/>
        <v>0.35933479605373053</v>
      </c>
      <c r="E62" s="9">
        <f t="shared" si="14"/>
        <v>0.25379074044107736</v>
      </c>
      <c r="F62" s="9">
        <f t="shared" si="15"/>
        <v>0.38687446350519245</v>
      </c>
      <c r="G62" s="9">
        <f t="shared" si="16"/>
        <v>1.0426432900966391</v>
      </c>
      <c r="H62" s="9">
        <f t="shared" si="17"/>
        <v>2.7829200260652525</v>
      </c>
      <c r="I62" s="9">
        <f t="shared" si="18"/>
        <v>3.9402540780725221</v>
      </c>
      <c r="J62" s="9">
        <f t="shared" si="19"/>
        <v>2.5848178009468916</v>
      </c>
      <c r="K62" s="11">
        <f t="shared" si="20"/>
        <v>0.36900369003690037</v>
      </c>
      <c r="L62" s="11">
        <f t="shared" si="21"/>
        <v>0.26178010471204188</v>
      </c>
      <c r="M62" s="11">
        <f t="shared" si="22"/>
        <v>0.3968253968253968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-0.2809671926188223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0.23191144402094729</v>
      </c>
      <c r="Q62" s="11">
        <f>2*'OddsRatio_working_3-way'!K62*'OddsRatio_working_3-way'!L62*'OddsRatio_working_3-way'!M62</f>
        <v>7.666494017221398E-2</v>
      </c>
      <c r="R62" s="11">
        <f t="shared" si="23"/>
        <v>0</v>
      </c>
      <c r="S62" s="11">
        <f t="shared" si="24"/>
        <v>-0.82540399773852913</v>
      </c>
      <c r="T62" s="11">
        <f t="shared" si="25"/>
        <v>-0.2728608256986873</v>
      </c>
      <c r="U62" s="11">
        <f>'OddsRatio_working_3-way'!S62-'OddsRatio_working_3-way'!R62^2/3</f>
        <v>-0.82540399773852913</v>
      </c>
      <c r="V62" s="11">
        <f>'OddsRatio_working_3-way'!S62*'OddsRatio_working_3-way'!R62/3-2*'OddsRatio_working_3-way'!R62^3/27-'OddsRatio_working_3-way'!T62</f>
        <v>0.2728608256986873</v>
      </c>
      <c r="W62" s="11">
        <f>'OddsRatio_working_3-way'!V62^2+4*'OddsRatio_working_3-way'!U62^3/27</f>
        <v>-8.8567389699009264E-3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0.14431715869125744</v>
      </c>
      <c r="Y62" s="11">
        <f>IF('OddsRatio_working_3-way'!W62&gt;=0,IF('OddsRatio_working_3-way'!V62+SQRT('OddsRatio_working_3-way'!W62)&gt;0,0,PI()),ACOS('OddsRatio_working_3-way'!V62/(2*'OddsRatio_working_3-way'!X62)))</f>
        <v>0.33212598663756987</v>
      </c>
      <c r="Z62" s="11">
        <f>'OddsRatio_working_3-way'!X62^(1/3)*COS('OddsRatio_working_3-way'!Y62/3)</f>
        <v>0.52132164504831968</v>
      </c>
      <c r="AA62" s="11">
        <f>'OddsRatio_working_3-way'!X62^(1/3)*COS(('OddsRatio_working_3-way'!Y62+2*PI())/3)</f>
        <v>-0.31084853255079481</v>
      </c>
      <c r="AB62" s="11">
        <f>'OddsRatio_working_3-way'!X62^(1/3)*COS(('OddsRatio_working_3-way'!Y62+4*PI())/3)</f>
        <v>-0.21047311249752482</v>
      </c>
      <c r="AC62" s="11">
        <f>'OddsRatio_working_3-way'!X62^(1/3)*SIN('OddsRatio_working_3-way'!Y62/3)</f>
        <v>5.7951775787777257E-2</v>
      </c>
      <c r="AD62" s="11">
        <f>'OddsRatio_working_3-way'!X62^(1/3)*SIN(('OddsRatio_working_3-way'!Y62+2*PI())/3)</f>
        <v>0.42250190026065038</v>
      </c>
      <c r="AE62" s="11">
        <f>'OddsRatio_working_3-way'!X62^(1/3)*SIN(('OddsRatio_working_3-way'!Y62+4*PI())/3)</f>
        <v>-0.48045367604842748</v>
      </c>
      <c r="AF62" s="11">
        <f>-'OddsRatio_working_3-way'!U62/(3*'OddsRatio_working_3-way'!X62^(1/3))*COS(('OddsRatio_working_3-way'!Y62)/3)</f>
        <v>0.52132164504831957</v>
      </c>
      <c r="AG62" s="11">
        <f>-'OddsRatio_working_3-way'!U62/(3*'OddsRatio_working_3-way'!X62^(1/3))*COS(('OddsRatio_working_3-way'!Y62+2*PI())/3)</f>
        <v>-0.31084853255079475</v>
      </c>
      <c r="AH62" s="11">
        <f>-'OddsRatio_working_3-way'!U62/(3*'OddsRatio_working_3-way'!X62^(1/3))*COS(('OddsRatio_working_3-way'!Y62+4*PI())/3)</f>
        <v>-0.21047311249752476</v>
      </c>
      <c r="AI62" s="11">
        <f>'OddsRatio_working_3-way'!U62/(3*'OddsRatio_working_3-way'!X62^(1/3))*SIN(('OddsRatio_working_3-way'!Y62)/3)</f>
        <v>-5.7951775787777243E-2</v>
      </c>
      <c r="AJ62" s="11">
        <f>'OddsRatio_working_3-way'!U62/(3*'OddsRatio_working_3-way'!X62^(1/3))*SIN(('OddsRatio_working_3-way'!Y62+2*PI())/3)</f>
        <v>-0.42250190026065026</v>
      </c>
      <c r="AK62" s="11">
        <f>'OddsRatio_working_3-way'!U62/(3*'OddsRatio_working_3-way'!X62^(1/3))*SIN(('OddsRatio_working_3-way'!Y62+4*PI())/3)</f>
        <v>0.48045367604842737</v>
      </c>
      <c r="AL62" s="11">
        <f>'OddsRatio_working_3-way'!Z62+'OddsRatio_working_3-way'!AF62</f>
        <v>1.0426432900966391</v>
      </c>
      <c r="AM62" s="11">
        <f>'OddsRatio_working_3-way'!AA62+'OddsRatio_working_3-way'!AG62</f>
        <v>-0.62169706510158962</v>
      </c>
      <c r="AN62" s="11">
        <f>'OddsRatio_working_3-way'!AB62+'OddsRatio_working_3-way'!AH62</f>
        <v>-0.42094622499504958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1.0426432900966391</v>
      </c>
      <c r="AS62" s="11">
        <f>IF(('OddsRatio_working_3-way'!X62=0),IF(Q62&gt;0,-Q62^(1/3),(-Q62)^(1/3)),'OddsRatio_working_3-way'!AM62-'OddsRatio_working_3-way'!R62/3)</f>
        <v>-0.62169706510158962</v>
      </c>
      <c r="AT62" s="11">
        <f>IF(('OddsRatio_working_3-way'!X62=0),IF(Q62&gt;0,-Q62^(1/3),(-Q62)^(1/3)),'OddsRatio_working_3-way'!AN62-'OddsRatio_working_3-way'!R62/3)</f>
        <v>-0.42094622499504958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1.63</v>
      </c>
      <c r="B63" s="4">
        <f>IF('True_Odds_Calculator_3-way'!B62="","",'True_Odds_Calculator_3-way'!B62)</f>
        <v>4.17</v>
      </c>
      <c r="C63" s="4">
        <f>IF('True_Odds_Calculator_3-way'!C62="","",'True_Odds_Calculator_3-way'!C62)</f>
        <v>5.68</v>
      </c>
      <c r="D63" s="9">
        <f t="shared" si="13"/>
        <v>0.60101319168350342</v>
      </c>
      <c r="E63" s="9">
        <f t="shared" si="14"/>
        <v>0.23039564735315532</v>
      </c>
      <c r="F63" s="9">
        <f t="shared" si="15"/>
        <v>0.1685911609633414</v>
      </c>
      <c r="G63" s="9">
        <f t="shared" si="16"/>
        <v>1.053741253797096</v>
      </c>
      <c r="H63" s="9">
        <f t="shared" si="17"/>
        <v>1.6638569898921705</v>
      </c>
      <c r="I63" s="9">
        <f t="shared" si="18"/>
        <v>4.3403597745367941</v>
      </c>
      <c r="J63" s="9">
        <f t="shared" si="19"/>
        <v>5.9315090677704081</v>
      </c>
      <c r="K63" s="11">
        <f t="shared" si="20"/>
        <v>0.61349693251533743</v>
      </c>
      <c r="L63" s="11">
        <f t="shared" si="21"/>
        <v>0.23980815347721823</v>
      </c>
      <c r="M63" s="11">
        <f t="shared" si="22"/>
        <v>0.17605633802816903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-0.24208822693853904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0.21964628245558743</v>
      </c>
      <c r="Q63" s="11">
        <f>2*'OddsRatio_working_3-way'!K63*'OddsRatio_working_3-way'!L63*'OddsRatio_working_3-way'!M63</f>
        <v>5.1803368503676291E-2</v>
      </c>
      <c r="R63" s="11">
        <f t="shared" si="23"/>
        <v>0</v>
      </c>
      <c r="S63" s="11">
        <f t="shared" si="24"/>
        <v>-0.90729848879165387</v>
      </c>
      <c r="T63" s="11">
        <f t="shared" si="25"/>
        <v>-0.21398549263954106</v>
      </c>
      <c r="U63" s="11">
        <f>'OddsRatio_working_3-way'!S63-'OddsRatio_working_3-way'!R63^2/3</f>
        <v>-0.90729848879165387</v>
      </c>
      <c r="V63" s="11">
        <f>'OddsRatio_working_3-way'!S63*'OddsRatio_working_3-way'!R63/3-2*'OddsRatio_working_3-way'!R63^3/27-'OddsRatio_working_3-way'!T63</f>
        <v>0.21398549263954106</v>
      </c>
      <c r="W63" s="11">
        <f>'OddsRatio_working_3-way'!V63^2+4*'OddsRatio_working_3-way'!U63^3/27</f>
        <v>-6.4859029676628516E-2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0.16631958749408893</v>
      </c>
      <c r="Y63" s="11">
        <f>IF('OddsRatio_working_3-way'!W63&gt;=0,IF('OddsRatio_working_3-way'!V63+SQRT('OddsRatio_working_3-way'!W63)&gt;0,0,PI()),ACOS('OddsRatio_working_3-way'!V63/(2*'OddsRatio_working_3-way'!X63)))</f>
        <v>0.87200062001067435</v>
      </c>
      <c r="Z63" s="11">
        <f>'OddsRatio_working_3-way'!X63^(1/3)*COS('OddsRatio_working_3-way'!Y63/3)</f>
        <v>0.52687062689854802</v>
      </c>
      <c r="AA63" s="11">
        <f>'OddsRatio_working_3-way'!X63^(1/3)*COS(('OddsRatio_working_3-way'!Y63+2*PI())/3)</f>
        <v>-0.39992754429616756</v>
      </c>
      <c r="AB63" s="11">
        <f>'OddsRatio_working_3-way'!X63^(1/3)*COS(('OddsRatio_working_3-way'!Y63+4*PI())/3)</f>
        <v>-0.12694308260238066</v>
      </c>
      <c r="AC63" s="11">
        <f>'OddsRatio_working_3-way'!X63^(1/3)*SIN('OddsRatio_working_3-way'!Y63/3)</f>
        <v>0.15760765244349306</v>
      </c>
      <c r="AD63" s="11">
        <f>'OddsRatio_working_3-way'!X63^(1/3)*SIN(('OddsRatio_working_3-way'!Y63+2*PI())/3)</f>
        <v>0.37747952118022893</v>
      </c>
      <c r="AE63" s="11">
        <f>'OddsRatio_working_3-way'!X63^(1/3)*SIN(('OddsRatio_working_3-way'!Y63+4*PI())/3)</f>
        <v>-0.53508717362372193</v>
      </c>
      <c r="AF63" s="11">
        <f>-'OddsRatio_working_3-way'!U63/(3*'OddsRatio_working_3-way'!X63^(1/3))*COS(('OddsRatio_working_3-way'!Y63)/3)</f>
        <v>0.52687062689854802</v>
      </c>
      <c r="AG63" s="11">
        <f>-'OddsRatio_working_3-way'!U63/(3*'OddsRatio_working_3-way'!X63^(1/3))*COS(('OddsRatio_working_3-way'!Y63+2*PI())/3)</f>
        <v>-0.39992754429616756</v>
      </c>
      <c r="AH63" s="11">
        <f>-'OddsRatio_working_3-way'!U63/(3*'OddsRatio_working_3-way'!X63^(1/3))*COS(('OddsRatio_working_3-way'!Y63+4*PI())/3)</f>
        <v>-0.12694308260238066</v>
      </c>
      <c r="AI63" s="11">
        <f>'OddsRatio_working_3-way'!U63/(3*'OddsRatio_working_3-way'!X63^(1/3))*SIN(('OddsRatio_working_3-way'!Y63)/3)</f>
        <v>-0.15760765244349306</v>
      </c>
      <c r="AJ63" s="11">
        <f>'OddsRatio_working_3-way'!U63/(3*'OddsRatio_working_3-way'!X63^(1/3))*SIN(('OddsRatio_working_3-way'!Y63+2*PI())/3)</f>
        <v>-0.37747952118022893</v>
      </c>
      <c r="AK63" s="11">
        <f>'OddsRatio_working_3-way'!U63/(3*'OddsRatio_working_3-way'!X63^(1/3))*SIN(('OddsRatio_working_3-way'!Y63+4*PI())/3)</f>
        <v>0.53508717362372193</v>
      </c>
      <c r="AL63" s="11">
        <f>'OddsRatio_working_3-way'!Z63+'OddsRatio_working_3-way'!AF63</f>
        <v>1.053741253797096</v>
      </c>
      <c r="AM63" s="11">
        <f>'OddsRatio_working_3-way'!AA63+'OddsRatio_working_3-way'!AG63</f>
        <v>-0.79985508859233512</v>
      </c>
      <c r="AN63" s="11">
        <f>'OddsRatio_working_3-way'!AB63+'OddsRatio_working_3-way'!AH63</f>
        <v>-0.25388616520476132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1.053741253797096</v>
      </c>
      <c r="AS63" s="11">
        <f>IF(('OddsRatio_working_3-way'!X63=0),IF(Q63&gt;0,-Q63^(1/3),(-Q63)^(1/3)),'OddsRatio_working_3-way'!AM63-'OddsRatio_working_3-way'!R63/3)</f>
        <v>-0.79985508859233512</v>
      </c>
      <c r="AT63" s="11">
        <f>IF(('OddsRatio_working_3-way'!X63=0),IF(Q63&gt;0,-Q63^(1/3),(-Q63)^(1/3)),'OddsRatio_working_3-way'!AN63-'OddsRatio_working_3-way'!R63/3)</f>
        <v>-0.25388616520476132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3.53</v>
      </c>
      <c r="B64" s="4">
        <f>IF('True_Odds_Calculator_3-way'!B63="","",'True_Odds_Calculator_3-way'!B63)</f>
        <v>3.91</v>
      </c>
      <c r="C64" s="4">
        <f>IF('True_Odds_Calculator_3-way'!C63="","",'True_Odds_Calculator_3-way'!C63)</f>
        <v>2.04</v>
      </c>
      <c r="D64" s="9">
        <f t="shared" si="13"/>
        <v>0.27408876198983884</v>
      </c>
      <c r="E64" s="9">
        <f t="shared" si="14"/>
        <v>0.24714275159650692</v>
      </c>
      <c r="F64" s="9">
        <f t="shared" si="15"/>
        <v>0.47876848641365388</v>
      </c>
      <c r="G64" s="9">
        <f t="shared" si="16"/>
        <v>1.0468194166943521</v>
      </c>
      <c r="H64" s="9">
        <f t="shared" si="17"/>
        <v>3.648453124236712</v>
      </c>
      <c r="I64" s="9">
        <f t="shared" si="18"/>
        <v>4.0462445025805636</v>
      </c>
      <c r="J64" s="9">
        <f t="shared" si="19"/>
        <v>2.0886921933621263</v>
      </c>
      <c r="K64" s="11">
        <f t="shared" si="20"/>
        <v>0.28328611898016998</v>
      </c>
      <c r="L64" s="11">
        <f t="shared" si="21"/>
        <v>0.25575447570332482</v>
      </c>
      <c r="M64" s="11">
        <f t="shared" si="22"/>
        <v>0.49019607843137253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-0.27193506964525505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0.23014067135443328</v>
      </c>
      <c r="Q64" s="11">
        <f>2*'OddsRatio_working_3-way'!K64*'OddsRatio_working_3-way'!L64*'OddsRatio_working_3-way'!M64</f>
        <v>7.1031071405689275E-2</v>
      </c>
      <c r="R64" s="11">
        <f t="shared" si="23"/>
        <v>0</v>
      </c>
      <c r="S64" s="11">
        <f t="shared" si="24"/>
        <v>-0.84630743528099028</v>
      </c>
      <c r="T64" s="11">
        <f t="shared" si="25"/>
        <v>-0.26120599854351551</v>
      </c>
      <c r="U64" s="11">
        <f>'OddsRatio_working_3-way'!S64-'OddsRatio_working_3-way'!R64^2/3</f>
        <v>-0.84630743528099028</v>
      </c>
      <c r="V64" s="11">
        <f>'OddsRatio_working_3-way'!S64*'OddsRatio_working_3-way'!R64/3-2*'OddsRatio_working_3-way'!R64^3/27-'OddsRatio_working_3-way'!T64</f>
        <v>0.26120599854351551</v>
      </c>
      <c r="W64" s="11">
        <f>'OddsRatio_working_3-way'!V64^2+4*'OddsRatio_working_3-way'!U64^3/27</f>
        <v>-2.1572327800517668E-2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0.14983399270161685</v>
      </c>
      <c r="Y64" s="11">
        <f>IF('OddsRatio_working_3-way'!W64&gt;=0,IF('OddsRatio_working_3-way'!V64+SQRT('OddsRatio_working_3-way'!W64)&gt;0,0,PI()),ACOS('OddsRatio_working_3-way'!V64/(2*'OddsRatio_working_3-way'!X64)))</f>
        <v>0.51223483868291142</v>
      </c>
      <c r="Z64" s="11">
        <f>'OddsRatio_working_3-way'!X64^(1/3)*COS('OddsRatio_working_3-way'!Y64/3)</f>
        <v>0.52340970834717593</v>
      </c>
      <c r="AA64" s="11">
        <f>'OddsRatio_working_3-way'!X64^(1/3)*COS(('OddsRatio_working_3-way'!Y64+2*PI())/3)</f>
        <v>-0.33986217453573153</v>
      </c>
      <c r="AB64" s="11">
        <f>'OddsRatio_working_3-way'!X64^(1/3)*COS(('OddsRatio_working_3-way'!Y64+4*PI())/3)</f>
        <v>-0.18354753381144426</v>
      </c>
      <c r="AC64" s="11">
        <f>'OddsRatio_working_3-way'!X64^(1/3)*SIN('OddsRatio_working_3-way'!Y64/3)</f>
        <v>9.0248299900446957E-2</v>
      </c>
      <c r="AD64" s="11">
        <f>'OddsRatio_working_3-way'!X64^(1/3)*SIN(('OddsRatio_working_3-way'!Y64+2*PI())/3)</f>
        <v>0.40816195406583483</v>
      </c>
      <c r="AE64" s="11">
        <f>'OddsRatio_working_3-way'!X64^(1/3)*SIN(('OddsRatio_working_3-way'!Y64+4*PI())/3)</f>
        <v>-0.49841025396628175</v>
      </c>
      <c r="AF64" s="11">
        <f>-'OddsRatio_working_3-way'!U64/(3*'OddsRatio_working_3-way'!X64^(1/3))*COS(('OddsRatio_working_3-way'!Y64)/3)</f>
        <v>0.52340970834717604</v>
      </c>
      <c r="AG64" s="11">
        <f>-'OddsRatio_working_3-way'!U64/(3*'OddsRatio_working_3-way'!X64^(1/3))*COS(('OddsRatio_working_3-way'!Y64+2*PI())/3)</f>
        <v>-0.33986217453573159</v>
      </c>
      <c r="AH64" s="11">
        <f>-'OddsRatio_working_3-way'!U64/(3*'OddsRatio_working_3-way'!X64^(1/3))*COS(('OddsRatio_working_3-way'!Y64+4*PI())/3)</f>
        <v>-0.18354753381144431</v>
      </c>
      <c r="AI64" s="11">
        <f>'OddsRatio_working_3-way'!U64/(3*'OddsRatio_working_3-way'!X64^(1/3))*SIN(('OddsRatio_working_3-way'!Y64)/3)</f>
        <v>-9.0248299900446971E-2</v>
      </c>
      <c r="AJ64" s="11">
        <f>'OddsRatio_working_3-way'!U64/(3*'OddsRatio_working_3-way'!X64^(1/3))*SIN(('OddsRatio_working_3-way'!Y64+2*PI())/3)</f>
        <v>-0.40816195406583494</v>
      </c>
      <c r="AK64" s="11">
        <f>'OddsRatio_working_3-way'!U64/(3*'OddsRatio_working_3-way'!X64^(1/3))*SIN(('OddsRatio_working_3-way'!Y64+4*PI())/3)</f>
        <v>0.49841025396628186</v>
      </c>
      <c r="AL64" s="11">
        <f>'OddsRatio_working_3-way'!Z64+'OddsRatio_working_3-way'!AF64</f>
        <v>1.0468194166943521</v>
      </c>
      <c r="AM64" s="11">
        <f>'OddsRatio_working_3-way'!AA64+'OddsRatio_working_3-way'!AG64</f>
        <v>-0.67972434907146306</v>
      </c>
      <c r="AN64" s="11">
        <f>'OddsRatio_working_3-way'!AB64+'OddsRatio_working_3-way'!AH64</f>
        <v>-0.36709506762288857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1.0468194166943521</v>
      </c>
      <c r="AS64" s="11">
        <f>IF(('OddsRatio_working_3-way'!X64=0),IF(Q64&gt;0,-Q64^(1/3),(-Q64)^(1/3)),'OddsRatio_working_3-way'!AM64-'OddsRatio_working_3-way'!R64/3)</f>
        <v>-0.67972434907146306</v>
      </c>
      <c r="AT64" s="11">
        <f>IF(('OddsRatio_working_3-way'!X64=0),IF(Q64&gt;0,-Q64^(1/3),(-Q64)^(1/3)),'OddsRatio_working_3-way'!AN64-'OddsRatio_working_3-way'!R64/3)</f>
        <v>-0.36709506762288857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2.44</v>
      </c>
      <c r="B65" s="4">
        <f>IF('True_Odds_Calculator_3-way'!B64="","",'True_Odds_Calculator_3-way'!B64)</f>
        <v>3.22</v>
      </c>
      <c r="C65" s="4">
        <f>IF('True_Odds_Calculator_3-way'!C64="","",'True_Odds_Calculator_3-way'!C64)</f>
        <v>3.15</v>
      </c>
      <c r="D65" s="9">
        <f t="shared" si="13"/>
        <v>0.39617725019261318</v>
      </c>
      <c r="E65" s="9">
        <f t="shared" si="14"/>
        <v>0.2985351596449784</v>
      </c>
      <c r="F65" s="9">
        <f t="shared" si="15"/>
        <v>0.30528759016240858</v>
      </c>
      <c r="G65" s="9">
        <f t="shared" si="16"/>
        <v>1.058418558433232</v>
      </c>
      <c r="H65" s="9">
        <f t="shared" si="17"/>
        <v>2.524122724143854</v>
      </c>
      <c r="I65" s="9">
        <f t="shared" si="18"/>
        <v>3.3496891997217748</v>
      </c>
      <c r="J65" s="9">
        <f t="shared" si="19"/>
        <v>3.2755999006314487</v>
      </c>
      <c r="K65" s="11">
        <f t="shared" si="20"/>
        <v>0.4098360655737705</v>
      </c>
      <c r="L65" s="11">
        <f t="shared" si="21"/>
        <v>0.3105590062111801</v>
      </c>
      <c r="M65" s="11">
        <f t="shared" si="22"/>
        <v>0.31746031746031744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-0.27771393660814303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0.23475771872065529</v>
      </c>
      <c r="Q65" s="11">
        <f>2*'OddsRatio_working_3-way'!K65*'OddsRatio_working_3-way'!L65*'OddsRatio_working_3-way'!M65</f>
        <v>8.0811607132755689E-2</v>
      </c>
      <c r="R65" s="11">
        <f t="shared" si="23"/>
        <v>0</v>
      </c>
      <c r="S65" s="11">
        <f t="shared" si="24"/>
        <v>-0.84532206625229844</v>
      </c>
      <c r="T65" s="11">
        <f t="shared" si="25"/>
        <v>-0.29098866308168619</v>
      </c>
      <c r="U65" s="11">
        <f>'OddsRatio_working_3-way'!S65-'OddsRatio_working_3-way'!R65^2/3</f>
        <v>-0.84532206625229844</v>
      </c>
      <c r="V65" s="11">
        <f>'OddsRatio_working_3-way'!S65*'OddsRatio_working_3-way'!R65/3-2*'OddsRatio_working_3-way'!R65^3/27-'OddsRatio_working_3-way'!T65</f>
        <v>0.29098866308168619</v>
      </c>
      <c r="W65" s="11">
        <f>'OddsRatio_working_3-way'!V65^2+4*'OddsRatio_working_3-way'!U65^3/27</f>
        <v>-4.8131947057713786E-3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0.14957238778250354</v>
      </c>
      <c r="Y65" s="11">
        <f>IF('OddsRatio_working_3-way'!W65&gt;=0,IF('OddsRatio_working_3-way'!V65+SQRT('OddsRatio_working_3-way'!W65)&gt;0,0,PI()),ACOS('OddsRatio_working_3-way'!V65/(2*'OddsRatio_working_3-way'!X65)))</f>
        <v>0.23404943894839092</v>
      </c>
      <c r="Z65" s="11">
        <f>'OddsRatio_working_3-way'!X65^(1/3)*COS('OddsRatio_working_3-way'!Y65/3)</f>
        <v>0.52920927921661598</v>
      </c>
      <c r="AA65" s="11">
        <f>'OddsRatio_working_3-way'!X65^(1/3)*COS(('OddsRatio_working_3-way'!Y65+2*PI())/3)</f>
        <v>-0.30043298950537872</v>
      </c>
      <c r="AB65" s="11">
        <f>'OddsRatio_working_3-way'!X65^(1/3)*COS(('OddsRatio_working_3-way'!Y65+4*PI())/3)</f>
        <v>-0.2287762897112374</v>
      </c>
      <c r="AC65" s="11">
        <f>'OddsRatio_working_3-way'!X65^(1/3)*SIN('OddsRatio_working_3-way'!Y65/3)</f>
        <v>4.1371014915387708E-2</v>
      </c>
      <c r="AD65" s="11">
        <f>'OddsRatio_working_3-way'!X65^(1/3)*SIN(('OddsRatio_working_3-way'!Y65+2*PI())/3)</f>
        <v>0.43762317226234776</v>
      </c>
      <c r="AE65" s="11">
        <f>'OddsRatio_working_3-way'!X65^(1/3)*SIN(('OddsRatio_working_3-way'!Y65+4*PI())/3)</f>
        <v>-0.47899418717773545</v>
      </c>
      <c r="AF65" s="11">
        <f>-'OddsRatio_working_3-way'!U65/(3*'OddsRatio_working_3-way'!X65^(1/3))*COS(('OddsRatio_working_3-way'!Y65)/3)</f>
        <v>0.52920927921661598</v>
      </c>
      <c r="AG65" s="11">
        <f>-'OddsRatio_working_3-way'!U65/(3*'OddsRatio_working_3-way'!X65^(1/3))*COS(('OddsRatio_working_3-way'!Y65+2*PI())/3)</f>
        <v>-0.30043298950537872</v>
      </c>
      <c r="AH65" s="11">
        <f>-'OddsRatio_working_3-way'!U65/(3*'OddsRatio_working_3-way'!X65^(1/3))*COS(('OddsRatio_working_3-way'!Y65+4*PI())/3)</f>
        <v>-0.2287762897112374</v>
      </c>
      <c r="AI65" s="11">
        <f>'OddsRatio_working_3-way'!U65/(3*'OddsRatio_working_3-way'!X65^(1/3))*SIN(('OddsRatio_working_3-way'!Y65)/3)</f>
        <v>-4.1371014915387708E-2</v>
      </c>
      <c r="AJ65" s="11">
        <f>'OddsRatio_working_3-way'!U65/(3*'OddsRatio_working_3-way'!X65^(1/3))*SIN(('OddsRatio_working_3-way'!Y65+2*PI())/3)</f>
        <v>-0.43762317226234776</v>
      </c>
      <c r="AK65" s="11">
        <f>'OddsRatio_working_3-way'!U65/(3*'OddsRatio_working_3-way'!X65^(1/3))*SIN(('OddsRatio_working_3-way'!Y65+4*PI())/3)</f>
        <v>0.47899418717773545</v>
      </c>
      <c r="AL65" s="11">
        <f>'OddsRatio_working_3-way'!Z65+'OddsRatio_working_3-way'!AF65</f>
        <v>1.058418558433232</v>
      </c>
      <c r="AM65" s="11">
        <f>'OddsRatio_working_3-way'!AA65+'OddsRatio_working_3-way'!AG65</f>
        <v>-0.60086597901075744</v>
      </c>
      <c r="AN65" s="11">
        <f>'OddsRatio_working_3-way'!AB65+'OddsRatio_working_3-way'!AH65</f>
        <v>-0.45755257942247479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1.058418558433232</v>
      </c>
      <c r="AS65" s="11">
        <f>IF(('OddsRatio_working_3-way'!X65=0),IF(Q65&gt;0,-Q65^(1/3),(-Q65)^(1/3)),'OddsRatio_working_3-way'!AM65-'OddsRatio_working_3-way'!R65/3)</f>
        <v>-0.60086597901075744</v>
      </c>
      <c r="AT65" s="11">
        <f>IF(('OddsRatio_working_3-way'!X65=0),IF(Q65&gt;0,-Q65^(1/3),(-Q65)^(1/3)),'OddsRatio_working_3-way'!AN65-'OddsRatio_working_3-way'!R65/3)</f>
        <v>-0.45755257942247479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1.28</v>
      </c>
      <c r="B66" s="4">
        <f>IF('True_Odds_Calculator_3-way'!B65="","",'True_Odds_Calculator_3-way'!B65)</f>
        <v>5.38</v>
      </c>
      <c r="C66" s="4">
        <f>IF('True_Odds_Calculator_3-way'!C65="","",'True_Odds_Calculator_3-way'!C65)</f>
        <v>12.67</v>
      </c>
      <c r="D66" s="9">
        <f t="shared" si="13"/>
        <v>0.76048483684583312</v>
      </c>
      <c r="E66" s="9">
        <f t="shared" si="14"/>
        <v>0.16872717994234523</v>
      </c>
      <c r="F66" s="9">
        <f t="shared" si="15"/>
        <v>7.078798321182167E-2</v>
      </c>
      <c r="G66" s="9">
        <f t="shared" si="16"/>
        <v>1.1248236066442159</v>
      </c>
      <c r="H66" s="9">
        <f t="shared" si="17"/>
        <v>1.3149506098603803</v>
      </c>
      <c r="I66" s="9">
        <f t="shared" si="18"/>
        <v>5.926727397101665</v>
      </c>
      <c r="J66" s="9">
        <f t="shared" si="19"/>
        <v>14.126691489538</v>
      </c>
      <c r="K66" s="11">
        <f t="shared" si="20"/>
        <v>0.78125</v>
      </c>
      <c r="L66" s="11">
        <f t="shared" si="21"/>
        <v>0.18587360594795541</v>
      </c>
      <c r="M66" s="11">
        <f t="shared" si="22"/>
        <v>7.8926598263614839E-2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-0.16403409907782041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0.18716184793866614</v>
      </c>
      <c r="Q66" s="11">
        <f>2*'OddsRatio_working_3-way'!K66*'OddsRatio_working_3-way'!L66*'OddsRatio_working_3-way'!M66</f>
        <v>2.2922455350724572E-2</v>
      </c>
      <c r="R66" s="11">
        <f t="shared" si="23"/>
        <v>0</v>
      </c>
      <c r="S66" s="11">
        <f t="shared" si="24"/>
        <v>-1.1409935433599909</v>
      </c>
      <c r="T66" s="11">
        <f t="shared" si="25"/>
        <v>-0.13974201388364862</v>
      </c>
      <c r="U66" s="11">
        <f>'OddsRatio_working_3-way'!S66-'OddsRatio_working_3-way'!R66^2/3</f>
        <v>-1.1409935433599909</v>
      </c>
      <c r="V66" s="11">
        <f>'OddsRatio_working_3-way'!S66*'OddsRatio_working_3-way'!R66/3-2*'OddsRatio_working_3-way'!R66^3/27-'OddsRatio_working_3-way'!T66</f>
        <v>0.13974201388364862</v>
      </c>
      <c r="W66" s="11">
        <f>'OddsRatio_working_3-way'!V66^2+4*'OddsRatio_working_3-way'!U66^3/27</f>
        <v>-0.20053454049083008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0.23455402945541562</v>
      </c>
      <c r="Y66" s="11">
        <f>IF('OddsRatio_working_3-way'!W66&gt;=0,IF('OddsRatio_working_3-way'!V66+SQRT('OddsRatio_working_3-way'!W66)&gt;0,0,PI()),ACOS('OddsRatio_working_3-way'!V66/(2*'OddsRatio_working_3-way'!X66)))</f>
        <v>1.2683160949324175</v>
      </c>
      <c r="Z66" s="11">
        <f>'OddsRatio_working_3-way'!X66^(1/3)*COS('OddsRatio_working_3-way'!Y66/3)</f>
        <v>0.56241180332210794</v>
      </c>
      <c r="AA66" s="11">
        <f>'OddsRatio_working_3-way'!X66^(1/3)*COS(('OddsRatio_working_3-way'!Y66+2*PI())/3)</f>
        <v>-0.50033624746687511</v>
      </c>
      <c r="AB66" s="11">
        <f>'OddsRatio_working_3-way'!X66^(1/3)*COS(('OddsRatio_working_3-way'!Y66+4*PI())/3)</f>
        <v>-6.2075555855232639E-2</v>
      </c>
      <c r="AC66" s="11">
        <f>'OddsRatio_working_3-way'!X66^(1/3)*SIN('OddsRatio_working_3-way'!Y66/3)</f>
        <v>0.25302992827721327</v>
      </c>
      <c r="AD66" s="11">
        <f>'OddsRatio_working_3-way'!X66^(1/3)*SIN(('OddsRatio_working_3-way'!Y66+2*PI())/3)</f>
        <v>0.36054794492655617</v>
      </c>
      <c r="AE66" s="11">
        <f>'OddsRatio_working_3-way'!X66^(1/3)*SIN(('OddsRatio_working_3-way'!Y66+4*PI())/3)</f>
        <v>-0.61357787320376944</v>
      </c>
      <c r="AF66" s="11">
        <f>-'OddsRatio_working_3-way'!U66/(3*'OddsRatio_working_3-way'!X66^(1/3))*COS(('OddsRatio_working_3-way'!Y66)/3)</f>
        <v>0.56241180332210783</v>
      </c>
      <c r="AG66" s="11">
        <f>-'OddsRatio_working_3-way'!U66/(3*'OddsRatio_working_3-way'!X66^(1/3))*COS(('OddsRatio_working_3-way'!Y66+2*PI())/3)</f>
        <v>-0.50033624746687499</v>
      </c>
      <c r="AH66" s="11">
        <f>-'OddsRatio_working_3-way'!U66/(3*'OddsRatio_working_3-way'!X66^(1/3))*COS(('OddsRatio_working_3-way'!Y66+4*PI())/3)</f>
        <v>-6.2075555855232625E-2</v>
      </c>
      <c r="AI66" s="11">
        <f>'OddsRatio_working_3-way'!U66/(3*'OddsRatio_working_3-way'!X66^(1/3))*SIN(('OddsRatio_working_3-way'!Y66)/3)</f>
        <v>-0.25302992827721321</v>
      </c>
      <c r="AJ66" s="11">
        <f>'OddsRatio_working_3-way'!U66/(3*'OddsRatio_working_3-way'!X66^(1/3))*SIN(('OddsRatio_working_3-way'!Y66+2*PI())/3)</f>
        <v>-0.36054794492655606</v>
      </c>
      <c r="AK66" s="11">
        <f>'OddsRatio_working_3-way'!U66/(3*'OddsRatio_working_3-way'!X66^(1/3))*SIN(('OddsRatio_working_3-way'!Y66+4*PI())/3)</f>
        <v>0.61357787320376933</v>
      </c>
      <c r="AL66" s="11">
        <f>'OddsRatio_working_3-way'!Z66+'OddsRatio_working_3-way'!AF66</f>
        <v>1.1248236066442159</v>
      </c>
      <c r="AM66" s="11">
        <f>'OddsRatio_working_3-way'!AA66+'OddsRatio_working_3-way'!AG66</f>
        <v>-1.0006724949337502</v>
      </c>
      <c r="AN66" s="11">
        <f>'OddsRatio_working_3-way'!AB66+'OddsRatio_working_3-way'!AH66</f>
        <v>-0.12415111171046526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1.1248236066442159</v>
      </c>
      <c r="AS66" s="11">
        <f>IF(('OddsRatio_working_3-way'!X66=0),IF(Q66&gt;0,-Q66^(1/3),(-Q66)^(1/3)),'OddsRatio_working_3-way'!AM66-'OddsRatio_working_3-way'!R66/3)</f>
        <v>-1.0006724949337502</v>
      </c>
      <c r="AT66" s="11">
        <f>IF(('OddsRatio_working_3-way'!X66=0),IF(Q66&gt;0,-Q66^(1/3),(-Q66)^(1/3)),'OddsRatio_working_3-way'!AN66-'OddsRatio_working_3-way'!R66/3)</f>
        <v>-0.12415111171046526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</v>
      </c>
      <c r="B67" s="4">
        <f>IF('True_Odds_Calculator_3-way'!B66="","",'True_Odds_Calculator_3-way'!B66)</f>
        <v>3.58</v>
      </c>
      <c r="C67" s="4">
        <f>IF('True_Odds_Calculator_3-way'!C66="","",'True_Odds_Calculator_3-way'!C66)</f>
        <v>4.82</v>
      </c>
      <c r="D67" s="9">
        <f t="shared" si="13"/>
        <v>0.53826744617373434</v>
      </c>
      <c r="E67" s="9">
        <f t="shared" si="14"/>
        <v>0.26550232404189106</v>
      </c>
      <c r="F67" s="9">
        <f t="shared" si="15"/>
        <v>0.1962302297843746</v>
      </c>
      <c r="G67" s="9">
        <f t="shared" si="16"/>
        <v>1.0722656485834419</v>
      </c>
      <c r="H67" s="9">
        <f t="shared" si="17"/>
        <v>1.8578125188667534</v>
      </c>
      <c r="I67" s="9">
        <f t="shared" si="18"/>
        <v>3.7664453733452805</v>
      </c>
      <c r="J67" s="9">
        <f t="shared" si="19"/>
        <v>5.0960547775887477</v>
      </c>
      <c r="K67" s="11">
        <f t="shared" si="20"/>
        <v>0.55555555555555558</v>
      </c>
      <c r="L67" s="11">
        <f t="shared" si="21"/>
        <v>0.27932960893854747</v>
      </c>
      <c r="M67" s="11">
        <f t="shared" si="22"/>
        <v>0.20746887966804978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-0.25384609440799888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0.23180880409837964</v>
      </c>
      <c r="Q67" s="11">
        <f>2*'OddsRatio_working_3-way'!K67*'OddsRatio_working_3-way'!L67*'OddsRatio_working_3-way'!M67</f>
        <v>6.439133447177213E-2</v>
      </c>
      <c r="R67" s="11">
        <f t="shared" si="23"/>
        <v>0</v>
      </c>
      <c r="S67" s="11">
        <f t="shared" si="24"/>
        <v>-0.91318641178619286</v>
      </c>
      <c r="T67" s="11">
        <f t="shared" si="25"/>
        <v>-0.25366289216283139</v>
      </c>
      <c r="U67" s="11">
        <f>'OddsRatio_working_3-way'!S67-'OddsRatio_working_3-way'!R67^2/3</f>
        <v>-0.91318641178619286</v>
      </c>
      <c r="V67" s="11">
        <f>'OddsRatio_working_3-way'!S67*'OddsRatio_working_3-way'!R67/3-2*'OddsRatio_working_3-way'!R67^3/27-'OddsRatio_working_3-way'!T67</f>
        <v>0.25366289216283139</v>
      </c>
      <c r="W67" s="11">
        <f>'OddsRatio_working_3-way'!V67^2+4*'OddsRatio_working_3-way'!U67^3/27</f>
        <v>-4.8472137649746783E-2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0.16794121033129347</v>
      </c>
      <c r="Y67" s="11">
        <f>IF('OddsRatio_working_3-way'!W67&gt;=0,IF('OddsRatio_working_3-way'!V67+SQRT('OddsRatio_working_3-way'!W67)&gt;0,0,PI()),ACOS('OddsRatio_working_3-way'!V67/(2*'OddsRatio_working_3-way'!X67)))</f>
        <v>0.71481676277239803</v>
      </c>
      <c r="Z67" s="11">
        <f>'OddsRatio_working_3-way'!X67^(1/3)*COS('OddsRatio_working_3-way'!Y67/3)</f>
        <v>0.53613282429172093</v>
      </c>
      <c r="AA67" s="11">
        <f>'OddsRatio_working_3-way'!X67^(1/3)*COS(('OddsRatio_working_3-way'!Y67+2*PI())/3)</f>
        <v>-0.38083963141482141</v>
      </c>
      <c r="AB67" s="11">
        <f>'OddsRatio_working_3-way'!X67^(1/3)*COS(('OddsRatio_working_3-way'!Y67+4*PI())/3)</f>
        <v>-0.15529319287689969</v>
      </c>
      <c r="AC67" s="11">
        <f>'OddsRatio_working_3-way'!X67^(1/3)*SIN('OddsRatio_working_3-way'!Y67/3)</f>
        <v>0.13021929700463072</v>
      </c>
      <c r="AD67" s="11">
        <f>'OddsRatio_working_3-way'!X67^(1/3)*SIN(('OddsRatio_working_3-way'!Y67+2*PI())/3)</f>
        <v>0.39919499713701384</v>
      </c>
      <c r="AE67" s="11">
        <f>'OddsRatio_working_3-way'!X67^(1/3)*SIN(('OddsRatio_working_3-way'!Y67+4*PI())/3)</f>
        <v>-0.52941429414164443</v>
      </c>
      <c r="AF67" s="11">
        <f>-'OddsRatio_working_3-way'!U67/(3*'OddsRatio_working_3-way'!X67^(1/3))*COS(('OddsRatio_working_3-way'!Y67)/3)</f>
        <v>0.53613282429172104</v>
      </c>
      <c r="AG67" s="11">
        <f>-'OddsRatio_working_3-way'!U67/(3*'OddsRatio_working_3-way'!X67^(1/3))*COS(('OddsRatio_working_3-way'!Y67+2*PI())/3)</f>
        <v>-0.38083963141482152</v>
      </c>
      <c r="AH67" s="11">
        <f>-'OddsRatio_working_3-way'!U67/(3*'OddsRatio_working_3-way'!X67^(1/3))*COS(('OddsRatio_working_3-way'!Y67+4*PI())/3)</f>
        <v>-0.15529319287689972</v>
      </c>
      <c r="AI67" s="11">
        <f>'OddsRatio_working_3-way'!U67/(3*'OddsRatio_working_3-way'!X67^(1/3))*SIN(('OddsRatio_working_3-way'!Y67)/3)</f>
        <v>-0.13021929700463075</v>
      </c>
      <c r="AJ67" s="11">
        <f>'OddsRatio_working_3-way'!U67/(3*'OddsRatio_working_3-way'!X67^(1/3))*SIN(('OddsRatio_working_3-way'!Y67+2*PI())/3)</f>
        <v>-0.39919499713701395</v>
      </c>
      <c r="AK67" s="11">
        <f>'OddsRatio_working_3-way'!U67/(3*'OddsRatio_working_3-way'!X67^(1/3))*SIN(('OddsRatio_working_3-way'!Y67+4*PI())/3)</f>
        <v>0.52941429414164454</v>
      </c>
      <c r="AL67" s="11">
        <f>'OddsRatio_working_3-way'!Z67+'OddsRatio_working_3-way'!AF67</f>
        <v>1.0722656485834419</v>
      </c>
      <c r="AM67" s="11">
        <f>'OddsRatio_working_3-way'!AA67+'OddsRatio_working_3-way'!AG67</f>
        <v>-0.76167926282964293</v>
      </c>
      <c r="AN67" s="11">
        <f>'OddsRatio_working_3-way'!AB67+'OddsRatio_working_3-way'!AH67</f>
        <v>-0.31058638575379938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1.0722656485834419</v>
      </c>
      <c r="AS67" s="11">
        <f>IF(('OddsRatio_working_3-way'!X67=0),IF(Q67&gt;0,-Q67^(1/3),(-Q67)^(1/3)),'OddsRatio_working_3-way'!AM67-'OddsRatio_working_3-way'!R67/3)</f>
        <v>-0.76167926282964293</v>
      </c>
      <c r="AT67" s="11">
        <f>IF(('OddsRatio_working_3-way'!X67=0),IF(Q67&gt;0,-Q67^(1/3),(-Q67)^(1/3)),'OddsRatio_working_3-way'!AN67-'OddsRatio_working_3-way'!R67/3)</f>
        <v>-0.31058638575379938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2.06</v>
      </c>
      <c r="B68" s="4">
        <f>IF('True_Odds_Calculator_3-way'!B67="","",'True_Odds_Calculator_3-way'!B67)</f>
        <v>3.12</v>
      </c>
      <c r="C68" s="4">
        <f>IF('True_Odds_Calculator_3-way'!C67="","",'True_Odds_Calculator_3-way'!C67)</f>
        <v>3.99</v>
      </c>
      <c r="D68" s="9">
        <f t="shared" ref="D68:D131" si="26">(K68/(AR68+K68-(AR68*K68)))</f>
        <v>0.46364583577958063</v>
      </c>
      <c r="E68" s="9">
        <f t="shared" ref="E68:E131" si="27">(L68/(AR68+L68-(AR68*L68)))</f>
        <v>0.30178317381321057</v>
      </c>
      <c r="F68" s="9">
        <f t="shared" ref="F68:F131" si="28">(M68/(AR68+M68-(AR68*M68)))</f>
        <v>0.23457099040720888</v>
      </c>
      <c r="G68" s="9">
        <f t="shared" ref="G68:G131" si="29">AR68</f>
        <v>1.0913383783481612</v>
      </c>
      <c r="H68" s="9">
        <f t="shared" ref="H68:H131" si="30">IF(A68="","",1/D68)</f>
        <v>2.1568186810490508</v>
      </c>
      <c r="I68" s="9">
        <f t="shared" ref="I68:I131" si="31">IF(B68="","",1/E68)</f>
        <v>3.3136373620981017</v>
      </c>
      <c r="J68" s="9">
        <f t="shared" ref="J68:J131" si="32">IF(C68="","",1/F68)</f>
        <v>4.2631017512610025</v>
      </c>
      <c r="K68" s="11">
        <f t="shared" ref="K68:K131" si="33">1/A68</f>
        <v>0.4854368932038835</v>
      </c>
      <c r="L68" s="11">
        <f t="shared" ref="L68:L131" si="34">1/B68</f>
        <v>0.32051282051282048</v>
      </c>
      <c r="M68" s="11">
        <f t="shared" ref="M68:M131" si="35">1/C68</f>
        <v>0.25062656641604009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-0.26201020350228321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0.24059713635595084</v>
      </c>
      <c r="Q68" s="11">
        <f>2*'OddsRatio_working_3-way'!K68*'OddsRatio_working_3-way'!L68*'OddsRatio_working_3-way'!M68</f>
        <v>7.7989347279076443E-2</v>
      </c>
      <c r="R68" s="11">
        <f t="shared" ref="R68:R131" si="36">O68/N68</f>
        <v>0</v>
      </c>
      <c r="S68" s="11">
        <f t="shared" ref="S68:S131" si="37">P68/N68</f>
        <v>-0.9182739188775686</v>
      </c>
      <c r="T68" s="11">
        <f t="shared" ref="T68:T131" si="38">Q68/N68</f>
        <v>-0.29765767224556516</v>
      </c>
      <c r="U68" s="11">
        <f>'OddsRatio_working_3-way'!S68-'OddsRatio_working_3-way'!R68^2/3</f>
        <v>-0.9182739188775686</v>
      </c>
      <c r="V68" s="11">
        <f>'OddsRatio_working_3-way'!S68*'OddsRatio_working_3-way'!R68/3-2*'OddsRatio_working_3-way'!R68^3/27-'OddsRatio_working_3-way'!T68</f>
        <v>0.29765767224556516</v>
      </c>
      <c r="W68" s="11">
        <f>'OddsRatio_working_3-way'!V68^2+4*'OddsRatio_working_3-way'!U68^3/27</f>
        <v>-2.611299944134958E-2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0.16934660410530666</v>
      </c>
      <c r="Y68" s="11">
        <f>IF('OddsRatio_working_3-way'!W68&gt;=0,IF('OddsRatio_working_3-way'!V68+SQRT('OddsRatio_working_3-way'!W68)&gt;0,0,PI()),ACOS('OddsRatio_working_3-way'!V68/(2*'OddsRatio_working_3-way'!X68)))</f>
        <v>0.49736756959020245</v>
      </c>
      <c r="Z68" s="11">
        <f>'OddsRatio_working_3-way'!X68^(1/3)*COS('OddsRatio_working_3-way'!Y68/3)</f>
        <v>0.54566918917408069</v>
      </c>
      <c r="AA68" s="11">
        <f>'OddsRatio_working_3-way'!X68^(1/3)*COS(('OddsRatio_working_3-way'!Y68+2*PI())/3)</f>
        <v>-0.35190628173843558</v>
      </c>
      <c r="AB68" s="11">
        <f>'OddsRatio_working_3-way'!X68^(1/3)*COS(('OddsRatio_working_3-way'!Y68+4*PI())/3)</f>
        <v>-0.19376290743564478</v>
      </c>
      <c r="AC68" s="11">
        <f>'OddsRatio_working_3-way'!X68^(1/3)*SIN('OddsRatio_working_3-way'!Y68/3)</f>
        <v>9.1304119724271993E-2</v>
      </c>
      <c r="AD68" s="11">
        <f>'OddsRatio_working_3-way'!X68^(1/3)*SIN(('OddsRatio_working_3-way'!Y68+2*PI())/3)</f>
        <v>0.42691132002507459</v>
      </c>
      <c r="AE68" s="11">
        <f>'OddsRatio_working_3-way'!X68^(1/3)*SIN(('OddsRatio_working_3-way'!Y68+4*PI())/3)</f>
        <v>-0.51821543974934658</v>
      </c>
      <c r="AF68" s="11">
        <f>-'OddsRatio_working_3-way'!U68/(3*'OddsRatio_working_3-way'!X68^(1/3))*COS(('OddsRatio_working_3-way'!Y68)/3)</f>
        <v>0.54566918917408058</v>
      </c>
      <c r="AG68" s="11">
        <f>-'OddsRatio_working_3-way'!U68/(3*'OddsRatio_working_3-way'!X68^(1/3))*COS(('OddsRatio_working_3-way'!Y68+2*PI())/3)</f>
        <v>-0.35190628173843552</v>
      </c>
      <c r="AH68" s="11">
        <f>-'OddsRatio_working_3-way'!U68/(3*'OddsRatio_working_3-way'!X68^(1/3))*COS(('OddsRatio_working_3-way'!Y68+4*PI())/3)</f>
        <v>-0.19376290743564475</v>
      </c>
      <c r="AI68" s="11">
        <f>'OddsRatio_working_3-way'!U68/(3*'OddsRatio_working_3-way'!X68^(1/3))*SIN(('OddsRatio_working_3-way'!Y68)/3)</f>
        <v>-9.1304119724271979E-2</v>
      </c>
      <c r="AJ68" s="11">
        <f>'OddsRatio_working_3-way'!U68/(3*'OddsRatio_working_3-way'!X68^(1/3))*SIN(('OddsRatio_working_3-way'!Y68+2*PI())/3)</f>
        <v>-0.42691132002507448</v>
      </c>
      <c r="AK68" s="11">
        <f>'OddsRatio_working_3-way'!U68/(3*'OddsRatio_working_3-way'!X68^(1/3))*SIN(('OddsRatio_working_3-way'!Y68+4*PI())/3)</f>
        <v>0.51821543974934647</v>
      </c>
      <c r="AL68" s="11">
        <f>'OddsRatio_working_3-way'!Z68+'OddsRatio_working_3-way'!AF68</f>
        <v>1.0913383783481612</v>
      </c>
      <c r="AM68" s="11">
        <f>'OddsRatio_working_3-way'!AA68+'OddsRatio_working_3-way'!AG68</f>
        <v>-0.70381256347687104</v>
      </c>
      <c r="AN68" s="11">
        <f>'OddsRatio_working_3-way'!AB68+'OddsRatio_working_3-way'!AH68</f>
        <v>-0.38752581487128956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1.0913383783481612</v>
      </c>
      <c r="AS68" s="11">
        <f>IF(('OddsRatio_working_3-way'!X68=0),IF(Q68&gt;0,-Q68^(1/3),(-Q68)^(1/3)),'OddsRatio_working_3-way'!AM68-'OddsRatio_working_3-way'!R68/3)</f>
        <v>-0.70381256347687104</v>
      </c>
      <c r="AT68" s="11">
        <f>IF(('OddsRatio_working_3-way'!X68=0),IF(Q68&gt;0,-Q68^(1/3),(-Q68)^(1/3)),'OddsRatio_working_3-way'!AN68-'OddsRatio_working_3-way'!R68/3)</f>
        <v>-0.38752581487128956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3.39</v>
      </c>
      <c r="C69" s="4">
        <f>IF('True_Odds_Calculator_3-way'!C68="","",'True_Odds_Calculator_3-way'!C68)</f>
        <v>3.3</v>
      </c>
      <c r="D69" s="9">
        <f t="shared" si="26"/>
        <v>0.43614031665301928</v>
      </c>
      <c r="E69" s="9">
        <f t="shared" si="27"/>
        <v>0.27804467215258011</v>
      </c>
      <c r="F69" s="9">
        <f t="shared" si="28"/>
        <v>0.28581501119440061</v>
      </c>
      <c r="G69" s="9">
        <f t="shared" si="29"/>
        <v>1.0864202381342838</v>
      </c>
      <c r="H69" s="9">
        <f t="shared" si="30"/>
        <v>2.2928400833797973</v>
      </c>
      <c r="I69" s="9">
        <f t="shared" si="31"/>
        <v>3.5965443691409376</v>
      </c>
      <c r="J69" s="9">
        <f t="shared" si="32"/>
        <v>3.4987665477088523</v>
      </c>
      <c r="K69" s="11">
        <f t="shared" si="33"/>
        <v>0.45662100456621008</v>
      </c>
      <c r="L69" s="11">
        <f t="shared" si="34"/>
        <v>0.29498525073746312</v>
      </c>
      <c r="M69" s="11">
        <f t="shared" si="35"/>
        <v>0.30303030303030304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-0.267002264941409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0.24000460416995756</v>
      </c>
      <c r="Q69" s="11">
        <f>2*'OddsRatio_working_3-way'!K69*'OddsRatio_working_3-way'!L69*'OddsRatio_working_3-way'!M69</f>
        <v>8.1634219105427744E-2</v>
      </c>
      <c r="R69" s="11">
        <f t="shared" si="36"/>
        <v>0</v>
      </c>
      <c r="S69" s="11">
        <f t="shared" si="37"/>
        <v>-0.89888602339243895</v>
      </c>
      <c r="T69" s="11">
        <f t="shared" si="38"/>
        <v>-0.30574354537157789</v>
      </c>
      <c r="U69" s="11">
        <f>'OddsRatio_working_3-way'!S69-'OddsRatio_working_3-way'!R69^2/3</f>
        <v>-0.89888602339243895</v>
      </c>
      <c r="V69" s="11">
        <f>'OddsRatio_working_3-way'!S69*'OddsRatio_working_3-way'!R69/3-2*'OddsRatio_working_3-way'!R69^3/27-'OddsRatio_working_3-way'!T69</f>
        <v>0.30574354537157789</v>
      </c>
      <c r="W69" s="11">
        <f>'OddsRatio_working_3-way'!V69^2+4*'OddsRatio_working_3-way'!U69^3/27</f>
        <v>-1.4120349057651388E-2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0.16401178661458565</v>
      </c>
      <c r="Y69" s="11">
        <f>IF('OddsRatio_working_3-way'!W69&gt;=0,IF('OddsRatio_working_3-way'!V69+SQRT('OddsRatio_working_3-way'!W69)&gt;0,0,PI()),ACOS('OddsRatio_working_3-way'!V69/(2*'OddsRatio_working_3-way'!X69)))</f>
        <v>0.37068901094809292</v>
      </c>
      <c r="Z69" s="11">
        <f>'OddsRatio_working_3-way'!X69^(1/3)*COS('OddsRatio_working_3-way'!Y69/3)</f>
        <v>0.54321011906714189</v>
      </c>
      <c r="AA69" s="11">
        <f>'OddsRatio_working_3-way'!X69^(1/3)*COS(('OddsRatio_working_3-way'!Y69+2*PI())/3)</f>
        <v>-0.3300309164413297</v>
      </c>
      <c r="AB69" s="11">
        <f>'OddsRatio_working_3-way'!X69^(1/3)*COS(('OddsRatio_working_3-way'!Y69+4*PI())/3)</f>
        <v>-0.21317920262581239</v>
      </c>
      <c r="AC69" s="11">
        <f>'OddsRatio_working_3-way'!X69^(1/3)*SIN('OddsRatio_working_3-way'!Y69/3)</f>
        <v>6.7464368426658275E-2</v>
      </c>
      <c r="AD69" s="11">
        <f>'OddsRatio_working_3-way'!X69^(1/3)*SIN(('OddsRatio_working_3-way'!Y69+2*PI())/3)</f>
        <v>0.43670157849158558</v>
      </c>
      <c r="AE69" s="11">
        <f>'OddsRatio_working_3-way'!X69^(1/3)*SIN(('OddsRatio_working_3-way'!Y69+4*PI())/3)</f>
        <v>-0.50416594691824357</v>
      </c>
      <c r="AF69" s="11">
        <f>-'OddsRatio_working_3-way'!U69/(3*'OddsRatio_working_3-way'!X69^(1/3))*COS(('OddsRatio_working_3-way'!Y69)/3)</f>
        <v>0.54321011906714178</v>
      </c>
      <c r="AG69" s="11">
        <f>-'OddsRatio_working_3-way'!U69/(3*'OddsRatio_working_3-way'!X69^(1/3))*COS(('OddsRatio_working_3-way'!Y69+2*PI())/3)</f>
        <v>-0.33003091644132965</v>
      </c>
      <c r="AH69" s="11">
        <f>-'OddsRatio_working_3-way'!U69/(3*'OddsRatio_working_3-way'!X69^(1/3))*COS(('OddsRatio_working_3-way'!Y69+4*PI())/3)</f>
        <v>-0.21317920262581233</v>
      </c>
      <c r="AI69" s="11">
        <f>'OddsRatio_working_3-way'!U69/(3*'OddsRatio_working_3-way'!X69^(1/3))*SIN(('OddsRatio_working_3-way'!Y69)/3)</f>
        <v>-6.7464368426658261E-2</v>
      </c>
      <c r="AJ69" s="11">
        <f>'OddsRatio_working_3-way'!U69/(3*'OddsRatio_working_3-way'!X69^(1/3))*SIN(('OddsRatio_working_3-way'!Y69+2*PI())/3)</f>
        <v>-0.43670157849158547</v>
      </c>
      <c r="AK69" s="11">
        <f>'OddsRatio_working_3-way'!U69/(3*'OddsRatio_working_3-way'!X69^(1/3))*SIN(('OddsRatio_working_3-way'!Y69+4*PI())/3)</f>
        <v>0.50416594691824346</v>
      </c>
      <c r="AL69" s="11">
        <f>'OddsRatio_working_3-way'!Z69+'OddsRatio_working_3-way'!AF69</f>
        <v>1.0864202381342838</v>
      </c>
      <c r="AM69" s="11">
        <f>'OddsRatio_working_3-way'!AA69+'OddsRatio_working_3-way'!AG69</f>
        <v>-0.66006183288265929</v>
      </c>
      <c r="AN69" s="11">
        <f>'OddsRatio_working_3-way'!AB69+'OddsRatio_working_3-way'!AH69</f>
        <v>-0.42635840525162472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1.0864202381342838</v>
      </c>
      <c r="AS69" s="11">
        <f>IF(('OddsRatio_working_3-way'!X69=0),IF(Q69&gt;0,-Q69^(1/3),(-Q69)^(1/3)),'OddsRatio_working_3-way'!AM69-'OddsRatio_working_3-way'!R69/3)</f>
        <v>-0.66006183288265929</v>
      </c>
      <c r="AT69" s="11">
        <f>IF(('OddsRatio_working_3-way'!X69=0),IF(Q69&gt;0,-Q69^(1/3),(-Q69)^(1/3)),'OddsRatio_working_3-way'!AN69-'OddsRatio_working_3-way'!R69/3)</f>
        <v>-0.42635840525162472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3.69</v>
      </c>
      <c r="B70" s="4">
        <f>IF('True_Odds_Calculator_3-way'!B69="","",'True_Odds_Calculator_3-way'!B69)</f>
        <v>3.45</v>
      </c>
      <c r="C70" s="4">
        <f>IF('True_Odds_Calculator_3-way'!C69="","",'True_Odds_Calculator_3-way'!C69)</f>
        <v>2.14</v>
      </c>
      <c r="D70" s="9">
        <f t="shared" si="26"/>
        <v>0.26250790743759322</v>
      </c>
      <c r="E70" s="9">
        <f t="shared" si="27"/>
        <v>0.28099711012137646</v>
      </c>
      <c r="F70" s="9">
        <f t="shared" si="28"/>
        <v>0.45649498244103021</v>
      </c>
      <c r="G70" s="9">
        <f t="shared" si="29"/>
        <v>1.0443899838351829</v>
      </c>
      <c r="H70" s="9">
        <f t="shared" si="30"/>
        <v>3.8094090565166421</v>
      </c>
      <c r="I70" s="9">
        <f t="shared" si="31"/>
        <v>3.5587554603961973</v>
      </c>
      <c r="J70" s="9">
        <f t="shared" si="32"/>
        <v>2.1906045815721087</v>
      </c>
      <c r="K70" s="11">
        <f t="shared" si="33"/>
        <v>0.2710027100271003</v>
      </c>
      <c r="L70" s="11">
        <f t="shared" si="34"/>
        <v>0.28985507246376813</v>
      </c>
      <c r="M70" s="11">
        <f t="shared" si="35"/>
        <v>0.46728971962616822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-0.27578077081055241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0.23051564661657725</v>
      </c>
      <c r="Q70" s="11">
        <f>2*'OddsRatio_working_3-way'!K70*'OddsRatio_working_3-way'!L70*'OddsRatio_working_3-way'!M70</f>
        <v>7.3412626311011864E-2</v>
      </c>
      <c r="R70" s="11">
        <f t="shared" si="36"/>
        <v>0</v>
      </c>
      <c r="S70" s="11">
        <f t="shared" si="37"/>
        <v>-0.83586555342152546</v>
      </c>
      <c r="T70" s="11">
        <f t="shared" si="38"/>
        <v>-0.26619922083488068</v>
      </c>
      <c r="U70" s="11">
        <f>'OddsRatio_working_3-way'!S70-'OddsRatio_working_3-way'!R70^2/3</f>
        <v>-0.83586555342152546</v>
      </c>
      <c r="V70" s="11">
        <f>'OddsRatio_working_3-way'!S70*'OddsRatio_working_3-way'!R70/3-2*'OddsRatio_working_3-way'!R70^3/27-'OddsRatio_working_3-way'!T70</f>
        <v>0.26619922083488068</v>
      </c>
      <c r="W70" s="11">
        <f>'OddsRatio_working_3-way'!V70^2+4*'OddsRatio_working_3-way'!U70^3/27</f>
        <v>-1.5655783538629009E-2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0.14706954877856818</v>
      </c>
      <c r="Y70" s="11">
        <f>IF('OddsRatio_working_3-way'!W70&gt;=0,IF('OddsRatio_working_3-way'!V70+SQRT('OddsRatio_working_3-way'!W70)&gt;0,0,PI()),ACOS('OddsRatio_working_3-way'!V70/(2*'OddsRatio_working_3-way'!X70)))</f>
        <v>0.43938993211073019</v>
      </c>
      <c r="Z70" s="11">
        <f>'OddsRatio_working_3-way'!X70^(1/3)*COS('OddsRatio_working_3-way'!Y70/3)</f>
        <v>0.52219499191759144</v>
      </c>
      <c r="AA70" s="11">
        <f>'OddsRatio_working_3-way'!X70^(1/3)*COS(('OddsRatio_working_3-way'!Y70+2*PI())/3)</f>
        <v>-0.32781092165049108</v>
      </c>
      <c r="AB70" s="11">
        <f>'OddsRatio_working_3-way'!X70^(1/3)*COS(('OddsRatio_working_3-way'!Y70+4*PI())/3)</f>
        <v>-0.19438407026710025</v>
      </c>
      <c r="AC70" s="11">
        <f>'OddsRatio_working_3-way'!X70^(1/3)*SIN('OddsRatio_working_3-way'!Y70/3)</f>
        <v>7.7034028563324877E-2</v>
      </c>
      <c r="AD70" s="11">
        <f>'OddsRatio_working_3-way'!X70^(1/3)*SIN(('OddsRatio_working_3-way'!Y70+2*PI())/3)</f>
        <v>0.41371711444798137</v>
      </c>
      <c r="AE70" s="11">
        <f>'OddsRatio_working_3-way'!X70^(1/3)*SIN(('OddsRatio_working_3-way'!Y70+4*PI())/3)</f>
        <v>-0.49075114301130629</v>
      </c>
      <c r="AF70" s="11">
        <f>-'OddsRatio_working_3-way'!U70/(3*'OddsRatio_working_3-way'!X70^(1/3))*COS(('OddsRatio_working_3-way'!Y70)/3)</f>
        <v>0.52219499191759133</v>
      </c>
      <c r="AG70" s="11">
        <f>-'OddsRatio_working_3-way'!U70/(3*'OddsRatio_working_3-way'!X70^(1/3))*COS(('OddsRatio_working_3-way'!Y70+2*PI())/3)</f>
        <v>-0.32781092165049103</v>
      </c>
      <c r="AH70" s="11">
        <f>-'OddsRatio_working_3-way'!U70/(3*'OddsRatio_working_3-way'!X70^(1/3))*COS(('OddsRatio_working_3-way'!Y70+4*PI())/3)</f>
        <v>-0.1943840702671002</v>
      </c>
      <c r="AI70" s="11">
        <f>'OddsRatio_working_3-way'!U70/(3*'OddsRatio_working_3-way'!X70^(1/3))*SIN(('OddsRatio_working_3-way'!Y70)/3)</f>
        <v>-7.7034028563324863E-2</v>
      </c>
      <c r="AJ70" s="11">
        <f>'OddsRatio_working_3-way'!U70/(3*'OddsRatio_working_3-way'!X70^(1/3))*SIN(('OddsRatio_working_3-way'!Y70+2*PI())/3)</f>
        <v>-0.41371711444798126</v>
      </c>
      <c r="AK70" s="11">
        <f>'OddsRatio_working_3-way'!U70/(3*'OddsRatio_working_3-way'!X70^(1/3))*SIN(('OddsRatio_working_3-way'!Y70+4*PI())/3)</f>
        <v>0.49075114301130618</v>
      </c>
      <c r="AL70" s="11">
        <f>'OddsRatio_working_3-way'!Z70+'OddsRatio_working_3-way'!AF70</f>
        <v>1.0443899838351829</v>
      </c>
      <c r="AM70" s="11">
        <f>'OddsRatio_working_3-way'!AA70+'OddsRatio_working_3-way'!AG70</f>
        <v>-0.65562184330098217</v>
      </c>
      <c r="AN70" s="11">
        <f>'OddsRatio_working_3-way'!AB70+'OddsRatio_working_3-way'!AH70</f>
        <v>-0.38876814053420045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1.0443899838351829</v>
      </c>
      <c r="AS70" s="11">
        <f>IF(('OddsRatio_working_3-way'!X70=0),IF(Q70&gt;0,-Q70^(1/3),(-Q70)^(1/3)),'OddsRatio_working_3-way'!AM70-'OddsRatio_working_3-way'!R70/3)</f>
        <v>-0.65562184330098217</v>
      </c>
      <c r="AT70" s="11">
        <f>IF(('OddsRatio_working_3-way'!X70=0),IF(Q70&gt;0,-Q70^(1/3),(-Q70)^(1/3)),'OddsRatio_working_3-way'!AN70-'OddsRatio_working_3-way'!R70/3)</f>
        <v>-0.38876814053420045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3.62</v>
      </c>
      <c r="B71" s="4">
        <f>IF('True_Odds_Calculator_3-way'!B70="","",'True_Odds_Calculator_3-way'!B70)</f>
        <v>3.78</v>
      </c>
      <c r="C71" s="4">
        <f>IF('True_Odds_Calculator_3-way'!C70="","",'True_Odds_Calculator_3-way'!C70)</f>
        <v>2.0499999999999998</v>
      </c>
      <c r="D71" s="9">
        <f t="shared" si="26"/>
        <v>0.26740043127770602</v>
      </c>
      <c r="E71" s="9">
        <f t="shared" si="27"/>
        <v>0.25594952959841011</v>
      </c>
      <c r="F71" s="9">
        <f t="shared" si="28"/>
        <v>0.47665003912388415</v>
      </c>
      <c r="G71" s="9">
        <f t="shared" si="29"/>
        <v>1.0456907442698964</v>
      </c>
      <c r="H71" s="9">
        <f t="shared" si="30"/>
        <v>3.7397097499871275</v>
      </c>
      <c r="I71" s="9">
        <f t="shared" si="31"/>
        <v>3.907020269070312</v>
      </c>
      <c r="J71" s="9">
        <f t="shared" si="32"/>
        <v>2.0979752814833907</v>
      </c>
      <c r="K71" s="11">
        <f t="shared" si="33"/>
        <v>0.27624309392265195</v>
      </c>
      <c r="L71" s="11">
        <f t="shared" si="34"/>
        <v>0.26455026455026459</v>
      </c>
      <c r="M71" s="11">
        <f t="shared" si="35"/>
        <v>0.48780487804878053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-0.27263471529742933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0.22993521174359335</v>
      </c>
      <c r="Q71" s="11">
        <f>2*'OddsRatio_working_3-way'!K71*'OddsRatio_working_3-way'!L71*'OddsRatio_working_3-way'!M71</f>
        <v>7.1297740075532842E-2</v>
      </c>
      <c r="R71" s="11">
        <f t="shared" si="36"/>
        <v>0</v>
      </c>
      <c r="S71" s="11">
        <f t="shared" si="37"/>
        <v>-0.84338200105128514</v>
      </c>
      <c r="T71" s="11">
        <f t="shared" si="38"/>
        <v>-0.26151379877559233</v>
      </c>
      <c r="U71" s="11">
        <f>'OddsRatio_working_3-way'!S71-'OddsRatio_working_3-way'!R71^2/3</f>
        <v>-0.84338200105128514</v>
      </c>
      <c r="V71" s="11">
        <f>'OddsRatio_working_3-way'!S71*'OddsRatio_working_3-way'!R71/3-2*'OddsRatio_working_3-way'!R71^3/27-'OddsRatio_working_3-way'!T71</f>
        <v>0.26151379877559233</v>
      </c>
      <c r="W71" s="11">
        <f>'OddsRatio_working_3-way'!V71^2+4*'OddsRatio_working_3-way'!U71^3/27</f>
        <v>-2.0483404471418984E-2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0.14905776684012476</v>
      </c>
      <c r="Y71" s="11">
        <f>IF('OddsRatio_working_3-way'!W71&gt;=0,IF('OddsRatio_working_3-way'!V71+SQRT('OddsRatio_working_3-way'!W71)&gt;0,0,PI()),ACOS('OddsRatio_working_3-way'!V71/(2*'OddsRatio_working_3-way'!X71)))</f>
        <v>0.50074949895133303</v>
      </c>
      <c r="Z71" s="11">
        <f>'OddsRatio_working_3-way'!X71^(1/3)*COS('OddsRatio_working_3-way'!Y71/3)</f>
        <v>0.52284537213494819</v>
      </c>
      <c r="AA71" s="11">
        <f>'OddsRatio_working_3-way'!X71^(1/3)*COS(('OddsRatio_working_3-way'!Y71+2*PI())/3)</f>
        <v>-0.33771185889443522</v>
      </c>
      <c r="AB71" s="11">
        <f>'OddsRatio_working_3-way'!X71^(1/3)*COS(('OddsRatio_working_3-way'!Y71+4*PI())/3)</f>
        <v>-0.18513351324051314</v>
      </c>
      <c r="AC71" s="11">
        <f>'OddsRatio_working_3-way'!X71^(1/3)*SIN('OddsRatio_working_3-way'!Y71/3)</f>
        <v>8.8091148935799973E-2</v>
      </c>
      <c r="AD71" s="11">
        <f>'OddsRatio_working_3-way'!X71^(1/3)*SIN(('OddsRatio_working_3-way'!Y71+2*PI())/3)</f>
        <v>0.40875180005209377</v>
      </c>
      <c r="AE71" s="11">
        <f>'OddsRatio_working_3-way'!X71^(1/3)*SIN(('OddsRatio_working_3-way'!Y71+4*PI())/3)</f>
        <v>-0.4968429489878935</v>
      </c>
      <c r="AF71" s="11">
        <f>-'OddsRatio_working_3-way'!U71/(3*'OddsRatio_working_3-way'!X71^(1/3))*COS(('OddsRatio_working_3-way'!Y71)/3)</f>
        <v>0.52284537213494808</v>
      </c>
      <c r="AG71" s="11">
        <f>-'OddsRatio_working_3-way'!U71/(3*'OddsRatio_working_3-way'!X71^(1/3))*COS(('OddsRatio_working_3-way'!Y71+2*PI())/3)</f>
        <v>-0.33771185889443517</v>
      </c>
      <c r="AH71" s="11">
        <f>-'OddsRatio_working_3-way'!U71/(3*'OddsRatio_working_3-way'!X71^(1/3))*COS(('OddsRatio_working_3-way'!Y71+4*PI())/3)</f>
        <v>-0.18513351324051308</v>
      </c>
      <c r="AI71" s="11">
        <f>'OddsRatio_working_3-way'!U71/(3*'OddsRatio_working_3-way'!X71^(1/3))*SIN(('OddsRatio_working_3-way'!Y71)/3)</f>
        <v>-8.8091148935799946E-2</v>
      </c>
      <c r="AJ71" s="11">
        <f>'OddsRatio_working_3-way'!U71/(3*'OddsRatio_working_3-way'!X71^(1/3))*SIN(('OddsRatio_working_3-way'!Y71+2*PI())/3)</f>
        <v>-0.40875180005209366</v>
      </c>
      <c r="AK71" s="11">
        <f>'OddsRatio_working_3-way'!U71/(3*'OddsRatio_working_3-way'!X71^(1/3))*SIN(('OddsRatio_working_3-way'!Y71+4*PI())/3)</f>
        <v>0.49684294898789338</v>
      </c>
      <c r="AL71" s="11">
        <f>'OddsRatio_working_3-way'!Z71+'OddsRatio_working_3-way'!AF71</f>
        <v>1.0456907442698964</v>
      </c>
      <c r="AM71" s="11">
        <f>'OddsRatio_working_3-way'!AA71+'OddsRatio_working_3-way'!AG71</f>
        <v>-0.67542371778887045</v>
      </c>
      <c r="AN71" s="11">
        <f>'OddsRatio_working_3-way'!AB71+'OddsRatio_working_3-way'!AH71</f>
        <v>-0.37026702648102622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1.0456907442698964</v>
      </c>
      <c r="AS71" s="11">
        <f>IF(('OddsRatio_working_3-way'!X71=0),IF(Q71&gt;0,-Q71^(1/3),(-Q71)^(1/3)),'OddsRatio_working_3-way'!AM71-'OddsRatio_working_3-way'!R71/3)</f>
        <v>-0.67542371778887045</v>
      </c>
      <c r="AT71" s="11">
        <f>IF(('OddsRatio_working_3-way'!X71=0),IF(Q71&gt;0,-Q71^(1/3),(-Q71)^(1/3)),'OddsRatio_working_3-way'!AN71-'OddsRatio_working_3-way'!R71/3)</f>
        <v>-0.37026702648102622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4.18</v>
      </c>
      <c r="B72" s="4">
        <f>IF('True_Odds_Calculator_3-way'!B71="","",'True_Odds_Calculator_3-way'!B71)</f>
        <v>3.92</v>
      </c>
      <c r="C72" s="4">
        <f>IF('True_Odds_Calculator_3-way'!C71="","",'True_Odds_Calculator_3-way'!C71)</f>
        <v>1.87</v>
      </c>
      <c r="D72" s="9">
        <f t="shared" si="26"/>
        <v>0.23075397577482576</v>
      </c>
      <c r="E72" s="9">
        <f t="shared" si="27"/>
        <v>0.24624114752679568</v>
      </c>
      <c r="F72" s="9">
        <f t="shared" si="28"/>
        <v>0.52300487669837836</v>
      </c>
      <c r="G72" s="9">
        <f t="shared" si="29"/>
        <v>1.0483081154608862</v>
      </c>
      <c r="H72" s="9">
        <f t="shared" si="30"/>
        <v>4.3336198071656176</v>
      </c>
      <c r="I72" s="9">
        <f t="shared" si="31"/>
        <v>4.0610596971457875</v>
      </c>
      <c r="J72" s="9">
        <f t="shared" si="32"/>
        <v>1.9120280604509716</v>
      </c>
      <c r="K72" s="11">
        <f t="shared" si="33"/>
        <v>0.23923444976076558</v>
      </c>
      <c r="L72" s="11">
        <f t="shared" si="34"/>
        <v>0.25510204081632654</v>
      </c>
      <c r="M72" s="11">
        <f t="shared" si="35"/>
        <v>0.53475935828876997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-0.26364847809502223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0.22747245918811199</v>
      </c>
      <c r="Q72" s="11">
        <f>2*'OddsRatio_working_3-way'!K72*'OddsRatio_working_3-way'!L72*'OddsRatio_working_3-way'!M72</f>
        <v>6.5271867772772441E-2</v>
      </c>
      <c r="R72" s="11">
        <f t="shared" si="36"/>
        <v>0</v>
      </c>
      <c r="S72" s="11">
        <f t="shared" si="37"/>
        <v>-0.86278692307159099</v>
      </c>
      <c r="T72" s="11">
        <f t="shared" si="38"/>
        <v>-0.24757157046530584</v>
      </c>
      <c r="U72" s="11">
        <f>'OddsRatio_working_3-way'!S72-'OddsRatio_working_3-way'!R72^2/3</f>
        <v>-0.86278692307159099</v>
      </c>
      <c r="V72" s="11">
        <f>'OddsRatio_working_3-way'!S72*'OddsRatio_working_3-way'!R72/3-2*'OddsRatio_working_3-way'!R72^3/27-'OddsRatio_working_3-way'!T72</f>
        <v>0.24757157046530584</v>
      </c>
      <c r="W72" s="11">
        <f>'OddsRatio_working_3-way'!V72^2+4*'OddsRatio_working_3-way'!U72^3/27</f>
        <v>-3.3857900499245065E-2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0.15423163018808994</v>
      </c>
      <c r="Y72" s="11">
        <f>IF('OddsRatio_working_3-way'!W72&gt;=0,IF('OddsRatio_working_3-way'!V72+SQRT('OddsRatio_working_3-way'!W72)&gt;0,0,PI()),ACOS('OddsRatio_working_3-way'!V72/(2*'OddsRatio_working_3-way'!X72)))</f>
        <v>0.63916083495044307</v>
      </c>
      <c r="Z72" s="11">
        <f>'OddsRatio_working_3-way'!X72^(1/3)*COS('OddsRatio_working_3-way'!Y72/3)</f>
        <v>0.52415405773044321</v>
      </c>
      <c r="AA72" s="11">
        <f>'OddsRatio_working_3-way'!X72^(1/3)*COS(('OddsRatio_working_3-way'!Y72+2*PI())/3)</f>
        <v>-0.36027898195899266</v>
      </c>
      <c r="AB72" s="11">
        <f>'OddsRatio_working_3-way'!X72^(1/3)*COS(('OddsRatio_working_3-way'!Y72+4*PI())/3)</f>
        <v>-0.16387507577145063</v>
      </c>
      <c r="AC72" s="11">
        <f>'OddsRatio_working_3-way'!X72^(1/3)*SIN('OddsRatio_working_3-way'!Y72/3)</f>
        <v>0.11339384810727154</v>
      </c>
      <c r="AD72" s="11">
        <f>'OddsRatio_working_3-way'!X72^(1/3)*SIN(('OddsRatio_working_3-way'!Y72+2*PI())/3)</f>
        <v>0.39723380543762332</v>
      </c>
      <c r="AE72" s="11">
        <f>'OddsRatio_working_3-way'!X72^(1/3)*SIN(('OddsRatio_working_3-way'!Y72+4*PI())/3)</f>
        <v>-0.5106276535448947</v>
      </c>
      <c r="AF72" s="11">
        <f>-'OddsRatio_working_3-way'!U72/(3*'OddsRatio_working_3-way'!X72^(1/3))*COS(('OddsRatio_working_3-way'!Y72)/3)</f>
        <v>0.5241540577304431</v>
      </c>
      <c r="AG72" s="11">
        <f>-'OddsRatio_working_3-way'!U72/(3*'OddsRatio_working_3-way'!X72^(1/3))*COS(('OddsRatio_working_3-way'!Y72+2*PI())/3)</f>
        <v>-0.36027898195899261</v>
      </c>
      <c r="AH72" s="11">
        <f>-'OddsRatio_working_3-way'!U72/(3*'OddsRatio_working_3-way'!X72^(1/3))*COS(('OddsRatio_working_3-way'!Y72+4*PI())/3)</f>
        <v>-0.16387507577145058</v>
      </c>
      <c r="AI72" s="11">
        <f>'OddsRatio_working_3-way'!U72/(3*'OddsRatio_working_3-way'!X72^(1/3))*SIN(('OddsRatio_working_3-way'!Y72)/3)</f>
        <v>-0.11339384810727152</v>
      </c>
      <c r="AJ72" s="11">
        <f>'OddsRatio_working_3-way'!U72/(3*'OddsRatio_working_3-way'!X72^(1/3))*SIN(('OddsRatio_working_3-way'!Y72+2*PI())/3)</f>
        <v>-0.39723380543762321</v>
      </c>
      <c r="AK72" s="11">
        <f>'OddsRatio_working_3-way'!U72/(3*'OddsRatio_working_3-way'!X72^(1/3))*SIN(('OddsRatio_working_3-way'!Y72+4*PI())/3)</f>
        <v>0.51062765354489459</v>
      </c>
      <c r="AL72" s="11">
        <f>'OddsRatio_working_3-way'!Z72+'OddsRatio_working_3-way'!AF72</f>
        <v>1.0483081154608862</v>
      </c>
      <c r="AM72" s="11">
        <f>'OddsRatio_working_3-way'!AA72+'OddsRatio_working_3-way'!AG72</f>
        <v>-0.72055796391798532</v>
      </c>
      <c r="AN72" s="11">
        <f>'OddsRatio_working_3-way'!AB72+'OddsRatio_working_3-way'!AH72</f>
        <v>-0.32775015154290121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1.0483081154608862</v>
      </c>
      <c r="AS72" s="11">
        <f>IF(('OddsRatio_working_3-way'!X72=0),IF(Q72&gt;0,-Q72^(1/3),(-Q72)^(1/3)),'OddsRatio_working_3-way'!AM72-'OddsRatio_working_3-way'!R72/3)</f>
        <v>-0.72055796391798532</v>
      </c>
      <c r="AT72" s="11">
        <f>IF(('OddsRatio_working_3-way'!X72=0),IF(Q72&gt;0,-Q72^(1/3),(-Q72)^(1/3)),'OddsRatio_working_3-way'!AN72-'OddsRatio_working_3-way'!R72/3)</f>
        <v>-0.32775015154290121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3.23</v>
      </c>
      <c r="B73" s="4">
        <f>IF('True_Odds_Calculator_3-way'!B72="","",'True_Odds_Calculator_3-way'!B72)</f>
        <v>3.82</v>
      </c>
      <c r="C73" s="4">
        <f>IF('True_Odds_Calculator_3-way'!C72="","",'True_Odds_Calculator_3-way'!C72)</f>
        <v>2.19</v>
      </c>
      <c r="D73" s="9">
        <f t="shared" si="26"/>
        <v>0.30047864453444512</v>
      </c>
      <c r="E73" s="9">
        <f t="shared" si="27"/>
        <v>0.25355239522437861</v>
      </c>
      <c r="F73" s="9">
        <f t="shared" si="28"/>
        <v>0.44596896024117644</v>
      </c>
      <c r="G73" s="9">
        <f t="shared" si="29"/>
        <v>1.0439567409950716</v>
      </c>
      <c r="H73" s="9">
        <f t="shared" si="30"/>
        <v>3.3280235324190097</v>
      </c>
      <c r="I73" s="9">
        <f t="shared" si="31"/>
        <v>3.943958009606102</v>
      </c>
      <c r="J73" s="9">
        <f t="shared" si="32"/>
        <v>2.242308521784135</v>
      </c>
      <c r="K73" s="11">
        <f t="shared" si="33"/>
        <v>0.30959752321981426</v>
      </c>
      <c r="L73" s="11">
        <f t="shared" si="34"/>
        <v>0.26178010471204188</v>
      </c>
      <c r="M73" s="11">
        <f t="shared" si="35"/>
        <v>0.45662100456621008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-0.27694334451922697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0.23092693405193063</v>
      </c>
      <c r="Q73" s="11">
        <f>2*'OddsRatio_working_3-way'!K73*'OddsRatio_working_3-way'!L73*'OddsRatio_working_3-way'!M73</f>
        <v>7.4015042965362376E-2</v>
      </c>
      <c r="R73" s="11">
        <f t="shared" si="36"/>
        <v>0</v>
      </c>
      <c r="S73" s="11">
        <f t="shared" si="37"/>
        <v>-0.83384178974518874</v>
      </c>
      <c r="T73" s="11">
        <f t="shared" si="38"/>
        <v>-0.2672569838926887</v>
      </c>
      <c r="U73" s="11">
        <f>'OddsRatio_working_3-way'!S73-'OddsRatio_working_3-way'!R73^2/3</f>
        <v>-0.83384178974518874</v>
      </c>
      <c r="V73" s="11">
        <f>'OddsRatio_working_3-way'!S73*'OddsRatio_working_3-way'!R73/3-2*'OddsRatio_working_3-way'!R73^3/27-'OddsRatio_working_3-way'!T73</f>
        <v>0.2672569838926887</v>
      </c>
      <c r="W73" s="11">
        <f>'OddsRatio_working_3-way'!V73^2+4*'OddsRatio_working_3-way'!U73^3/27</f>
        <v>-1.4464613352631467E-2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0.14653575399202778</v>
      </c>
      <c r="Y73" s="11">
        <f>IF('OddsRatio_working_3-way'!W73&gt;=0,IF('OddsRatio_working_3-way'!V73+SQRT('OddsRatio_working_3-way'!W73)&gt;0,0,PI()),ACOS('OddsRatio_working_3-way'!V73/(2*'OddsRatio_working_3-way'!X73)))</f>
        <v>0.42286412665659778</v>
      </c>
      <c r="Z73" s="11">
        <f>'OddsRatio_working_3-way'!X73^(1/3)*COS('OddsRatio_working_3-way'!Y73/3)</f>
        <v>0.52197837049753593</v>
      </c>
      <c r="AA73" s="11">
        <f>'OddsRatio_working_3-way'!X73^(1/3)*COS(('OddsRatio_working_3-way'!Y73+2*PI())/3)</f>
        <v>-0.32513264154674215</v>
      </c>
      <c r="AB73" s="11">
        <f>'OddsRatio_working_3-way'!X73^(1/3)*COS(('OddsRatio_working_3-way'!Y73+4*PI())/3)</f>
        <v>-0.19684572895079355</v>
      </c>
      <c r="AC73" s="11">
        <f>'OddsRatio_working_3-way'!X73^(1/3)*SIN('OddsRatio_working_3-way'!Y73/3)</f>
        <v>7.4066483520776924E-2</v>
      </c>
      <c r="AD73" s="11">
        <f>'OddsRatio_working_3-way'!X73^(1/3)*SIN(('OddsRatio_working_3-way'!Y73+2*PI())/3)</f>
        <v>0.41501328731648335</v>
      </c>
      <c r="AE73" s="11">
        <f>'OddsRatio_working_3-way'!X73^(1/3)*SIN(('OddsRatio_working_3-way'!Y73+4*PI())/3)</f>
        <v>-0.48907977083726029</v>
      </c>
      <c r="AF73" s="11">
        <f>-'OddsRatio_working_3-way'!U73/(3*'OddsRatio_working_3-way'!X73^(1/3))*COS(('OddsRatio_working_3-way'!Y73)/3)</f>
        <v>0.5219783704975357</v>
      </c>
      <c r="AG73" s="11">
        <f>-'OddsRatio_working_3-way'!U73/(3*'OddsRatio_working_3-way'!X73^(1/3))*COS(('OddsRatio_working_3-way'!Y73+2*PI())/3)</f>
        <v>-0.32513264154674204</v>
      </c>
      <c r="AH73" s="11">
        <f>-'OddsRatio_working_3-way'!U73/(3*'OddsRatio_working_3-way'!X73^(1/3))*COS(('OddsRatio_working_3-way'!Y73+4*PI())/3)</f>
        <v>-0.19684572895079347</v>
      </c>
      <c r="AI73" s="11">
        <f>'OddsRatio_working_3-way'!U73/(3*'OddsRatio_working_3-way'!X73^(1/3))*SIN(('OddsRatio_working_3-way'!Y73)/3)</f>
        <v>-7.4066483520776896E-2</v>
      </c>
      <c r="AJ73" s="11">
        <f>'OddsRatio_working_3-way'!U73/(3*'OddsRatio_working_3-way'!X73^(1/3))*SIN(('OddsRatio_working_3-way'!Y73+2*PI())/3)</f>
        <v>-0.41501328731648318</v>
      </c>
      <c r="AK73" s="11">
        <f>'OddsRatio_working_3-way'!U73/(3*'OddsRatio_working_3-way'!X73^(1/3))*SIN(('OddsRatio_working_3-way'!Y73+4*PI())/3)</f>
        <v>0.48907977083726006</v>
      </c>
      <c r="AL73" s="11">
        <f>'OddsRatio_working_3-way'!Z73+'OddsRatio_working_3-way'!AF73</f>
        <v>1.0439567409950716</v>
      </c>
      <c r="AM73" s="11">
        <f>'OddsRatio_working_3-way'!AA73+'OddsRatio_working_3-way'!AG73</f>
        <v>-0.65026528309348419</v>
      </c>
      <c r="AN73" s="11">
        <f>'OddsRatio_working_3-way'!AB73+'OddsRatio_working_3-way'!AH73</f>
        <v>-0.39369145790158699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1.0439567409950716</v>
      </c>
      <c r="AS73" s="11">
        <f>IF(('OddsRatio_working_3-way'!X73=0),IF(Q73&gt;0,-Q73^(1/3),(-Q73)^(1/3)),'OddsRatio_working_3-way'!AM73-'OddsRatio_working_3-way'!R73/3)</f>
        <v>-0.65026528309348419</v>
      </c>
      <c r="AT73" s="11">
        <f>IF(('OddsRatio_working_3-way'!X73=0),IF(Q73&gt;0,-Q73^(1/3),(-Q73)^(1/3)),'OddsRatio_working_3-way'!AN73-'OddsRatio_working_3-way'!R73/3)</f>
        <v>-0.39369145790158699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1.42</v>
      </c>
      <c r="B74" s="4">
        <f>IF('True_Odds_Calculator_3-way'!B73="","",'True_Odds_Calculator_3-way'!B73)</f>
        <v>4.7699999999999996</v>
      </c>
      <c r="C74" s="4">
        <f>IF('True_Odds_Calculator_3-way'!C73="","",'True_Odds_Calculator_3-way'!C73)</f>
        <v>8.56</v>
      </c>
      <c r="D74" s="9">
        <f t="shared" si="26"/>
        <v>0.6905693825229865</v>
      </c>
      <c r="E74" s="9">
        <f t="shared" si="27"/>
        <v>0.19912166718575236</v>
      </c>
      <c r="F74" s="9">
        <f t="shared" si="28"/>
        <v>0.11030895029126123</v>
      </c>
      <c r="G74" s="9">
        <f t="shared" si="29"/>
        <v>1.0668581377439481</v>
      </c>
      <c r="H74" s="9">
        <f t="shared" si="30"/>
        <v>1.4480804178524578</v>
      </c>
      <c r="I74" s="9">
        <f t="shared" si="31"/>
        <v>5.0220551792946839</v>
      </c>
      <c r="J74" s="9">
        <f t="shared" si="32"/>
        <v>9.0654475213442485</v>
      </c>
      <c r="K74" s="11">
        <f t="shared" si="33"/>
        <v>0.70422535211267612</v>
      </c>
      <c r="L74" s="11">
        <f t="shared" si="34"/>
        <v>0.20964360587002098</v>
      </c>
      <c r="M74" s="11">
        <f t="shared" si="35"/>
        <v>0.11682242990654206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-0.2064581103265688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0.20265502574805408</v>
      </c>
      <c r="Q74" s="11">
        <f>2*'OddsRatio_working_3-way'!K74*'OddsRatio_working_3-way'!L74*'OddsRatio_working_3-way'!M74</f>
        <v>3.4494472467753882E-2</v>
      </c>
      <c r="R74" s="11">
        <f t="shared" si="36"/>
        <v>0</v>
      </c>
      <c r="S74" s="11">
        <f t="shared" si="37"/>
        <v>-0.98157938880434814</v>
      </c>
      <c r="T74" s="11">
        <f t="shared" si="38"/>
        <v>-0.16707734277520817</v>
      </c>
      <c r="U74" s="11">
        <f>'OddsRatio_working_3-way'!S74-'OddsRatio_working_3-way'!R74^2/3</f>
        <v>-0.98157938880434814</v>
      </c>
      <c r="V74" s="11">
        <f>'OddsRatio_working_3-way'!S74*'OddsRatio_working_3-way'!R74/3-2*'OddsRatio_working_3-way'!R74^3/27-'OddsRatio_working_3-way'!T74</f>
        <v>0.16707734277520817</v>
      </c>
      <c r="W74" s="11">
        <f>'OddsRatio_working_3-way'!V74^2+4*'OddsRatio_working_3-way'!U74^3/27</f>
        <v>-0.11219625378327493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0.18715708125268687</v>
      </c>
      <c r="Y74" s="11">
        <f>IF('OddsRatio_working_3-way'!W74&gt;=0,IF('OddsRatio_working_3-way'!V74+SQRT('OddsRatio_working_3-way'!W74)&gt;0,0,PI()),ACOS('OddsRatio_working_3-way'!V74/(2*'OddsRatio_working_3-way'!X74)))</f>
        <v>1.1081073973365931</v>
      </c>
      <c r="Z74" s="11">
        <f>'OddsRatio_working_3-way'!X74^(1/3)*COS('OddsRatio_working_3-way'!Y74/3)</f>
        <v>0.53342906887197405</v>
      </c>
      <c r="AA74" s="11">
        <f>'OddsRatio_working_3-way'!X74^(1/3)*COS(('OddsRatio_working_3-way'!Y74+2*PI())/3)</f>
        <v>-0.44555781376979697</v>
      </c>
      <c r="AB74" s="11">
        <f>'OddsRatio_working_3-way'!X74^(1/3)*COS(('OddsRatio_working_3-way'!Y74+4*PI())/3)</f>
        <v>-8.7871255102177456E-2</v>
      </c>
      <c r="AC74" s="11">
        <f>'OddsRatio_working_3-way'!X74^(1/3)*SIN('OddsRatio_working_3-way'!Y74/3)</f>
        <v>0.20651043093226121</v>
      </c>
      <c r="AD74" s="11">
        <f>'OddsRatio_working_3-way'!X74^(1/3)*SIN(('OddsRatio_working_3-way'!Y74+2*PI())/3)</f>
        <v>0.35870790929407781</v>
      </c>
      <c r="AE74" s="11">
        <f>'OddsRatio_working_3-way'!X74^(1/3)*SIN(('OddsRatio_working_3-way'!Y74+4*PI())/3)</f>
        <v>-0.56521834022633899</v>
      </c>
      <c r="AF74" s="11">
        <f>-'OddsRatio_working_3-way'!U74/(3*'OddsRatio_working_3-way'!X74^(1/3))*COS(('OddsRatio_working_3-way'!Y74)/3)</f>
        <v>0.53342906887197394</v>
      </c>
      <c r="AG74" s="11">
        <f>-'OddsRatio_working_3-way'!U74/(3*'OddsRatio_working_3-way'!X74^(1/3))*COS(('OddsRatio_working_3-way'!Y74+2*PI())/3)</f>
        <v>-0.44555781376979686</v>
      </c>
      <c r="AH74" s="11">
        <f>-'OddsRatio_working_3-way'!U74/(3*'OddsRatio_working_3-way'!X74^(1/3))*COS(('OddsRatio_working_3-way'!Y74+4*PI())/3)</f>
        <v>-8.7871255102177429E-2</v>
      </c>
      <c r="AI74" s="11">
        <f>'OddsRatio_working_3-way'!U74/(3*'OddsRatio_working_3-way'!X74^(1/3))*SIN(('OddsRatio_working_3-way'!Y74)/3)</f>
        <v>-0.20651043093226115</v>
      </c>
      <c r="AJ74" s="11">
        <f>'OddsRatio_working_3-way'!U74/(3*'OddsRatio_working_3-way'!X74^(1/3))*SIN(('OddsRatio_working_3-way'!Y74+2*PI())/3)</f>
        <v>-0.35870790929407775</v>
      </c>
      <c r="AK74" s="11">
        <f>'OddsRatio_working_3-way'!U74/(3*'OddsRatio_working_3-way'!X74^(1/3))*SIN(('OddsRatio_working_3-way'!Y74+4*PI())/3)</f>
        <v>0.56521834022633888</v>
      </c>
      <c r="AL74" s="11">
        <f>'OddsRatio_working_3-way'!Z74+'OddsRatio_working_3-way'!AF74</f>
        <v>1.0668581377439481</v>
      </c>
      <c r="AM74" s="11">
        <f>'OddsRatio_working_3-way'!AA74+'OddsRatio_working_3-way'!AG74</f>
        <v>-0.89111562753959384</v>
      </c>
      <c r="AN74" s="11">
        <f>'OddsRatio_working_3-way'!AB74+'OddsRatio_working_3-way'!AH74</f>
        <v>-0.17574251020435488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1.0668581377439481</v>
      </c>
      <c r="AS74" s="11">
        <f>IF(('OddsRatio_working_3-way'!X74=0),IF(Q74&gt;0,-Q74^(1/3),(-Q74)^(1/3)),'OddsRatio_working_3-way'!AM74-'OddsRatio_working_3-way'!R74/3)</f>
        <v>-0.89111562753959384</v>
      </c>
      <c r="AT74" s="11">
        <f>IF(('OddsRatio_working_3-way'!X74=0),IF(Q74&gt;0,-Q74^(1/3),(-Q74)^(1/3)),'OddsRatio_working_3-way'!AN74-'OddsRatio_working_3-way'!R74/3)</f>
        <v>-0.17574251020435488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1.24</v>
      </c>
      <c r="B75" s="4">
        <f>IF('True_Odds_Calculator_3-way'!B74="","",'True_Odds_Calculator_3-way'!B74)</f>
        <v>6.26</v>
      </c>
      <c r="C75" s="4">
        <f>IF('True_Odds_Calculator_3-way'!C74="","",'True_Odds_Calculator_3-way'!C74)</f>
        <v>13.72</v>
      </c>
      <c r="D75" s="9">
        <f t="shared" si="26"/>
        <v>0.78869155059655804</v>
      </c>
      <c r="E75" s="9">
        <f t="shared" si="27"/>
        <v>0.14551857949048305</v>
      </c>
      <c r="F75" s="9">
        <f t="shared" si="28"/>
        <v>6.5789869912958945E-2</v>
      </c>
      <c r="G75" s="9">
        <f t="shared" si="29"/>
        <v>1.1163450043916119</v>
      </c>
      <c r="H75" s="9">
        <f t="shared" si="30"/>
        <v>1.2679228010539867</v>
      </c>
      <c r="I75" s="9">
        <f t="shared" si="31"/>
        <v>6.8719747230998793</v>
      </c>
      <c r="J75" s="9">
        <f t="shared" si="32"/>
        <v>15.199908455861307</v>
      </c>
      <c r="K75" s="11">
        <f t="shared" si="33"/>
        <v>0.80645161290322587</v>
      </c>
      <c r="L75" s="11">
        <f t="shared" si="34"/>
        <v>0.15974440894568689</v>
      </c>
      <c r="M75" s="11">
        <f t="shared" si="35"/>
        <v>7.2886297376093284E-2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-0.15077660751731681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0.17107960658976862</v>
      </c>
      <c r="Q75" s="11">
        <f>2*'OddsRatio_working_3-way'!K75*'OddsRatio_working_3-way'!L75*'OddsRatio_working_3-way'!M75</f>
        <v>1.877932015255418E-2</v>
      </c>
      <c r="R75" s="11">
        <f t="shared" si="36"/>
        <v>0</v>
      </c>
      <c r="S75" s="11">
        <f t="shared" si="37"/>
        <v>-1.1346561605726537</v>
      </c>
      <c r="T75" s="11">
        <f t="shared" si="38"/>
        <v>-0.1245506213581398</v>
      </c>
      <c r="U75" s="11">
        <f>'OddsRatio_working_3-way'!S75-'OddsRatio_working_3-way'!R75^2/3</f>
        <v>-1.1346561605726537</v>
      </c>
      <c r="V75" s="11">
        <f>'OddsRatio_working_3-way'!S75*'OddsRatio_working_3-way'!R75/3-2*'OddsRatio_working_3-way'!R75^3/27-'OddsRatio_working_3-way'!T75</f>
        <v>0.1245506213581398</v>
      </c>
      <c r="W75" s="11">
        <f>'OddsRatio_working_3-way'!V75^2+4*'OddsRatio_working_3-way'!U75^3/27</f>
        <v>-0.20090298714574187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0.23260258190013744</v>
      </c>
      <c r="Y75" s="11">
        <f>IF('OddsRatio_working_3-way'!W75&gt;=0,IF('OddsRatio_working_3-way'!V75+SQRT('OddsRatio_working_3-way'!W75)&gt;0,0,PI()),ACOS('OddsRatio_working_3-way'!V75/(2*'OddsRatio_working_3-way'!X75)))</f>
        <v>1.2997573048680122</v>
      </c>
      <c r="Z75" s="11">
        <f>'OddsRatio_working_3-way'!X75^(1/3)*COS('OddsRatio_working_3-way'!Y75/3)</f>
        <v>0.55817250219580594</v>
      </c>
      <c r="AA75" s="11">
        <f>'OddsRatio_working_3-way'!X75^(1/3)*COS(('OddsRatio_working_3-way'!Y75+2*PI())/3)</f>
        <v>-0.50268552097040986</v>
      </c>
      <c r="AB75" s="11">
        <f>'OddsRatio_working_3-way'!X75^(1/3)*COS(('OddsRatio_working_3-way'!Y75+4*PI())/3)</f>
        <v>-5.5486981225395741E-2</v>
      </c>
      <c r="AC75" s="11">
        <f>'OddsRatio_working_3-way'!X75^(1/3)*SIN('OddsRatio_working_3-way'!Y75/3)</f>
        <v>0.25819019730299131</v>
      </c>
      <c r="AD75" s="11">
        <f>'OddsRatio_working_3-way'!X75^(1/3)*SIN(('OddsRatio_working_3-way'!Y75+2*PI())/3)</f>
        <v>0.35429646794399772</v>
      </c>
      <c r="AE75" s="11">
        <f>'OddsRatio_working_3-way'!X75^(1/3)*SIN(('OddsRatio_working_3-way'!Y75+4*PI())/3)</f>
        <v>-0.61248666524698892</v>
      </c>
      <c r="AF75" s="11">
        <f>-'OddsRatio_working_3-way'!U75/(3*'OddsRatio_working_3-way'!X75^(1/3))*COS(('OddsRatio_working_3-way'!Y75)/3)</f>
        <v>0.55817250219580605</v>
      </c>
      <c r="AG75" s="11">
        <f>-'OddsRatio_working_3-way'!U75/(3*'OddsRatio_working_3-way'!X75^(1/3))*COS(('OddsRatio_working_3-way'!Y75+2*PI())/3)</f>
        <v>-0.50268552097040986</v>
      </c>
      <c r="AH75" s="11">
        <f>-'OddsRatio_working_3-way'!U75/(3*'OddsRatio_working_3-way'!X75^(1/3))*COS(('OddsRatio_working_3-way'!Y75+4*PI())/3)</f>
        <v>-5.5486981225395755E-2</v>
      </c>
      <c r="AI75" s="11">
        <f>'OddsRatio_working_3-way'!U75/(3*'OddsRatio_working_3-way'!X75^(1/3))*SIN(('OddsRatio_working_3-way'!Y75)/3)</f>
        <v>-0.25819019730299136</v>
      </c>
      <c r="AJ75" s="11">
        <f>'OddsRatio_working_3-way'!U75/(3*'OddsRatio_working_3-way'!X75^(1/3))*SIN(('OddsRatio_working_3-way'!Y75+2*PI())/3)</f>
        <v>-0.35429646794399777</v>
      </c>
      <c r="AK75" s="11">
        <f>'OddsRatio_working_3-way'!U75/(3*'OddsRatio_working_3-way'!X75^(1/3))*SIN(('OddsRatio_working_3-way'!Y75+4*PI())/3)</f>
        <v>0.61248666524698903</v>
      </c>
      <c r="AL75" s="11">
        <f>'OddsRatio_working_3-way'!Z75+'OddsRatio_working_3-way'!AF75</f>
        <v>1.1163450043916119</v>
      </c>
      <c r="AM75" s="11">
        <f>'OddsRatio_working_3-way'!AA75+'OddsRatio_working_3-way'!AG75</f>
        <v>-1.0053710419408197</v>
      </c>
      <c r="AN75" s="11">
        <f>'OddsRatio_working_3-way'!AB75+'OddsRatio_working_3-way'!AH75</f>
        <v>-0.1109739624507915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1.1163450043916119</v>
      </c>
      <c r="AS75" s="11">
        <f>IF(('OddsRatio_working_3-way'!X75=0),IF(Q75&gt;0,-Q75^(1/3),(-Q75)^(1/3)),'OddsRatio_working_3-way'!AM75-'OddsRatio_working_3-way'!R75/3)</f>
        <v>-1.0053710419408197</v>
      </c>
      <c r="AT75" s="11">
        <f>IF(('OddsRatio_working_3-way'!X75=0),IF(Q75&gt;0,-Q75^(1/3),(-Q75)^(1/3)),'OddsRatio_working_3-way'!AN75-'OddsRatio_working_3-way'!R75/3)</f>
        <v>-0.1109739624507915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2.79</v>
      </c>
      <c r="B76" s="4">
        <f>IF('True_Odds_Calculator_3-way'!B75="","",'True_Odds_Calculator_3-way'!B75)</f>
        <v>3.48</v>
      </c>
      <c r="C76" s="4">
        <f>IF('True_Odds_Calculator_3-way'!C75="","",'True_Odds_Calculator_3-way'!C75)</f>
        <v>2.58</v>
      </c>
      <c r="D76" s="9">
        <f t="shared" si="26"/>
        <v>0.3469971174499924</v>
      </c>
      <c r="E76" s="9">
        <f t="shared" si="27"/>
        <v>0.27721708710815823</v>
      </c>
      <c r="F76" s="9">
        <f t="shared" si="28"/>
        <v>0.3757857954418492</v>
      </c>
      <c r="G76" s="9">
        <f t="shared" si="29"/>
        <v>1.0513230839430527</v>
      </c>
      <c r="H76" s="9">
        <f t="shared" si="30"/>
        <v>2.8818683202580648</v>
      </c>
      <c r="I76" s="9">
        <f t="shared" si="31"/>
        <v>3.6072812481787704</v>
      </c>
      <c r="J76" s="9">
        <f t="shared" si="32"/>
        <v>2.6610904726300242</v>
      </c>
      <c r="K76" s="11">
        <f t="shared" si="33"/>
        <v>0.35842293906810035</v>
      </c>
      <c r="L76" s="11">
        <f t="shared" si="34"/>
        <v>0.28735632183908044</v>
      </c>
      <c r="M76" s="11">
        <f t="shared" si="35"/>
        <v>0.38759689922480617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-0.28000039601215754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0.23353539534308865</v>
      </c>
      <c r="Q76" s="11">
        <f>2*'OddsRatio_working_3-way'!K76*'OddsRatio_working_3-way'!L76*'OddsRatio_working_3-way'!M76</f>
        <v>7.9841160801055924E-2</v>
      </c>
      <c r="R76" s="11">
        <f t="shared" si="36"/>
        <v>0</v>
      </c>
      <c r="S76" s="11">
        <f t="shared" si="37"/>
        <v>-0.83405380374157978</v>
      </c>
      <c r="T76" s="11">
        <f t="shared" si="38"/>
        <v>-0.28514659956977079</v>
      </c>
      <c r="U76" s="11">
        <f>'OddsRatio_working_3-way'!S76-'OddsRatio_working_3-way'!R76^2/3</f>
        <v>-0.83405380374157978</v>
      </c>
      <c r="V76" s="11">
        <f>'OddsRatio_working_3-way'!S76*'OddsRatio_working_3-way'!R76/3-2*'OddsRatio_working_3-way'!R76^3/27-'OddsRatio_working_3-way'!T76</f>
        <v>0.28514659956977079</v>
      </c>
      <c r="W76" s="11">
        <f>'OddsRatio_working_3-way'!V76^2+4*'OddsRatio_working_3-way'!U76^3/27</f>
        <v>-4.6478585002985295E-3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0.14659164518015833</v>
      </c>
      <c r="Y76" s="11">
        <f>IF('OddsRatio_working_3-way'!W76&gt;=0,IF('OddsRatio_working_3-way'!V76+SQRT('OddsRatio_working_3-way'!W76)&gt;0,0,PI()),ACOS('OddsRatio_working_3-way'!V76/(2*'OddsRatio_working_3-way'!X76)))</f>
        <v>0.23468271891014125</v>
      </c>
      <c r="Z76" s="11">
        <f>'OddsRatio_working_3-way'!X76^(1/3)*COS('OddsRatio_working_3-way'!Y76/3)</f>
        <v>0.52566154197152637</v>
      </c>
      <c r="AA76" s="11">
        <f>'OddsRatio_working_3-way'!X76^(1/3)*COS(('OddsRatio_working_3-way'!Y76+2*PI())/3)</f>
        <v>-0.29851561937387994</v>
      </c>
      <c r="AB76" s="11">
        <f>'OddsRatio_working_3-way'!X76^(1/3)*COS(('OddsRatio_working_3-way'!Y76+4*PI())/3)</f>
        <v>-0.2271459225976466</v>
      </c>
      <c r="AC76" s="11">
        <f>'OddsRatio_working_3-way'!X76^(1/3)*SIN('OddsRatio_working_3-way'!Y76/3)</f>
        <v>4.1205313645740232E-2</v>
      </c>
      <c r="AD76" s="11">
        <f>'OddsRatio_working_3-way'!X76^(1/3)*SIN(('OddsRatio_working_3-way'!Y76+2*PI())/3)</f>
        <v>0.43463359231697163</v>
      </c>
      <c r="AE76" s="11">
        <f>'OddsRatio_working_3-way'!X76^(1/3)*SIN(('OddsRatio_working_3-way'!Y76+4*PI())/3)</f>
        <v>-0.47583890596271183</v>
      </c>
      <c r="AF76" s="11">
        <f>-'OddsRatio_working_3-way'!U76/(3*'OddsRatio_working_3-way'!X76^(1/3))*COS(('OddsRatio_working_3-way'!Y76)/3)</f>
        <v>0.52566154197152637</v>
      </c>
      <c r="AG76" s="11">
        <f>-'OddsRatio_working_3-way'!U76/(3*'OddsRatio_working_3-way'!X76^(1/3))*COS(('OddsRatio_working_3-way'!Y76+2*PI())/3)</f>
        <v>-0.29851561937387994</v>
      </c>
      <c r="AH76" s="11">
        <f>-'OddsRatio_working_3-way'!U76/(3*'OddsRatio_working_3-way'!X76^(1/3))*COS(('OddsRatio_working_3-way'!Y76+4*PI())/3)</f>
        <v>-0.2271459225976466</v>
      </c>
      <c r="AI76" s="11">
        <f>'OddsRatio_working_3-way'!U76/(3*'OddsRatio_working_3-way'!X76^(1/3))*SIN(('OddsRatio_working_3-way'!Y76)/3)</f>
        <v>-4.1205313645740232E-2</v>
      </c>
      <c r="AJ76" s="11">
        <f>'OddsRatio_working_3-way'!U76/(3*'OddsRatio_working_3-way'!X76^(1/3))*SIN(('OddsRatio_working_3-way'!Y76+2*PI())/3)</f>
        <v>-0.43463359231697163</v>
      </c>
      <c r="AK76" s="11">
        <f>'OddsRatio_working_3-way'!U76/(3*'OddsRatio_working_3-way'!X76^(1/3))*SIN(('OddsRatio_working_3-way'!Y76+4*PI())/3)</f>
        <v>0.47583890596271183</v>
      </c>
      <c r="AL76" s="11">
        <f>'OddsRatio_working_3-way'!Z76+'OddsRatio_working_3-way'!AF76</f>
        <v>1.0513230839430527</v>
      </c>
      <c r="AM76" s="11">
        <f>'OddsRatio_working_3-way'!AA76+'OddsRatio_working_3-way'!AG76</f>
        <v>-0.59703123874775987</v>
      </c>
      <c r="AN76" s="11">
        <f>'OddsRatio_working_3-way'!AB76+'OddsRatio_working_3-way'!AH76</f>
        <v>-0.4542918451952932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1.0513230839430527</v>
      </c>
      <c r="AS76" s="11">
        <f>IF(('OddsRatio_working_3-way'!X76=0),IF(Q76&gt;0,-Q76^(1/3),(-Q76)^(1/3)),'OddsRatio_working_3-way'!AM76-'OddsRatio_working_3-way'!R76/3)</f>
        <v>-0.59703123874775987</v>
      </c>
      <c r="AT76" s="11">
        <f>IF(('OddsRatio_working_3-way'!X76=0),IF(Q76&gt;0,-Q76^(1/3),(-Q76)^(1/3)),'OddsRatio_working_3-way'!AN76-'OddsRatio_working_3-way'!R76/3)</f>
        <v>-0.4542918451952932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5.27</v>
      </c>
      <c r="B77" s="4">
        <f>IF('True_Odds_Calculator_3-way'!B76="","",'True_Odds_Calculator_3-way'!B76)</f>
        <v>3.98</v>
      </c>
      <c r="C77" s="4">
        <f>IF('True_Odds_Calculator_3-way'!C76="","",'True_Odds_Calculator_3-way'!C76)</f>
        <v>1.69</v>
      </c>
      <c r="D77" s="9">
        <f t="shared" si="26"/>
        <v>0.18121991244030539</v>
      </c>
      <c r="E77" s="9">
        <f t="shared" si="27"/>
        <v>0.24077894135441896</v>
      </c>
      <c r="F77" s="9">
        <f t="shared" si="28"/>
        <v>0.57800114620527554</v>
      </c>
      <c r="G77" s="9">
        <f t="shared" si="29"/>
        <v>1.0581164860082812</v>
      </c>
      <c r="H77" s="9">
        <f t="shared" si="30"/>
        <v>5.5181573952553604</v>
      </c>
      <c r="I77" s="9">
        <f t="shared" si="31"/>
        <v>4.1531871283046788</v>
      </c>
      <c r="J77" s="9">
        <f t="shared" si="32"/>
        <v>1.7301003753457138</v>
      </c>
      <c r="K77" s="11">
        <f t="shared" si="33"/>
        <v>0.18975332068311196</v>
      </c>
      <c r="L77" s="11">
        <f t="shared" si="34"/>
        <v>0.25125628140703515</v>
      </c>
      <c r="M77" s="11">
        <f t="shared" si="35"/>
        <v>0.59171597633136097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-0.24769248937161914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0.22399592135587831</v>
      </c>
      <c r="Q77" s="11">
        <f>2*'OddsRatio_working_3-way'!K77*'OddsRatio_working_3-way'!L77*'OddsRatio_working_3-way'!M77</f>
        <v>5.6422146437248959E-2</v>
      </c>
      <c r="R77" s="11">
        <f t="shared" si="36"/>
        <v>0</v>
      </c>
      <c r="S77" s="11">
        <f t="shared" si="37"/>
        <v>-0.90433069619568363</v>
      </c>
      <c r="T77" s="11">
        <f t="shared" si="38"/>
        <v>-0.22779110735407654</v>
      </c>
      <c r="U77" s="11">
        <f>'OddsRatio_working_3-way'!S77-'OddsRatio_working_3-way'!R77^2/3</f>
        <v>-0.90433069619568363</v>
      </c>
      <c r="V77" s="11">
        <f>'OddsRatio_working_3-way'!S77*'OddsRatio_working_3-way'!R77/3-2*'OddsRatio_working_3-way'!R77^3/27-'OddsRatio_working_3-way'!T77</f>
        <v>0.22779110735407654</v>
      </c>
      <c r="W77" s="11">
        <f>'OddsRatio_working_3-way'!V77^2+4*'OddsRatio_working_3-way'!U77^3/27</f>
        <v>-5.7677776045539773E-2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0.16550420284326331</v>
      </c>
      <c r="Y77" s="11">
        <f>IF('OddsRatio_working_3-way'!W77&gt;=0,IF('OddsRatio_working_3-way'!V77+SQRT('OddsRatio_working_3-way'!W77)&gt;0,0,PI()),ACOS('OddsRatio_working_3-way'!V77/(2*'OddsRatio_working_3-way'!X77)))</f>
        <v>0.81182814348322241</v>
      </c>
      <c r="Z77" s="11">
        <f>'OddsRatio_working_3-way'!X77^(1/3)*COS('OddsRatio_working_3-way'!Y77/3)</f>
        <v>0.52905824300414062</v>
      </c>
      <c r="AA77" s="11">
        <f>'OddsRatio_working_3-way'!X77^(1/3)*COS(('OddsRatio_working_3-way'!Y77+2*PI())/3)</f>
        <v>-0.39163421849251256</v>
      </c>
      <c r="AB77" s="11">
        <f>'OddsRatio_working_3-way'!X77^(1/3)*COS(('OddsRatio_working_3-way'!Y77+4*PI())/3)</f>
        <v>-0.13742402451162788</v>
      </c>
      <c r="AC77" s="11">
        <f>'OddsRatio_working_3-way'!X77^(1/3)*SIN('OddsRatio_working_3-way'!Y77/3)</f>
        <v>0.14676832392561084</v>
      </c>
      <c r="AD77" s="11">
        <f>'OddsRatio_working_3-way'!X77^(1/3)*SIN(('OddsRatio_working_3-way'!Y77+2*PI())/3)</f>
        <v>0.38479371656034117</v>
      </c>
      <c r="AE77" s="11">
        <f>'OddsRatio_working_3-way'!X77^(1/3)*SIN(('OddsRatio_working_3-way'!Y77+4*PI())/3)</f>
        <v>-0.5315620404859519</v>
      </c>
      <c r="AF77" s="11">
        <f>-'OddsRatio_working_3-way'!U77/(3*'OddsRatio_working_3-way'!X77^(1/3))*COS(('OddsRatio_working_3-way'!Y77)/3)</f>
        <v>0.5290582430041405</v>
      </c>
      <c r="AG77" s="11">
        <f>-'OddsRatio_working_3-way'!U77/(3*'OddsRatio_working_3-way'!X77^(1/3))*COS(('OddsRatio_working_3-way'!Y77+2*PI())/3)</f>
        <v>-0.39163421849251251</v>
      </c>
      <c r="AH77" s="11">
        <f>-'OddsRatio_working_3-way'!U77/(3*'OddsRatio_working_3-way'!X77^(1/3))*COS(('OddsRatio_working_3-way'!Y77+4*PI())/3)</f>
        <v>-0.13742402451162786</v>
      </c>
      <c r="AI77" s="11">
        <f>'OddsRatio_working_3-way'!U77/(3*'OddsRatio_working_3-way'!X77^(1/3))*SIN(('OddsRatio_working_3-way'!Y77)/3)</f>
        <v>-0.14676832392561082</v>
      </c>
      <c r="AJ77" s="11">
        <f>'OddsRatio_working_3-way'!U77/(3*'OddsRatio_working_3-way'!X77^(1/3))*SIN(('OddsRatio_working_3-way'!Y77+2*PI())/3)</f>
        <v>-0.38479371656034106</v>
      </c>
      <c r="AK77" s="11">
        <f>'OddsRatio_working_3-way'!U77/(3*'OddsRatio_working_3-way'!X77^(1/3))*SIN(('OddsRatio_working_3-way'!Y77+4*PI())/3)</f>
        <v>0.53156204048595179</v>
      </c>
      <c r="AL77" s="11">
        <f>'OddsRatio_working_3-way'!Z77+'OddsRatio_working_3-way'!AF77</f>
        <v>1.0581164860082812</v>
      </c>
      <c r="AM77" s="11">
        <f>'OddsRatio_working_3-way'!AA77+'OddsRatio_working_3-way'!AG77</f>
        <v>-0.78326843698502513</v>
      </c>
      <c r="AN77" s="11">
        <f>'OddsRatio_working_3-way'!AB77+'OddsRatio_working_3-way'!AH77</f>
        <v>-0.27484804902325577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1.0581164860082812</v>
      </c>
      <c r="AS77" s="11">
        <f>IF(('OddsRatio_working_3-way'!X77=0),IF(Q77&gt;0,-Q77^(1/3),(-Q77)^(1/3)),'OddsRatio_working_3-way'!AM77-'OddsRatio_working_3-way'!R77/3)</f>
        <v>-0.78326843698502513</v>
      </c>
      <c r="AT77" s="11">
        <f>IF(('OddsRatio_working_3-way'!X77=0),IF(Q77&gt;0,-Q77^(1/3),(-Q77)^(1/3)),'OddsRatio_working_3-way'!AN77-'OddsRatio_working_3-way'!R77/3)</f>
        <v>-0.27484804902325577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3.24</v>
      </c>
      <c r="B78" s="4">
        <f>IF('True_Odds_Calculator_3-way'!B77="","",'True_Odds_Calculator_3-way'!B77)</f>
        <v>3.85</v>
      </c>
      <c r="C78" s="4">
        <f>IF('True_Odds_Calculator_3-way'!C77="","",'True_Odds_Calculator_3-way'!C77)</f>
        <v>2.1</v>
      </c>
      <c r="D78" s="9">
        <f t="shared" si="26"/>
        <v>0.29417261825626773</v>
      </c>
      <c r="E78" s="9">
        <f t="shared" si="27"/>
        <v>0.2467452414239788</v>
      </c>
      <c r="F78" s="9">
        <f t="shared" si="28"/>
        <v>0.45908214031975375</v>
      </c>
      <c r="G78" s="9">
        <f t="shared" si="29"/>
        <v>1.0711449337970789</v>
      </c>
      <c r="H78" s="9">
        <f t="shared" si="30"/>
        <v>3.3993646517054574</v>
      </c>
      <c r="I78" s="9">
        <f t="shared" si="31"/>
        <v>4.0527630613216745</v>
      </c>
      <c r="J78" s="9">
        <f t="shared" si="32"/>
        <v>2.1782594271767866</v>
      </c>
      <c r="K78" s="11">
        <f t="shared" si="33"/>
        <v>0.30864197530864196</v>
      </c>
      <c r="L78" s="11">
        <f t="shared" si="34"/>
        <v>0.25974025974025972</v>
      </c>
      <c r="M78" s="11">
        <f t="shared" si="35"/>
        <v>0.47619047619047616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-0.26807760141093495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0.23630102995182356</v>
      </c>
      <c r="Q78" s="11">
        <f>2*'OddsRatio_working_3-way'!K78*'OddsRatio_working_3-way'!L78*'OddsRatio_working_3-way'!M78</f>
        <v>7.6349282698489035E-2</v>
      </c>
      <c r="R78" s="11">
        <f t="shared" si="36"/>
        <v>0</v>
      </c>
      <c r="S78" s="11">
        <f t="shared" si="37"/>
        <v>-0.88146502620186751</v>
      </c>
      <c r="T78" s="11">
        <f t="shared" si="38"/>
        <v>-0.2848029163818635</v>
      </c>
      <c r="U78" s="11">
        <f>'OddsRatio_working_3-way'!S78-'OddsRatio_working_3-way'!R78^2/3</f>
        <v>-0.88146502620186751</v>
      </c>
      <c r="V78" s="11">
        <f>'OddsRatio_working_3-way'!S78*'OddsRatio_working_3-way'!R78/3-2*'OddsRatio_working_3-way'!R78^3/27-'OddsRatio_working_3-way'!T78</f>
        <v>0.2848029163818635</v>
      </c>
      <c r="W78" s="11">
        <f>'OddsRatio_working_3-way'!V78^2+4*'OddsRatio_working_3-way'!U78^3/27</f>
        <v>-2.0351183006051252E-2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0.15926698040214265</v>
      </c>
      <c r="Y78" s="11">
        <f>IF('OddsRatio_working_3-way'!W78&gt;=0,IF('OddsRatio_working_3-way'!V78+SQRT('OddsRatio_working_3-way'!W78)&gt;0,0,PI()),ACOS('OddsRatio_working_3-way'!V78/(2*'OddsRatio_working_3-way'!X78)))</f>
        <v>0.46436676518285869</v>
      </c>
      <c r="Z78" s="11">
        <f>'OddsRatio_working_3-way'!X78^(1/3)*COS('OddsRatio_working_3-way'!Y78/3)</f>
        <v>0.53557246689853943</v>
      </c>
      <c r="AA78" s="11">
        <f>'OddsRatio_working_3-way'!X78^(1/3)*COS(('OddsRatio_working_3-way'!Y78+2*PI())/3)</f>
        <v>-0.34015926762379139</v>
      </c>
      <c r="AB78" s="11">
        <f>'OddsRatio_working_3-way'!X78^(1/3)*COS(('OddsRatio_working_3-way'!Y78+4*PI())/3)</f>
        <v>-0.19541319927474771</v>
      </c>
      <c r="AC78" s="11">
        <f>'OddsRatio_working_3-way'!X78^(1/3)*SIN('OddsRatio_working_3-way'!Y78/3)</f>
        <v>8.356918152546032E-2</v>
      </c>
      <c r="AD78" s="11">
        <f>'OddsRatio_working_3-way'!X78^(1/3)*SIN(('OddsRatio_working_3-way'!Y78+2*PI())/3)</f>
        <v>0.42203477113890547</v>
      </c>
      <c r="AE78" s="11">
        <f>'OddsRatio_working_3-way'!X78^(1/3)*SIN(('OddsRatio_working_3-way'!Y78+4*PI())/3)</f>
        <v>-0.50560395266436575</v>
      </c>
      <c r="AF78" s="11">
        <f>-'OddsRatio_working_3-way'!U78/(3*'OddsRatio_working_3-way'!X78^(1/3))*COS(('OddsRatio_working_3-way'!Y78)/3)</f>
        <v>0.53557246689853943</v>
      </c>
      <c r="AG78" s="11">
        <f>-'OddsRatio_working_3-way'!U78/(3*'OddsRatio_working_3-way'!X78^(1/3))*COS(('OddsRatio_working_3-way'!Y78+2*PI())/3)</f>
        <v>-0.34015926762379139</v>
      </c>
      <c r="AH78" s="11">
        <f>-'OddsRatio_working_3-way'!U78/(3*'OddsRatio_working_3-way'!X78^(1/3))*COS(('OddsRatio_working_3-way'!Y78+4*PI())/3)</f>
        <v>-0.19541319927474771</v>
      </c>
      <c r="AI78" s="11">
        <f>'OddsRatio_working_3-way'!U78/(3*'OddsRatio_working_3-way'!X78^(1/3))*SIN(('OddsRatio_working_3-way'!Y78)/3)</f>
        <v>-8.356918152546032E-2</v>
      </c>
      <c r="AJ78" s="11">
        <f>'OddsRatio_working_3-way'!U78/(3*'OddsRatio_working_3-way'!X78^(1/3))*SIN(('OddsRatio_working_3-way'!Y78+2*PI())/3)</f>
        <v>-0.42203477113890547</v>
      </c>
      <c r="AK78" s="11">
        <f>'OddsRatio_working_3-way'!U78/(3*'OddsRatio_working_3-way'!X78^(1/3))*SIN(('OddsRatio_working_3-way'!Y78+4*PI())/3)</f>
        <v>0.50560395266436575</v>
      </c>
      <c r="AL78" s="11">
        <f>'OddsRatio_working_3-way'!Z78+'OddsRatio_working_3-way'!AF78</f>
        <v>1.0711449337970789</v>
      </c>
      <c r="AM78" s="11">
        <f>'OddsRatio_working_3-way'!AA78+'OddsRatio_working_3-way'!AG78</f>
        <v>-0.68031853524758279</v>
      </c>
      <c r="AN78" s="11">
        <f>'OddsRatio_working_3-way'!AB78+'OddsRatio_working_3-way'!AH78</f>
        <v>-0.39082639854949541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1.0711449337970789</v>
      </c>
      <c r="AS78" s="11">
        <f>IF(('OddsRatio_working_3-way'!X78=0),IF(Q78&gt;0,-Q78^(1/3),(-Q78)^(1/3)),'OddsRatio_working_3-way'!AM78-'OddsRatio_working_3-way'!R78/3)</f>
        <v>-0.68031853524758279</v>
      </c>
      <c r="AT78" s="11">
        <f>IF(('OddsRatio_working_3-way'!X78=0),IF(Q78&gt;0,-Q78^(1/3),(-Q78)^(1/3)),'OddsRatio_working_3-way'!AN78-'OddsRatio_working_3-way'!R78/3)</f>
        <v>-0.39082639854949541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3</v>
      </c>
      <c r="B79" s="4">
        <f>IF('True_Odds_Calculator_3-way'!B78="","",'True_Odds_Calculator_3-way'!B78)</f>
        <v>3.59</v>
      </c>
      <c r="C79" s="4">
        <f>IF('True_Odds_Calculator_3-way'!C78="","",'True_Odds_Calculator_3-way'!C78)</f>
        <v>2.3199999999999998</v>
      </c>
      <c r="D79" s="9">
        <f t="shared" si="26"/>
        <v>0.31908251810668498</v>
      </c>
      <c r="E79" s="9">
        <f t="shared" si="27"/>
        <v>0.26570931365888362</v>
      </c>
      <c r="F79" s="9">
        <f t="shared" si="28"/>
        <v>0.41520816823443146</v>
      </c>
      <c r="G79" s="9">
        <f t="shared" si="29"/>
        <v>1.0669927734267957</v>
      </c>
      <c r="H79" s="9">
        <f t="shared" si="30"/>
        <v>3.1339855468535913</v>
      </c>
      <c r="I79" s="9">
        <f t="shared" si="31"/>
        <v>3.7635112831754003</v>
      </c>
      <c r="J79" s="9">
        <f t="shared" si="32"/>
        <v>2.4084304609233702</v>
      </c>
      <c r="K79" s="11">
        <f t="shared" si="33"/>
        <v>0.33333333333333331</v>
      </c>
      <c r="L79" s="11">
        <f t="shared" si="34"/>
        <v>0.2785515320334262</v>
      </c>
      <c r="M79" s="11">
        <f t="shared" si="35"/>
        <v>0.43103448275862072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-0.2736528671597348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0.23652867159734892</v>
      </c>
      <c r="Q79" s="11">
        <f>2*'OddsRatio_working_3-way'!K79*'OddsRatio_working_3-way'!L79*'OddsRatio_working_3-way'!M79</f>
        <v>8.0043543687766144E-2</v>
      </c>
      <c r="R79" s="11">
        <f t="shared" si="36"/>
        <v>0</v>
      </c>
      <c r="S79" s="11">
        <f t="shared" si="37"/>
        <v>-0.86433836433836453</v>
      </c>
      <c r="T79" s="11">
        <f t="shared" si="38"/>
        <v>-0.29250029250029258</v>
      </c>
      <c r="U79" s="11">
        <f>'OddsRatio_working_3-way'!S79-'OddsRatio_working_3-way'!R79^2/3</f>
        <v>-0.86433836433836453</v>
      </c>
      <c r="V79" s="11">
        <f>'OddsRatio_working_3-way'!S79*'OddsRatio_working_3-way'!R79/3-2*'OddsRatio_working_3-way'!R79^3/27-'OddsRatio_working_3-way'!T79</f>
        <v>0.29250029250029258</v>
      </c>
      <c r="W79" s="11">
        <f>'OddsRatio_working_3-way'!V79^2+4*'OddsRatio_working_3-way'!U79^3/27</f>
        <v>-1.0107372024031072E-2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0.15464782017279438</v>
      </c>
      <c r="Y79" s="11">
        <f>IF('OddsRatio_working_3-way'!W79&gt;=0,IF('OddsRatio_working_3-way'!V79+SQRT('OddsRatio_working_3-way'!W79)&gt;0,0,PI()),ACOS('OddsRatio_working_3-way'!V79/(2*'OddsRatio_working_3-way'!X79)))</f>
        <v>0.33106076557239761</v>
      </c>
      <c r="Z79" s="11">
        <f>'OddsRatio_working_3-way'!X79^(1/3)*COS('OddsRatio_working_3-way'!Y79/3)</f>
        <v>0.53349638671339783</v>
      </c>
      <c r="AA79" s="11">
        <f>'OddsRatio_working_3-way'!X79^(1/3)*COS(('OddsRatio_working_3-way'!Y79+2*PI())/3)</f>
        <v>-0.31794189519005522</v>
      </c>
      <c r="AB79" s="11">
        <f>'OddsRatio_working_3-way'!X79^(1/3)*COS(('OddsRatio_working_3-way'!Y79+4*PI())/3)</f>
        <v>-0.21555449152334283</v>
      </c>
      <c r="AC79" s="11">
        <f>'OddsRatio_working_3-way'!X79^(1/3)*SIN('OddsRatio_working_3-way'!Y79/3)</f>
        <v>5.9113395068603511E-2</v>
      </c>
      <c r="AD79" s="11">
        <f>'OddsRatio_working_3-way'!X79^(1/3)*SIN(('OddsRatio_working_3-way'!Y79+2*PI())/3)</f>
        <v>0.43246472618670778</v>
      </c>
      <c r="AE79" s="11">
        <f>'OddsRatio_working_3-way'!X79^(1/3)*SIN(('OddsRatio_working_3-way'!Y79+4*PI())/3)</f>
        <v>-0.49157812125531108</v>
      </c>
      <c r="AF79" s="11">
        <f>-'OddsRatio_working_3-way'!U79/(3*'OddsRatio_working_3-way'!X79^(1/3))*COS(('OddsRatio_working_3-way'!Y79)/3)</f>
        <v>0.53349638671339783</v>
      </c>
      <c r="AG79" s="11">
        <f>-'OddsRatio_working_3-way'!U79/(3*'OddsRatio_working_3-way'!X79^(1/3))*COS(('OddsRatio_working_3-way'!Y79+2*PI())/3)</f>
        <v>-0.31794189519005522</v>
      </c>
      <c r="AH79" s="11">
        <f>-'OddsRatio_working_3-way'!U79/(3*'OddsRatio_working_3-way'!X79^(1/3))*COS(('OddsRatio_working_3-way'!Y79+4*PI())/3)</f>
        <v>-0.21555449152334283</v>
      </c>
      <c r="AI79" s="11">
        <f>'OddsRatio_working_3-way'!U79/(3*'OddsRatio_working_3-way'!X79^(1/3))*SIN(('OddsRatio_working_3-way'!Y79)/3)</f>
        <v>-5.9113395068603511E-2</v>
      </c>
      <c r="AJ79" s="11">
        <f>'OddsRatio_working_3-way'!U79/(3*'OddsRatio_working_3-way'!X79^(1/3))*SIN(('OddsRatio_working_3-way'!Y79+2*PI())/3)</f>
        <v>-0.43246472618670778</v>
      </c>
      <c r="AK79" s="11">
        <f>'OddsRatio_working_3-way'!U79/(3*'OddsRatio_working_3-way'!X79^(1/3))*SIN(('OddsRatio_working_3-way'!Y79+4*PI())/3)</f>
        <v>0.49157812125531108</v>
      </c>
      <c r="AL79" s="11">
        <f>'OddsRatio_working_3-way'!Z79+'OddsRatio_working_3-way'!AF79</f>
        <v>1.0669927734267957</v>
      </c>
      <c r="AM79" s="11">
        <f>'OddsRatio_working_3-way'!AA79+'OddsRatio_working_3-way'!AG79</f>
        <v>-0.63588379038011045</v>
      </c>
      <c r="AN79" s="11">
        <f>'OddsRatio_working_3-way'!AB79+'OddsRatio_working_3-way'!AH79</f>
        <v>-0.43110898304668566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1.0669927734267957</v>
      </c>
      <c r="AS79" s="11">
        <f>IF(('OddsRatio_working_3-way'!X79=0),IF(Q79&gt;0,-Q79^(1/3),(-Q79)^(1/3)),'OddsRatio_working_3-way'!AM79-'OddsRatio_working_3-way'!R79/3)</f>
        <v>-0.63588379038011045</v>
      </c>
      <c r="AT79" s="11">
        <f>IF(('OddsRatio_working_3-way'!X79=0),IF(Q79&gt;0,-Q79^(1/3),(-Q79)^(1/3)),'OddsRatio_working_3-way'!AN79-'OddsRatio_working_3-way'!R79/3)</f>
        <v>-0.43110898304668566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3.66</v>
      </c>
      <c r="C80" s="4">
        <f>IF('True_Odds_Calculator_3-way'!C79="","",'True_Odds_Calculator_3-way'!C79)</f>
        <v>2.44</v>
      </c>
      <c r="D80" s="9">
        <f t="shared" si="26"/>
        <v>0.34585443984786884</v>
      </c>
      <c r="E80" s="9">
        <f t="shared" si="27"/>
        <v>0.26025213780577072</v>
      </c>
      <c r="F80" s="9">
        <f t="shared" si="28"/>
        <v>0.39389342234636032</v>
      </c>
      <c r="G80" s="9">
        <f t="shared" si="29"/>
        <v>1.0685818084636383</v>
      </c>
      <c r="H80" s="9">
        <f t="shared" si="30"/>
        <v>2.8913898009806394</v>
      </c>
      <c r="I80" s="9">
        <f t="shared" si="31"/>
        <v>3.8424276105132784</v>
      </c>
      <c r="J80" s="9">
        <f t="shared" si="32"/>
        <v>2.5387578041876391</v>
      </c>
      <c r="K80" s="11">
        <f t="shared" si="33"/>
        <v>0.36101083032490977</v>
      </c>
      <c r="L80" s="11">
        <f t="shared" si="34"/>
        <v>0.27322404371584696</v>
      </c>
      <c r="M80" s="11">
        <f t="shared" si="35"/>
        <v>0.4098360655737705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-0.27407329072868691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0.23729436240338847</v>
      </c>
      <c r="Q80" s="11">
        <f>2*'OddsRatio_working_3-way'!K80*'OddsRatio_working_3-way'!L80*'OddsRatio_working_3-way'!M80</f>
        <v>8.0849867939825709E-2</v>
      </c>
      <c r="R80" s="11">
        <f t="shared" si="36"/>
        <v>0</v>
      </c>
      <c r="S80" s="11">
        <f t="shared" si="37"/>
        <v>-0.86580622932094842</v>
      </c>
      <c r="T80" s="11">
        <f t="shared" si="38"/>
        <v>-0.29499360453865364</v>
      </c>
      <c r="U80" s="11">
        <f>'OddsRatio_working_3-way'!S80-'OddsRatio_working_3-way'!R80^2/3</f>
        <v>-0.86580622932094842</v>
      </c>
      <c r="V80" s="11">
        <f>'OddsRatio_working_3-way'!S80*'OddsRatio_working_3-way'!R80/3-2*'OddsRatio_working_3-way'!R80^3/27-'OddsRatio_working_3-way'!T80</f>
        <v>0.29499360453865364</v>
      </c>
      <c r="W80" s="11">
        <f>'OddsRatio_working_3-way'!V80^2+4*'OddsRatio_working_3-way'!U80^3/27</f>
        <v>-9.1307784797948904E-3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0.15504193400375788</v>
      </c>
      <c r="Y80" s="11">
        <f>IF('OddsRatio_working_3-way'!W80&gt;=0,IF('OddsRatio_working_3-way'!V80+SQRT('OddsRatio_working_3-way'!W80)&gt;0,0,PI()),ACOS('OddsRatio_working_3-way'!V80/(2*'OddsRatio_working_3-way'!X80)))</f>
        <v>0.31325715501525653</v>
      </c>
      <c r="Z80" s="11">
        <f>'OddsRatio_working_3-way'!X80^(1/3)*COS('OddsRatio_working_3-way'!Y80/3)</f>
        <v>0.53429090423181913</v>
      </c>
      <c r="AA80" s="11">
        <f>'OddsRatio_working_3-way'!X80^(1/3)*COS(('OddsRatio_working_3-way'!Y80+2*PI())/3)</f>
        <v>-0.31563750890458347</v>
      </c>
      <c r="AB80" s="11">
        <f>'OddsRatio_working_3-way'!X80^(1/3)*COS(('OddsRatio_working_3-way'!Y80+4*PI())/3)</f>
        <v>-0.21865339532723577</v>
      </c>
      <c r="AC80" s="11">
        <f>'OddsRatio_working_3-way'!X80^(1/3)*SIN('OddsRatio_working_3-way'!Y80/3)</f>
        <v>5.5993804080999077E-2</v>
      </c>
      <c r="AD80" s="11">
        <f>'OddsRatio_working_3-way'!X80^(1/3)*SIN(('OddsRatio_working_3-way'!Y80+2*PI())/3)</f>
        <v>0.43471259403521451</v>
      </c>
      <c r="AE80" s="11">
        <f>'OddsRatio_working_3-way'!X80^(1/3)*SIN(('OddsRatio_working_3-way'!Y80+4*PI())/3)</f>
        <v>-0.49070639811621342</v>
      </c>
      <c r="AF80" s="11">
        <f>-'OddsRatio_working_3-way'!U80/(3*'OddsRatio_working_3-way'!X80^(1/3))*COS(('OddsRatio_working_3-way'!Y80)/3)</f>
        <v>0.53429090423181902</v>
      </c>
      <c r="AG80" s="11">
        <f>-'OddsRatio_working_3-way'!U80/(3*'OddsRatio_working_3-way'!X80^(1/3))*COS(('OddsRatio_working_3-way'!Y80+2*PI())/3)</f>
        <v>-0.31563750890458342</v>
      </c>
      <c r="AH80" s="11">
        <f>-'OddsRatio_working_3-way'!U80/(3*'OddsRatio_working_3-way'!X80^(1/3))*COS(('OddsRatio_working_3-way'!Y80+4*PI())/3)</f>
        <v>-0.21865339532723571</v>
      </c>
      <c r="AI80" s="11">
        <f>'OddsRatio_working_3-way'!U80/(3*'OddsRatio_working_3-way'!X80^(1/3))*SIN(('OddsRatio_working_3-way'!Y80)/3)</f>
        <v>-5.5993804080999063E-2</v>
      </c>
      <c r="AJ80" s="11">
        <f>'OddsRatio_working_3-way'!U80/(3*'OddsRatio_working_3-way'!X80^(1/3))*SIN(('OddsRatio_working_3-way'!Y80+2*PI())/3)</f>
        <v>-0.43471259403521439</v>
      </c>
      <c r="AK80" s="11">
        <f>'OddsRatio_working_3-way'!U80/(3*'OddsRatio_working_3-way'!X80^(1/3))*SIN(('OddsRatio_working_3-way'!Y80+4*PI())/3)</f>
        <v>0.4907063981162133</v>
      </c>
      <c r="AL80" s="11">
        <f>'OddsRatio_working_3-way'!Z80+'OddsRatio_working_3-way'!AF80</f>
        <v>1.0685818084636383</v>
      </c>
      <c r="AM80" s="11">
        <f>'OddsRatio_working_3-way'!AA80+'OddsRatio_working_3-way'!AG80</f>
        <v>-0.63127501780916684</v>
      </c>
      <c r="AN80" s="11">
        <f>'OddsRatio_working_3-way'!AB80+'OddsRatio_working_3-way'!AH80</f>
        <v>-0.43730679065447148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1.0685818084636383</v>
      </c>
      <c r="AS80" s="11">
        <f>IF(('OddsRatio_working_3-way'!X80=0),IF(Q80&gt;0,-Q80^(1/3),(-Q80)^(1/3)),'OddsRatio_working_3-way'!AM80-'OddsRatio_working_3-way'!R80/3)</f>
        <v>-0.63127501780916684</v>
      </c>
      <c r="AT80" s="11">
        <f>IF(('OddsRatio_working_3-way'!X80=0),IF(Q80&gt;0,-Q80^(1/3),(-Q80)^(1/3)),'OddsRatio_working_3-way'!AN80-'OddsRatio_working_3-way'!R80/3)</f>
        <v>-0.43730679065447148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1.59</v>
      </c>
      <c r="B81" s="4">
        <f>IF('True_Odds_Calculator_3-way'!B80="","",'True_Odds_Calculator_3-way'!B80)</f>
        <v>4.33</v>
      </c>
      <c r="C81" s="4">
        <f>IF('True_Odds_Calculator_3-way'!C80="","",'True_Odds_Calculator_3-way'!C80)</f>
        <v>5.79</v>
      </c>
      <c r="D81" s="9">
        <f t="shared" si="26"/>
        <v>0.61500016607545305</v>
      </c>
      <c r="E81" s="9">
        <f t="shared" si="27"/>
        <v>0.22059103797419305</v>
      </c>
      <c r="F81" s="9">
        <f t="shared" si="28"/>
        <v>0.16440879595035404</v>
      </c>
      <c r="G81" s="9">
        <f t="shared" si="29"/>
        <v>1.0610437645271764</v>
      </c>
      <c r="H81" s="9">
        <f t="shared" si="30"/>
        <v>1.6260158210710338</v>
      </c>
      <c r="I81" s="9">
        <f t="shared" si="31"/>
        <v>4.533275735875498</v>
      </c>
      <c r="J81" s="9">
        <f t="shared" si="32"/>
        <v>6.082399632085175</v>
      </c>
      <c r="K81" s="11">
        <f t="shared" si="33"/>
        <v>0.62893081761006286</v>
      </c>
      <c r="L81" s="11">
        <f t="shared" si="34"/>
        <v>0.23094688221709006</v>
      </c>
      <c r="M81" s="11">
        <f t="shared" si="35"/>
        <v>0.17271157167530224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-0.23608488026051011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0.21850157440293438</v>
      </c>
      <c r="Q81" s="11">
        <f>2*'OddsRatio_working_3-way'!K81*'OddsRatio_working_3-way'!L81*'OddsRatio_working_3-way'!M81</f>
        <v>5.0172577360030862E-2</v>
      </c>
      <c r="R81" s="11">
        <f t="shared" si="36"/>
        <v>0</v>
      </c>
      <c r="S81" s="11">
        <f t="shared" si="37"/>
        <v>-0.92552125388896889</v>
      </c>
      <c r="T81" s="11">
        <f t="shared" si="38"/>
        <v>-0.2125192316622202</v>
      </c>
      <c r="U81" s="11">
        <f>'OddsRatio_working_3-way'!S81-'OddsRatio_working_3-way'!R81^2/3</f>
        <v>-0.92552125388896889</v>
      </c>
      <c r="V81" s="11">
        <f>'OddsRatio_working_3-way'!S81*'OddsRatio_working_3-way'!R81/3-2*'OddsRatio_working_3-way'!R81^3/27-'OddsRatio_working_3-way'!T81</f>
        <v>0.2125192316622202</v>
      </c>
      <c r="W81" s="11">
        <f>'OddsRatio_working_3-way'!V81^2+4*'OddsRatio_working_3-way'!U81^3/27</f>
        <v>-7.228622398124937E-2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0.17135536744405599</v>
      </c>
      <c r="Y81" s="11">
        <f>IF('OddsRatio_working_3-way'!W81&gt;=0,IF('OddsRatio_working_3-way'!V81+SQRT('OddsRatio_working_3-way'!W81)&gt;0,0,PI()),ACOS('OddsRatio_working_3-way'!V81/(2*'OddsRatio_working_3-way'!X81)))</f>
        <v>0.90191015225219773</v>
      </c>
      <c r="Z81" s="11">
        <f>'OddsRatio_working_3-way'!X81^(1/3)*COS('OddsRatio_working_3-way'!Y81/3)</f>
        <v>0.53052188226358821</v>
      </c>
      <c r="AA81" s="11">
        <f>'OddsRatio_working_3-way'!X81^(1/3)*COS(('OddsRatio_working_3-way'!Y81+2*PI())/3)</f>
        <v>-0.40770465914654808</v>
      </c>
      <c r="AB81" s="11">
        <f>'OddsRatio_working_3-way'!X81^(1/3)*COS(('OddsRatio_working_3-way'!Y81+4*PI())/3)</f>
        <v>-0.12281722311704037</v>
      </c>
      <c r="AC81" s="11">
        <f>'OddsRatio_working_3-way'!X81^(1/3)*SIN('OddsRatio_working_3-way'!Y81/3)</f>
        <v>0.16447983788037876</v>
      </c>
      <c r="AD81" s="11">
        <f>'OddsRatio_working_3-way'!X81^(1/3)*SIN(('OddsRatio_working_3-way'!Y81+2*PI())/3)</f>
        <v>0.37720550836361516</v>
      </c>
      <c r="AE81" s="11">
        <f>'OddsRatio_working_3-way'!X81^(1/3)*SIN(('OddsRatio_working_3-way'!Y81+4*PI())/3)</f>
        <v>-0.54168534624399378</v>
      </c>
      <c r="AF81" s="11">
        <f>-'OddsRatio_working_3-way'!U81/(3*'OddsRatio_working_3-way'!X81^(1/3))*COS(('OddsRatio_working_3-way'!Y81)/3)</f>
        <v>0.53052188226358821</v>
      </c>
      <c r="AG81" s="11">
        <f>-'OddsRatio_working_3-way'!U81/(3*'OddsRatio_working_3-way'!X81^(1/3))*COS(('OddsRatio_working_3-way'!Y81+2*PI())/3)</f>
        <v>-0.40770465914654808</v>
      </c>
      <c r="AH81" s="11">
        <f>-'OddsRatio_working_3-way'!U81/(3*'OddsRatio_working_3-way'!X81^(1/3))*COS(('OddsRatio_working_3-way'!Y81+4*PI())/3)</f>
        <v>-0.12281722311704037</v>
      </c>
      <c r="AI81" s="11">
        <f>'OddsRatio_working_3-way'!U81/(3*'OddsRatio_working_3-way'!X81^(1/3))*SIN(('OddsRatio_working_3-way'!Y81)/3)</f>
        <v>-0.16447983788037876</v>
      </c>
      <c r="AJ81" s="11">
        <f>'OddsRatio_working_3-way'!U81/(3*'OddsRatio_working_3-way'!X81^(1/3))*SIN(('OddsRatio_working_3-way'!Y81+2*PI())/3)</f>
        <v>-0.37720550836361516</v>
      </c>
      <c r="AK81" s="11">
        <f>'OddsRatio_working_3-way'!U81/(3*'OddsRatio_working_3-way'!X81^(1/3))*SIN(('OddsRatio_working_3-way'!Y81+4*PI())/3)</f>
        <v>0.54168534624399378</v>
      </c>
      <c r="AL81" s="11">
        <f>'OddsRatio_working_3-way'!Z81+'OddsRatio_working_3-way'!AF81</f>
        <v>1.0610437645271764</v>
      </c>
      <c r="AM81" s="11">
        <f>'OddsRatio_working_3-way'!AA81+'OddsRatio_working_3-way'!AG81</f>
        <v>-0.81540931829309615</v>
      </c>
      <c r="AN81" s="11">
        <f>'OddsRatio_working_3-way'!AB81+'OddsRatio_working_3-way'!AH81</f>
        <v>-0.24563444623408073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1.0610437645271764</v>
      </c>
      <c r="AS81" s="11">
        <f>IF(('OddsRatio_working_3-way'!X81=0),IF(Q81&gt;0,-Q81^(1/3),(-Q81)^(1/3)),'OddsRatio_working_3-way'!AM81-'OddsRatio_working_3-way'!R81/3)</f>
        <v>-0.81540931829309615</v>
      </c>
      <c r="AT81" s="11">
        <f>IF(('OddsRatio_working_3-way'!X81=0),IF(Q81&gt;0,-Q81^(1/3),(-Q81)^(1/3)),'OddsRatio_working_3-way'!AN81-'OddsRatio_working_3-way'!R81/3)</f>
        <v>-0.24563444623408073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2.14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3.92</v>
      </c>
      <c r="D82" s="9">
        <f t="shared" si="26"/>
        <v>0.45645624590388023</v>
      </c>
      <c r="E82" s="9">
        <f t="shared" si="27"/>
        <v>0.29663596091399674</v>
      </c>
      <c r="F82" s="9">
        <f t="shared" si="28"/>
        <v>0.24690779318212311</v>
      </c>
      <c r="G82" s="9">
        <f t="shared" si="29"/>
        <v>1.0445530563544625</v>
      </c>
      <c r="H82" s="9">
        <f t="shared" si="30"/>
        <v>2.1907904842440873</v>
      </c>
      <c r="I82" s="9">
        <f t="shared" si="31"/>
        <v>3.3711354379246306</v>
      </c>
      <c r="J82" s="9">
        <f t="shared" si="32"/>
        <v>4.0500949245550304</v>
      </c>
      <c r="K82" s="11">
        <f t="shared" si="33"/>
        <v>0.46728971962616822</v>
      </c>
      <c r="L82" s="11">
        <f t="shared" si="34"/>
        <v>0.3058103975535168</v>
      </c>
      <c r="M82" s="11">
        <f t="shared" si="35"/>
        <v>0.25510204081632654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-0.27546470873353202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0.23075765502977319</v>
      </c>
      <c r="Q82" s="11">
        <f>2*'OddsRatio_working_3-way'!K82*'OddsRatio_working_3-way'!L82*'OddsRatio_working_3-way'!M82</f>
        <v>7.2909211699770354E-2</v>
      </c>
      <c r="R82" s="11">
        <f t="shared" si="36"/>
        <v>0</v>
      </c>
      <c r="S82" s="11">
        <f t="shared" si="37"/>
        <v>-0.83770315293998066</v>
      </c>
      <c r="T82" s="11">
        <f t="shared" si="38"/>
        <v>-0.26467714152921978</v>
      </c>
      <c r="U82" s="11">
        <f>'OddsRatio_working_3-way'!S82-'OddsRatio_working_3-way'!R82^2/3</f>
        <v>-0.83770315293998066</v>
      </c>
      <c r="V82" s="11">
        <f>'OddsRatio_working_3-way'!S82*'OddsRatio_working_3-way'!R82/3-2*'OddsRatio_working_3-way'!R82^3/27-'OddsRatio_working_3-way'!T82</f>
        <v>0.26467714152921978</v>
      </c>
      <c r="W82" s="11">
        <f>'OddsRatio_working_3-way'!V82^2+4*'OddsRatio_working_3-way'!U82^3/27</f>
        <v>-1.7035687241179251E-2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0.14755480040417007</v>
      </c>
      <c r="Y82" s="11">
        <f>IF('OddsRatio_working_3-way'!W82&gt;=0,IF('OddsRatio_working_3-way'!V82+SQRT('OddsRatio_working_3-way'!W82)&gt;0,0,PI()),ACOS('OddsRatio_working_3-way'!V82/(2*'OddsRatio_working_3-way'!X82)))</f>
        <v>0.45813831896481139</v>
      </c>
      <c r="Z82" s="11">
        <f>'OddsRatio_working_3-way'!X82^(1/3)*COS('OddsRatio_working_3-way'!Y82/3)</f>
        <v>0.52227652817723136</v>
      </c>
      <c r="AA82" s="11">
        <f>'OddsRatio_working_3-way'!X82^(1/3)*COS(('OddsRatio_working_3-way'!Y82+2*PI())/3)</f>
        <v>-0.33075298466801911</v>
      </c>
      <c r="AB82" s="11">
        <f>'OddsRatio_working_3-way'!X82^(1/3)*COS(('OddsRatio_working_3-way'!Y82+4*PI())/3)</f>
        <v>-0.19152354350921239</v>
      </c>
      <c r="AC82" s="11">
        <f>'OddsRatio_working_3-way'!X82^(1/3)*SIN('OddsRatio_working_3-way'!Y82/3)</f>
        <v>8.0384155332158175E-2</v>
      </c>
      <c r="AD82" s="11">
        <f>'OddsRatio_working_3-way'!X82^(1/3)*SIN(('OddsRatio_working_3-way'!Y82+2*PI())/3)</f>
        <v>0.41211266353574244</v>
      </c>
      <c r="AE82" s="11">
        <f>'OddsRatio_working_3-way'!X82^(1/3)*SIN(('OddsRatio_working_3-way'!Y82+4*PI())/3)</f>
        <v>-0.4924968188679007</v>
      </c>
      <c r="AF82" s="11">
        <f>-'OddsRatio_working_3-way'!U82/(3*'OddsRatio_working_3-way'!X82^(1/3))*COS(('OddsRatio_working_3-way'!Y82)/3)</f>
        <v>0.52227652817723125</v>
      </c>
      <c r="AG82" s="11">
        <f>-'OddsRatio_working_3-way'!U82/(3*'OddsRatio_working_3-way'!X82^(1/3))*COS(('OddsRatio_working_3-way'!Y82+2*PI())/3)</f>
        <v>-0.33075298466801906</v>
      </c>
      <c r="AH82" s="11">
        <f>-'OddsRatio_working_3-way'!U82/(3*'OddsRatio_working_3-way'!X82^(1/3))*COS(('OddsRatio_working_3-way'!Y82+4*PI())/3)</f>
        <v>-0.19152354350921233</v>
      </c>
      <c r="AI82" s="11">
        <f>'OddsRatio_working_3-way'!U82/(3*'OddsRatio_working_3-way'!X82^(1/3))*SIN(('OddsRatio_working_3-way'!Y82)/3)</f>
        <v>-8.0384155332158147E-2</v>
      </c>
      <c r="AJ82" s="11">
        <f>'OddsRatio_working_3-way'!U82/(3*'OddsRatio_working_3-way'!X82^(1/3))*SIN(('OddsRatio_working_3-way'!Y82+2*PI())/3)</f>
        <v>-0.41211266353574233</v>
      </c>
      <c r="AK82" s="11">
        <f>'OddsRatio_working_3-way'!U82/(3*'OddsRatio_working_3-way'!X82^(1/3))*SIN(('OddsRatio_working_3-way'!Y82+4*PI())/3)</f>
        <v>0.49249681886790059</v>
      </c>
      <c r="AL82" s="11">
        <f>'OddsRatio_working_3-way'!Z82+'OddsRatio_working_3-way'!AF82</f>
        <v>1.0445530563544625</v>
      </c>
      <c r="AM82" s="11">
        <f>'OddsRatio_working_3-way'!AA82+'OddsRatio_working_3-way'!AG82</f>
        <v>-0.66150596933603811</v>
      </c>
      <c r="AN82" s="11">
        <f>'OddsRatio_working_3-way'!AB82+'OddsRatio_working_3-way'!AH82</f>
        <v>-0.38304708701842471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1.0445530563544625</v>
      </c>
      <c r="AS82" s="11">
        <f>IF(('OddsRatio_working_3-way'!X82=0),IF(Q82&gt;0,-Q82^(1/3),(-Q82)^(1/3)),'OddsRatio_working_3-way'!AM82-'OddsRatio_working_3-way'!R82/3)</f>
        <v>-0.66150596933603811</v>
      </c>
      <c r="AT82" s="11">
        <f>IF(('OddsRatio_working_3-way'!X82=0),IF(Q82&gt;0,-Q82^(1/3),(-Q82)^(1/3)),'OddsRatio_working_3-way'!AN82-'OddsRatio_working_3-way'!R82/3)</f>
        <v>-0.38304708701842471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1.43</v>
      </c>
      <c r="B83" s="4">
        <f>IF('True_Odds_Calculator_3-way'!B82="","",'True_Odds_Calculator_3-way'!B82)</f>
        <v>4.3899999999999997</v>
      </c>
      <c r="C83" s="4">
        <f>IF('True_Odds_Calculator_3-way'!C82="","",'True_Odds_Calculator_3-way'!C82)</f>
        <v>8.0299999999999994</v>
      </c>
      <c r="D83" s="9">
        <f t="shared" si="26"/>
        <v>0.67670300097136149</v>
      </c>
      <c r="E83" s="9">
        <f t="shared" si="27"/>
        <v>0.20979875096888587</v>
      </c>
      <c r="F83" s="9">
        <f t="shared" si="28"/>
        <v>0.11349824805975264</v>
      </c>
      <c r="G83" s="9">
        <f t="shared" si="29"/>
        <v>1.1110538671084333</v>
      </c>
      <c r="H83" s="9">
        <f t="shared" si="30"/>
        <v>1.4777531628566261</v>
      </c>
      <c r="I83" s="9">
        <f t="shared" si="31"/>
        <v>4.7664726094975878</v>
      </c>
      <c r="J83" s="9">
        <f t="shared" si="32"/>
        <v>8.8107086857722852</v>
      </c>
      <c r="K83" s="11">
        <f t="shared" si="33"/>
        <v>0.69930069930069938</v>
      </c>
      <c r="L83" s="11">
        <f t="shared" si="34"/>
        <v>0.22779043280182235</v>
      </c>
      <c r="M83" s="11">
        <f t="shared" si="35"/>
        <v>0.12453300124533002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-0.20328595569789609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0.21523536701528123</v>
      </c>
      <c r="Q83" s="11">
        <f>2*'OddsRatio_working_3-way'!K83*'OddsRatio_working_3-way'!L83*'OddsRatio_working_3-way'!M83</f>
        <v>3.967472203046659E-2</v>
      </c>
      <c r="R83" s="11">
        <f t="shared" si="36"/>
        <v>0</v>
      </c>
      <c r="S83" s="11">
        <f t="shared" si="37"/>
        <v>-1.0587812929641987</v>
      </c>
      <c r="T83" s="11">
        <f t="shared" si="38"/>
        <v>-0.19516705861091221</v>
      </c>
      <c r="U83" s="11">
        <f>'OddsRatio_working_3-way'!S83-'OddsRatio_working_3-way'!R83^2/3</f>
        <v>-1.0587812929641987</v>
      </c>
      <c r="V83" s="11">
        <f>'OddsRatio_working_3-way'!S83*'OddsRatio_working_3-way'!R83/3-2*'OddsRatio_working_3-way'!R83^3/27-'OddsRatio_working_3-way'!T83</f>
        <v>0.19516705861091221</v>
      </c>
      <c r="W83" s="11">
        <f>'OddsRatio_working_3-way'!V83^2+4*'OddsRatio_working_3-way'!U83^3/27</f>
        <v>-0.13774873828480749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0.20966575724927206</v>
      </c>
      <c r="Y83" s="11">
        <f>IF('OddsRatio_working_3-way'!W83&gt;=0,IF('OddsRatio_working_3-way'!V83+SQRT('OddsRatio_working_3-way'!W83)&gt;0,0,PI()),ACOS('OddsRatio_working_3-way'!V83/(2*'OddsRatio_working_3-way'!X83)))</f>
        <v>1.0866824369174137</v>
      </c>
      <c r="Z83" s="11">
        <f>'OddsRatio_working_3-way'!X83^(1/3)*COS('OddsRatio_working_3-way'!Y83/3)</f>
        <v>0.55552693355421667</v>
      </c>
      <c r="AA83" s="11">
        <f>'OddsRatio_working_3-way'!X83^(1/3)*COS(('OddsRatio_working_3-way'!Y83+2*PI())/3)</f>
        <v>-0.46007554211205814</v>
      </c>
      <c r="AB83" s="11">
        <f>'OddsRatio_working_3-way'!X83^(1/3)*COS(('OddsRatio_working_3-way'!Y83+4*PI())/3)</f>
        <v>-9.5451391442158667E-2</v>
      </c>
      <c r="AC83" s="11">
        <f>'OddsRatio_working_3-way'!X83^(1/3)*SIN('OddsRatio_working_3-way'!Y83/3)</f>
        <v>0.21051585154230526</v>
      </c>
      <c r="AD83" s="11">
        <f>'OddsRatio_working_3-way'!X83^(1/3)*SIN(('OddsRatio_working_3-way'!Y83+2*PI())/3)</f>
        <v>0.37584251117326894</v>
      </c>
      <c r="AE83" s="11">
        <f>'OddsRatio_working_3-way'!X83^(1/3)*SIN(('OddsRatio_working_3-way'!Y83+4*PI())/3)</f>
        <v>-0.58635836271557407</v>
      </c>
      <c r="AF83" s="11">
        <f>-'OddsRatio_working_3-way'!U83/(3*'OddsRatio_working_3-way'!X83^(1/3))*COS(('OddsRatio_working_3-way'!Y83)/3)</f>
        <v>0.55552693355421667</v>
      </c>
      <c r="AG83" s="11">
        <f>-'OddsRatio_working_3-way'!U83/(3*'OddsRatio_working_3-way'!X83^(1/3))*COS(('OddsRatio_working_3-way'!Y83+2*PI())/3)</f>
        <v>-0.46007554211205814</v>
      </c>
      <c r="AH83" s="11">
        <f>-'OddsRatio_working_3-way'!U83/(3*'OddsRatio_working_3-way'!X83^(1/3))*COS(('OddsRatio_working_3-way'!Y83+4*PI())/3)</f>
        <v>-9.5451391442158667E-2</v>
      </c>
      <c r="AI83" s="11">
        <f>'OddsRatio_working_3-way'!U83/(3*'OddsRatio_working_3-way'!X83^(1/3))*SIN(('OddsRatio_working_3-way'!Y83)/3)</f>
        <v>-0.21051585154230526</v>
      </c>
      <c r="AJ83" s="11">
        <f>'OddsRatio_working_3-way'!U83/(3*'OddsRatio_working_3-way'!X83^(1/3))*SIN(('OddsRatio_working_3-way'!Y83+2*PI())/3)</f>
        <v>-0.37584251117326894</v>
      </c>
      <c r="AK83" s="11">
        <f>'OddsRatio_working_3-way'!U83/(3*'OddsRatio_working_3-way'!X83^(1/3))*SIN(('OddsRatio_working_3-way'!Y83+4*PI())/3)</f>
        <v>0.58635836271557407</v>
      </c>
      <c r="AL83" s="11">
        <f>'OddsRatio_working_3-way'!Z83+'OddsRatio_working_3-way'!AF83</f>
        <v>1.1110538671084333</v>
      </c>
      <c r="AM83" s="11">
        <f>'OddsRatio_working_3-way'!AA83+'OddsRatio_working_3-way'!AG83</f>
        <v>-0.92015108422411629</v>
      </c>
      <c r="AN83" s="11">
        <f>'OddsRatio_working_3-way'!AB83+'OddsRatio_working_3-way'!AH83</f>
        <v>-0.19090278288431733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1.1110538671084333</v>
      </c>
      <c r="AS83" s="11">
        <f>IF(('OddsRatio_working_3-way'!X83=0),IF(Q83&gt;0,-Q83^(1/3),(-Q83)^(1/3)),'OddsRatio_working_3-way'!AM83-'OddsRatio_working_3-way'!R83/3)</f>
        <v>-0.92015108422411629</v>
      </c>
      <c r="AT83" s="11">
        <f>IF(('OddsRatio_working_3-way'!X83=0),IF(Q83&gt;0,-Q83^(1/3),(-Q83)^(1/3)),'OddsRatio_working_3-way'!AN83-'OddsRatio_working_3-way'!R83/3)</f>
        <v>-0.19090278288431733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1.84</v>
      </c>
      <c r="B84" s="4">
        <f>IF('True_Odds_Calculator_3-way'!B83="","",'True_Odds_Calculator_3-way'!B83)</f>
        <v>3.62</v>
      </c>
      <c r="C84" s="4">
        <f>IF('True_Odds_Calculator_3-way'!C83="","",'True_Odds_Calculator_3-way'!C83)</f>
        <v>4.4000000000000004</v>
      </c>
      <c r="D84" s="9">
        <f t="shared" si="26"/>
        <v>0.52453559036835762</v>
      </c>
      <c r="E84" s="9">
        <f t="shared" si="27"/>
        <v>0.26128383616127693</v>
      </c>
      <c r="F84" s="9">
        <f t="shared" si="28"/>
        <v>0.21418057347036523</v>
      </c>
      <c r="G84" s="9">
        <f t="shared" si="29"/>
        <v>1.0791051541188876</v>
      </c>
      <c r="H84" s="9">
        <f t="shared" si="30"/>
        <v>1.906448329459866</v>
      </c>
      <c r="I84" s="9">
        <f t="shared" si="31"/>
        <v>3.8272555037914859</v>
      </c>
      <c r="J84" s="9">
        <f t="shared" si="32"/>
        <v>4.6689575240042185</v>
      </c>
      <c r="K84" s="11">
        <f t="shared" si="33"/>
        <v>0.54347826086956519</v>
      </c>
      <c r="L84" s="11">
        <f t="shared" si="34"/>
        <v>0.27624309392265195</v>
      </c>
      <c r="M84" s="11">
        <f t="shared" si="35"/>
        <v>0.22727272727272727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-0.25531740659052693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0.23406961762714829</v>
      </c>
      <c r="Q84" s="11">
        <f>2*'OddsRatio_working_3-way'!K84*'OddsRatio_working_3-way'!L84*'OddsRatio_working_3-way'!M84</f>
        <v>6.8241871028323103E-2</v>
      </c>
      <c r="R84" s="11">
        <f t="shared" si="36"/>
        <v>0</v>
      </c>
      <c r="S84" s="11">
        <f t="shared" si="37"/>
        <v>-0.91677892531058236</v>
      </c>
      <c r="T84" s="11">
        <f t="shared" si="38"/>
        <v>-0.26728248551328926</v>
      </c>
      <c r="U84" s="11">
        <f>'OddsRatio_working_3-way'!S84-'OddsRatio_working_3-way'!R84^2/3</f>
        <v>-0.91677892531058236</v>
      </c>
      <c r="V84" s="11">
        <f>'OddsRatio_working_3-way'!S84*'OddsRatio_working_3-way'!R84/3-2*'OddsRatio_working_3-way'!R84^3/27-'OddsRatio_working_3-way'!T84</f>
        <v>0.26728248551328926</v>
      </c>
      <c r="W84" s="11">
        <f>'OddsRatio_working_3-way'!V84^2+4*'OddsRatio_working_3-way'!U84^3/27</f>
        <v>-4.2713798807185052E-2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0.16893321599773292</v>
      </c>
      <c r="Y84" s="11">
        <f>IF('OddsRatio_working_3-way'!W84&gt;=0,IF('OddsRatio_working_3-way'!V84+SQRT('OddsRatio_working_3-way'!W84)&gt;0,0,PI()),ACOS('OddsRatio_working_3-way'!V84/(2*'OddsRatio_working_3-way'!X84)))</f>
        <v>0.65820876429390229</v>
      </c>
      <c r="Z84" s="11">
        <f>'OddsRatio_working_3-way'!X84^(1/3)*COS('OddsRatio_working_3-way'!Y84/3)</f>
        <v>0.53955257705944382</v>
      </c>
      <c r="AA84" s="11">
        <f>'OddsRatio_working_3-way'!X84^(1/3)*COS(('OddsRatio_working_3-way'!Y84+2*PI())/3)</f>
        <v>-0.3739731875672187</v>
      </c>
      <c r="AB84" s="11">
        <f>'OddsRatio_working_3-way'!X84^(1/3)*COS(('OddsRatio_working_3-way'!Y84+4*PI())/3)</f>
        <v>-0.16557938949222481</v>
      </c>
      <c r="AC84" s="11">
        <f>'OddsRatio_working_3-way'!X84^(1/3)*SIN('OddsRatio_working_3-way'!Y84/3)</f>
        <v>0.12031621541604622</v>
      </c>
      <c r="AD84" s="11">
        <f>'OddsRatio_working_3-way'!X84^(1/3)*SIN(('OddsRatio_working_3-way'!Y84+2*PI())/3)</f>
        <v>0.40710813070281632</v>
      </c>
      <c r="AE84" s="11">
        <f>'OddsRatio_working_3-way'!X84^(1/3)*SIN(('OddsRatio_working_3-way'!Y84+4*PI())/3)</f>
        <v>-0.52742434611886246</v>
      </c>
      <c r="AF84" s="11">
        <f>-'OddsRatio_working_3-way'!U84/(3*'OddsRatio_working_3-way'!X84^(1/3))*COS(('OddsRatio_working_3-way'!Y84)/3)</f>
        <v>0.53955257705944382</v>
      </c>
      <c r="AG84" s="11">
        <f>-'OddsRatio_working_3-way'!U84/(3*'OddsRatio_working_3-way'!X84^(1/3))*COS(('OddsRatio_working_3-way'!Y84+2*PI())/3)</f>
        <v>-0.3739731875672187</v>
      </c>
      <c r="AH84" s="11">
        <f>-'OddsRatio_working_3-way'!U84/(3*'OddsRatio_working_3-way'!X84^(1/3))*COS(('OddsRatio_working_3-way'!Y84+4*PI())/3)</f>
        <v>-0.16557938949222481</v>
      </c>
      <c r="AI84" s="11">
        <f>'OddsRatio_working_3-way'!U84/(3*'OddsRatio_working_3-way'!X84^(1/3))*SIN(('OddsRatio_working_3-way'!Y84)/3)</f>
        <v>-0.12031621541604622</v>
      </c>
      <c r="AJ84" s="11">
        <f>'OddsRatio_working_3-way'!U84/(3*'OddsRatio_working_3-way'!X84^(1/3))*SIN(('OddsRatio_working_3-way'!Y84+2*PI())/3)</f>
        <v>-0.40710813070281632</v>
      </c>
      <c r="AK84" s="11">
        <f>'OddsRatio_working_3-way'!U84/(3*'OddsRatio_working_3-way'!X84^(1/3))*SIN(('OddsRatio_working_3-way'!Y84+4*PI())/3)</f>
        <v>0.52742434611886246</v>
      </c>
      <c r="AL84" s="11">
        <f>'OddsRatio_working_3-way'!Z84+'OddsRatio_working_3-way'!AF84</f>
        <v>1.0791051541188876</v>
      </c>
      <c r="AM84" s="11">
        <f>'OddsRatio_working_3-way'!AA84+'OddsRatio_working_3-way'!AG84</f>
        <v>-0.7479463751344374</v>
      </c>
      <c r="AN84" s="11">
        <f>'OddsRatio_working_3-way'!AB84+'OddsRatio_working_3-way'!AH84</f>
        <v>-0.33115877898444962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1.0791051541188876</v>
      </c>
      <c r="AS84" s="11">
        <f>IF(('OddsRatio_working_3-way'!X84=0),IF(Q84&gt;0,-Q84^(1/3),(-Q84)^(1/3)),'OddsRatio_working_3-way'!AM84-'OddsRatio_working_3-way'!R84/3)</f>
        <v>-0.7479463751344374</v>
      </c>
      <c r="AT84" s="11">
        <f>IF(('OddsRatio_working_3-way'!X84=0),IF(Q84&gt;0,-Q84^(1/3),(-Q84)^(1/3)),'OddsRatio_working_3-way'!AN84-'OddsRatio_working_3-way'!R84/3)</f>
        <v>-0.33115877898444962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2.4</v>
      </c>
      <c r="B85" s="4">
        <f>IF('True_Odds_Calculator_3-way'!B84="","",'True_Odds_Calculator_3-way'!B84)</f>
        <v>3.37</v>
      </c>
      <c r="C85" s="4">
        <f>IF('True_Odds_Calculator_3-way'!C84="","",'True_Odds_Calculator_3-way'!C84)</f>
        <v>3.02</v>
      </c>
      <c r="D85" s="9">
        <f t="shared" si="26"/>
        <v>0.40052083216630407</v>
      </c>
      <c r="E85" s="9">
        <f t="shared" si="27"/>
        <v>0.28298291121968872</v>
      </c>
      <c r="F85" s="9">
        <f t="shared" si="28"/>
        <v>0.31649625661400715</v>
      </c>
      <c r="G85" s="9">
        <f t="shared" si="29"/>
        <v>1.0691064514159909</v>
      </c>
      <c r="H85" s="9">
        <f t="shared" si="30"/>
        <v>2.4967490319823877</v>
      </c>
      <c r="I85" s="9">
        <f t="shared" si="31"/>
        <v>3.5337822898558984</v>
      </c>
      <c r="J85" s="9">
        <f t="shared" si="32"/>
        <v>3.159595031860301</v>
      </c>
      <c r="K85" s="11">
        <f t="shared" si="33"/>
        <v>0.41666666666666669</v>
      </c>
      <c r="L85" s="11">
        <f t="shared" si="34"/>
        <v>0.29673590504451036</v>
      </c>
      <c r="M85" s="11">
        <f t="shared" si="35"/>
        <v>0.33112582781456956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-0.27439719378230198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0.23704482480790773</v>
      </c>
      <c r="Q85" s="11">
        <f>2*'OddsRatio_working_3-way'!K85*'OddsRatio_working_3-way'!L85*'OddsRatio_working_3-way'!M85</f>
        <v>8.1880768500140838E-2</v>
      </c>
      <c r="R85" s="11">
        <f t="shared" si="36"/>
        <v>0</v>
      </c>
      <c r="S85" s="11">
        <f t="shared" si="37"/>
        <v>-0.86387481424453472</v>
      </c>
      <c r="T85" s="11">
        <f t="shared" si="38"/>
        <v>-0.29840235379776675</v>
      </c>
      <c r="U85" s="11">
        <f>'OddsRatio_working_3-way'!S85-'OddsRatio_working_3-way'!R85^2/3</f>
        <v>-0.86387481424453472</v>
      </c>
      <c r="V85" s="11">
        <f>'OddsRatio_working_3-way'!S85*'OddsRatio_working_3-way'!R85/3-2*'OddsRatio_working_3-way'!R85^3/27-'OddsRatio_working_3-way'!T85</f>
        <v>0.29840235379776675</v>
      </c>
      <c r="W85" s="11">
        <f>'OddsRatio_working_3-way'!V85^2+4*'OddsRatio_working_3-way'!U85^3/27</f>
        <v>-6.4659956363023324E-3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0.15452342895848342</v>
      </c>
      <c r="Y85" s="11">
        <f>IF('OddsRatio_working_3-way'!W85&gt;=0,IF('OddsRatio_working_3-way'!V85+SQRT('OddsRatio_working_3-way'!W85)&gt;0,0,PI()),ACOS('OddsRatio_working_3-way'!V85/(2*'OddsRatio_working_3-way'!X85)))</f>
        <v>0.26322069395756187</v>
      </c>
      <c r="Z85" s="11">
        <f>'OddsRatio_working_3-way'!X85^(1/3)*COS('OddsRatio_working_3-way'!Y85/3)</f>
        <v>0.53455322570799546</v>
      </c>
      <c r="AA85" s="11">
        <f>'OddsRatio_working_3-way'!X85^(1/3)*COS(('OddsRatio_working_3-way'!Y85+2*PI())/3)</f>
        <v>-0.30799933654748829</v>
      </c>
      <c r="AB85" s="11">
        <f>'OddsRatio_working_3-way'!X85^(1/3)*COS(('OddsRatio_working_3-way'!Y85+4*PI())/3)</f>
        <v>-0.22655388916050703</v>
      </c>
      <c r="AC85" s="11">
        <f>'OddsRatio_working_3-way'!X85^(1/3)*SIN('OddsRatio_working_3-way'!Y85/3)</f>
        <v>4.7022550973143069E-2</v>
      </c>
      <c r="AD85" s="11">
        <f>'OddsRatio_working_3-way'!X85^(1/3)*SIN(('OddsRatio_working_3-way'!Y85+2*PI())/3)</f>
        <v>0.43942539765146937</v>
      </c>
      <c r="AE85" s="11">
        <f>'OddsRatio_working_3-way'!X85^(1/3)*SIN(('OddsRatio_working_3-way'!Y85+4*PI())/3)</f>
        <v>-0.48644794862461249</v>
      </c>
      <c r="AF85" s="11">
        <f>-'OddsRatio_working_3-way'!U85/(3*'OddsRatio_working_3-way'!X85^(1/3))*COS(('OddsRatio_working_3-way'!Y85)/3)</f>
        <v>0.53455322570799535</v>
      </c>
      <c r="AG85" s="11">
        <f>-'OddsRatio_working_3-way'!U85/(3*'OddsRatio_working_3-way'!X85^(1/3))*COS(('OddsRatio_working_3-way'!Y85+2*PI())/3)</f>
        <v>-0.30799933654748823</v>
      </c>
      <c r="AH85" s="11">
        <f>-'OddsRatio_working_3-way'!U85/(3*'OddsRatio_working_3-way'!X85^(1/3))*COS(('OddsRatio_working_3-way'!Y85+4*PI())/3)</f>
        <v>-0.226553889160507</v>
      </c>
      <c r="AI85" s="11">
        <f>'OddsRatio_working_3-way'!U85/(3*'OddsRatio_working_3-way'!X85^(1/3))*SIN(('OddsRatio_working_3-way'!Y85)/3)</f>
        <v>-4.7022550973143055E-2</v>
      </c>
      <c r="AJ85" s="11">
        <f>'OddsRatio_working_3-way'!U85/(3*'OddsRatio_working_3-way'!X85^(1/3))*SIN(('OddsRatio_working_3-way'!Y85+2*PI())/3)</f>
        <v>-0.43942539765146926</v>
      </c>
      <c r="AK85" s="11">
        <f>'OddsRatio_working_3-way'!U85/(3*'OddsRatio_working_3-way'!X85^(1/3))*SIN(('OddsRatio_working_3-way'!Y85+4*PI())/3)</f>
        <v>0.48644794862461238</v>
      </c>
      <c r="AL85" s="11">
        <f>'OddsRatio_working_3-way'!Z85+'OddsRatio_working_3-way'!AF85</f>
        <v>1.0691064514159909</v>
      </c>
      <c r="AM85" s="11">
        <f>'OddsRatio_working_3-way'!AA85+'OddsRatio_working_3-way'!AG85</f>
        <v>-0.61599867309497647</v>
      </c>
      <c r="AN85" s="11">
        <f>'OddsRatio_working_3-way'!AB85+'OddsRatio_working_3-way'!AH85</f>
        <v>-0.45310777832101401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1.0691064514159909</v>
      </c>
      <c r="AS85" s="11">
        <f>IF(('OddsRatio_working_3-way'!X85=0),IF(Q85&gt;0,-Q85^(1/3),(-Q85)^(1/3)),'OddsRatio_working_3-way'!AM85-'OddsRatio_working_3-way'!R85/3)</f>
        <v>-0.61599867309497647</v>
      </c>
      <c r="AT85" s="11">
        <f>IF(('OddsRatio_working_3-way'!X85=0),IF(Q85&gt;0,-Q85^(1/3),(-Q85)^(1/3)),'OddsRatio_working_3-way'!AN85-'OddsRatio_working_3-way'!R85/3)</f>
        <v>-0.45310777832101401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2.5099999999999998</v>
      </c>
      <c r="B86" s="4">
        <f>IF('True_Odds_Calculator_3-way'!B85="","",'True_Odds_Calculator_3-way'!B85)</f>
        <v>3.15</v>
      </c>
      <c r="C86" s="4">
        <f>IF('True_Odds_Calculator_3-way'!C85="","",'True_Odds_Calculator_3-way'!C85)</f>
        <v>3.1</v>
      </c>
      <c r="D86" s="9">
        <f t="shared" si="26"/>
        <v>0.38471272440980653</v>
      </c>
      <c r="E86" s="9">
        <f t="shared" si="27"/>
        <v>0.30513769297534687</v>
      </c>
      <c r="F86" s="9">
        <f t="shared" si="28"/>
        <v>0.3101495826148466</v>
      </c>
      <c r="G86" s="9">
        <f t="shared" si="29"/>
        <v>1.0591669864111239</v>
      </c>
      <c r="H86" s="9">
        <f t="shared" si="30"/>
        <v>2.5993421494807971</v>
      </c>
      <c r="I86" s="9">
        <f t="shared" si="31"/>
        <v>3.2772090207839168</v>
      </c>
      <c r="J86" s="9">
        <f t="shared" si="32"/>
        <v>3.2242506714633601</v>
      </c>
      <c r="K86" s="11">
        <f t="shared" si="33"/>
        <v>0.39840637450199207</v>
      </c>
      <c r="L86" s="11">
        <f t="shared" si="34"/>
        <v>0.31746031746031744</v>
      </c>
      <c r="M86" s="11">
        <f t="shared" si="35"/>
        <v>0.32258064516129031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-0.2781561924345628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0.23500468173389391</v>
      </c>
      <c r="Q86" s="11">
        <f>2*'OddsRatio_working_3-way'!K86*'OddsRatio_working_3-way'!L86*'OddsRatio_working_3-way'!M86</f>
        <v>8.1598847824268725E-2</v>
      </c>
      <c r="R86" s="11">
        <f t="shared" si="36"/>
        <v>0</v>
      </c>
      <c r="S86" s="11">
        <f t="shared" si="37"/>
        <v>-0.84486589954016422</v>
      </c>
      <c r="T86" s="11">
        <f t="shared" si="38"/>
        <v>-0.29335621511811261</v>
      </c>
      <c r="U86" s="11">
        <f>'OddsRatio_working_3-way'!S86-'OddsRatio_working_3-way'!R86^2/3</f>
        <v>-0.84486589954016422</v>
      </c>
      <c r="V86" s="11">
        <f>'OddsRatio_working_3-way'!S86*'OddsRatio_working_3-way'!R86/3-2*'OddsRatio_working_3-way'!R86^3/27-'OddsRatio_working_3-way'!T86</f>
        <v>0.29335621511811261</v>
      </c>
      <c r="W86" s="11">
        <f>'OddsRatio_working_3-way'!V86^2+4*'OddsRatio_working_3-way'!U86^3/27</f>
        <v>-3.2849336207344121E-3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0.1494513320191215</v>
      </c>
      <c r="Y86" s="11">
        <f>IF('OddsRatio_working_3-way'!W86&gt;=0,IF('OddsRatio_working_3-way'!V86+SQRT('OddsRatio_working_3-way'!W86)&gt;0,0,PI()),ACOS('OddsRatio_working_3-way'!V86/(2*'OddsRatio_working_3-way'!X86)))</f>
        <v>0.19294408784575756</v>
      </c>
      <c r="Z86" s="11">
        <f>'OddsRatio_working_3-way'!X86^(1/3)*COS('OddsRatio_working_3-way'!Y86/3)</f>
        <v>0.52958349320556197</v>
      </c>
      <c r="AA86" s="11">
        <f>'OddsRatio_working_3-way'!X86^(1/3)*COS(('OddsRatio_working_3-way'!Y86+2*PI())/3)</f>
        <v>-0.29432931045268079</v>
      </c>
      <c r="AB86" s="11">
        <f>'OddsRatio_working_3-way'!X86^(1/3)*COS(('OddsRatio_working_3-way'!Y86+4*PI())/3)</f>
        <v>-0.23525418275288132</v>
      </c>
      <c r="AC86" s="11">
        <f>'OddsRatio_working_3-way'!X86^(1/3)*SIN('OddsRatio_working_3-way'!Y86/3)</f>
        <v>3.4107040879890693E-2</v>
      </c>
      <c r="AD86" s="11">
        <f>'OddsRatio_working_3-way'!X86^(1/3)*SIN(('OddsRatio_working_3-way'!Y86+2*PI())/3)</f>
        <v>0.44157923810097494</v>
      </c>
      <c r="AE86" s="11">
        <f>'OddsRatio_working_3-way'!X86^(1/3)*SIN(('OddsRatio_working_3-way'!Y86+4*PI())/3)</f>
        <v>-0.47568627898086574</v>
      </c>
      <c r="AF86" s="11">
        <f>-'OddsRatio_working_3-way'!U86/(3*'OddsRatio_working_3-way'!X86^(1/3))*COS(('OddsRatio_working_3-way'!Y86)/3)</f>
        <v>0.52958349320556197</v>
      </c>
      <c r="AG86" s="11">
        <f>-'OddsRatio_working_3-way'!U86/(3*'OddsRatio_working_3-way'!X86^(1/3))*COS(('OddsRatio_working_3-way'!Y86+2*PI())/3)</f>
        <v>-0.29432931045268079</v>
      </c>
      <c r="AH86" s="11">
        <f>-'OddsRatio_working_3-way'!U86/(3*'OddsRatio_working_3-way'!X86^(1/3))*COS(('OddsRatio_working_3-way'!Y86+4*PI())/3)</f>
        <v>-0.23525418275288132</v>
      </c>
      <c r="AI86" s="11">
        <f>'OddsRatio_working_3-way'!U86/(3*'OddsRatio_working_3-way'!X86^(1/3))*SIN(('OddsRatio_working_3-way'!Y86)/3)</f>
        <v>-3.4107040879890693E-2</v>
      </c>
      <c r="AJ86" s="11">
        <f>'OddsRatio_working_3-way'!U86/(3*'OddsRatio_working_3-way'!X86^(1/3))*SIN(('OddsRatio_working_3-way'!Y86+2*PI())/3)</f>
        <v>-0.44157923810097494</v>
      </c>
      <c r="AK86" s="11">
        <f>'OddsRatio_working_3-way'!U86/(3*'OddsRatio_working_3-way'!X86^(1/3))*SIN(('OddsRatio_working_3-way'!Y86+4*PI())/3)</f>
        <v>0.47568627898086574</v>
      </c>
      <c r="AL86" s="11">
        <f>'OddsRatio_working_3-way'!Z86+'OddsRatio_working_3-way'!AF86</f>
        <v>1.0591669864111239</v>
      </c>
      <c r="AM86" s="11">
        <f>'OddsRatio_working_3-way'!AA86+'OddsRatio_working_3-way'!AG86</f>
        <v>-0.58865862090536158</v>
      </c>
      <c r="AN86" s="11">
        <f>'OddsRatio_working_3-way'!AB86+'OddsRatio_working_3-way'!AH86</f>
        <v>-0.47050836550576264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1.0591669864111239</v>
      </c>
      <c r="AS86" s="11">
        <f>IF(('OddsRatio_working_3-way'!X86=0),IF(Q86&gt;0,-Q86^(1/3),(-Q86)^(1/3)),'OddsRatio_working_3-way'!AM86-'OddsRatio_working_3-way'!R86/3)</f>
        <v>-0.58865862090536158</v>
      </c>
      <c r="AT86" s="11">
        <f>IF(('OddsRatio_working_3-way'!X86=0),IF(Q86&gt;0,-Q86^(1/3),(-Q86)^(1/3)),'OddsRatio_working_3-way'!AN86-'OddsRatio_working_3-way'!R86/3)</f>
        <v>-0.47050836550576264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7.04</v>
      </c>
      <c r="B87" s="4">
        <f>IF('True_Odds_Calculator_3-way'!B86="","",'True_Odds_Calculator_3-way'!B86)</f>
        <v>4.54</v>
      </c>
      <c r="C87" s="4">
        <f>IF('True_Odds_Calculator_3-way'!C86="","",'True_Odds_Calculator_3-way'!C86)</f>
        <v>1.47</v>
      </c>
      <c r="D87" s="9">
        <f t="shared" si="26"/>
        <v>0.13210799184775568</v>
      </c>
      <c r="E87" s="9">
        <f t="shared" si="27"/>
        <v>0.20616966644764012</v>
      </c>
      <c r="F87" s="9">
        <f t="shared" si="28"/>
        <v>0.66172234170460431</v>
      </c>
      <c r="G87" s="9">
        <f t="shared" si="29"/>
        <v>1.0876762852630675</v>
      </c>
      <c r="H87" s="9">
        <f t="shared" si="30"/>
        <v>7.5695647629889287</v>
      </c>
      <c r="I87" s="9">
        <f t="shared" si="31"/>
        <v>4.8503740498312586</v>
      </c>
      <c r="J87" s="9">
        <f t="shared" si="32"/>
        <v>1.5112078540736416</v>
      </c>
      <c r="K87" s="11">
        <f t="shared" si="33"/>
        <v>0.14204545454545456</v>
      </c>
      <c r="L87" s="11">
        <f t="shared" si="34"/>
        <v>0.22026431718061673</v>
      </c>
      <c r="M87" s="11">
        <f t="shared" si="35"/>
        <v>0.68027210884353739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-0.21389085269670549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0.21390464475738233</v>
      </c>
      <c r="Q87" s="11">
        <f>2*'OddsRatio_working_3-way'!K87*'OddsRatio_working_3-way'!L87*'OddsRatio_working_3-way'!M87</f>
        <v>4.2568088508931803E-2</v>
      </c>
      <c r="R87" s="11">
        <f t="shared" si="36"/>
        <v>0</v>
      </c>
      <c r="S87" s="11">
        <f t="shared" si="37"/>
        <v>-1.0000644817695705</v>
      </c>
      <c r="T87" s="11">
        <f t="shared" si="38"/>
        <v>-0.19901780731732746</v>
      </c>
      <c r="U87" s="11">
        <f>'OddsRatio_working_3-way'!S87-'OddsRatio_working_3-way'!R87^2/3</f>
        <v>-1.0000644817695705</v>
      </c>
      <c r="V87" s="11">
        <f>'OddsRatio_working_3-way'!S87*'OddsRatio_working_3-way'!R87/3-2*'OddsRatio_working_3-way'!R87^3/27-'OddsRatio_working_3-way'!T87</f>
        <v>0.19901780731732746</v>
      </c>
      <c r="W87" s="11">
        <f>'OddsRatio_working_3-way'!V87^2+4*'OddsRatio_working_3-way'!U87^3/27</f>
        <v>-0.10856872093099951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0.1924687043134522</v>
      </c>
      <c r="Y87" s="11">
        <f>IF('OddsRatio_working_3-way'!W87&gt;=0,IF('OddsRatio_working_3-way'!V87+SQRT('OddsRatio_working_3-way'!W87)&gt;0,0,PI()),ACOS('OddsRatio_working_3-way'!V87/(2*'OddsRatio_working_3-way'!X87)))</f>
        <v>1.027438151724807</v>
      </c>
      <c r="Z87" s="11">
        <f>'OddsRatio_working_3-way'!X87^(1/3)*COS('OddsRatio_working_3-way'!Y87/3)</f>
        <v>0.54383814263153374</v>
      </c>
      <c r="AA87" s="11">
        <f>'OddsRatio_working_3-way'!X87^(1/3)*COS(('OddsRatio_working_3-way'!Y87+2*PI())/3)</f>
        <v>-0.43983624258394105</v>
      </c>
      <c r="AB87" s="11">
        <f>'OddsRatio_working_3-way'!X87^(1/3)*COS(('OddsRatio_working_3-way'!Y87+4*PI())/3)</f>
        <v>-0.10400190004759254</v>
      </c>
      <c r="AC87" s="11">
        <f>'OddsRatio_working_3-way'!X87^(1/3)*SIN('OddsRatio_working_3-way'!Y87/3)</f>
        <v>0.19389404806648178</v>
      </c>
      <c r="AD87" s="11">
        <f>'OddsRatio_working_3-way'!X87^(1/3)*SIN(('OddsRatio_working_3-way'!Y87+2*PI())/3)</f>
        <v>0.37403062303261225</v>
      </c>
      <c r="AE87" s="11">
        <f>'OddsRatio_working_3-way'!X87^(1/3)*SIN(('OddsRatio_working_3-way'!Y87+4*PI())/3)</f>
        <v>-0.56792467109909395</v>
      </c>
      <c r="AF87" s="11">
        <f>-'OddsRatio_working_3-way'!U87/(3*'OddsRatio_working_3-way'!X87^(1/3))*COS(('OddsRatio_working_3-way'!Y87)/3)</f>
        <v>0.54383814263153363</v>
      </c>
      <c r="AG87" s="11">
        <f>-'OddsRatio_working_3-way'!U87/(3*'OddsRatio_working_3-way'!X87^(1/3))*COS(('OddsRatio_working_3-way'!Y87+2*PI())/3)</f>
        <v>-0.43983624258394094</v>
      </c>
      <c r="AH87" s="11">
        <f>-'OddsRatio_working_3-way'!U87/(3*'OddsRatio_working_3-way'!X87^(1/3))*COS(('OddsRatio_working_3-way'!Y87+4*PI())/3)</f>
        <v>-0.10400190004759252</v>
      </c>
      <c r="AI87" s="11">
        <f>'OddsRatio_working_3-way'!U87/(3*'OddsRatio_working_3-way'!X87^(1/3))*SIN(('OddsRatio_working_3-way'!Y87)/3)</f>
        <v>-0.19389404806648175</v>
      </c>
      <c r="AJ87" s="11">
        <f>'OddsRatio_working_3-way'!U87/(3*'OddsRatio_working_3-way'!X87^(1/3))*SIN(('OddsRatio_working_3-way'!Y87+2*PI())/3)</f>
        <v>-0.3740306230326122</v>
      </c>
      <c r="AK87" s="11">
        <f>'OddsRatio_working_3-way'!U87/(3*'OddsRatio_working_3-way'!X87^(1/3))*SIN(('OddsRatio_working_3-way'!Y87+4*PI())/3)</f>
        <v>0.56792467109909384</v>
      </c>
      <c r="AL87" s="11">
        <f>'OddsRatio_working_3-way'!Z87+'OddsRatio_working_3-way'!AF87</f>
        <v>1.0876762852630675</v>
      </c>
      <c r="AM87" s="11">
        <f>'OddsRatio_working_3-way'!AA87+'OddsRatio_working_3-way'!AG87</f>
        <v>-0.87967248516788199</v>
      </c>
      <c r="AN87" s="11">
        <f>'OddsRatio_working_3-way'!AB87+'OddsRatio_working_3-way'!AH87</f>
        <v>-0.20800380009518504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1.0876762852630675</v>
      </c>
      <c r="AS87" s="11">
        <f>IF(('OddsRatio_working_3-way'!X87=0),IF(Q87&gt;0,-Q87^(1/3),(-Q87)^(1/3)),'OddsRatio_working_3-way'!AM87-'OddsRatio_working_3-way'!R87/3)</f>
        <v>-0.87967248516788199</v>
      </c>
      <c r="AT87" s="11">
        <f>IF(('OddsRatio_working_3-way'!X87=0),IF(Q87&gt;0,-Q87^(1/3),(-Q87)^(1/3)),'OddsRatio_working_3-way'!AN87-'OddsRatio_working_3-way'!R87/3)</f>
        <v>-0.20800380009518504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1.97</v>
      </c>
      <c r="B88" s="4">
        <f>IF('True_Odds_Calculator_3-way'!B87="","",'True_Odds_Calculator_3-way'!B87)</f>
        <v>3.42</v>
      </c>
      <c r="C88" s="4">
        <f>IF('True_Odds_Calculator_3-way'!C87="","",'True_Odds_Calculator_3-way'!C87)</f>
        <v>4.2699999999999996</v>
      </c>
      <c r="D88" s="9">
        <f t="shared" si="26"/>
        <v>0.49406987164306182</v>
      </c>
      <c r="E88" s="9">
        <f t="shared" si="27"/>
        <v>0.28131494782140182</v>
      </c>
      <c r="F88" s="9">
        <f t="shared" si="28"/>
        <v>0.22461518053553642</v>
      </c>
      <c r="G88" s="9">
        <f t="shared" si="29"/>
        <v>1.0556754861004354</v>
      </c>
      <c r="H88" s="9">
        <f t="shared" si="30"/>
        <v>2.0240052215174229</v>
      </c>
      <c r="I88" s="9">
        <f t="shared" si="31"/>
        <v>3.5547346763630534</v>
      </c>
      <c r="J88" s="9">
        <f t="shared" si="32"/>
        <v>4.4520588395484237</v>
      </c>
      <c r="K88" s="11">
        <f t="shared" si="33"/>
        <v>0.50761421319796951</v>
      </c>
      <c r="L88" s="11">
        <f t="shared" si="34"/>
        <v>0.29239766081871343</v>
      </c>
      <c r="M88" s="11">
        <f t="shared" si="35"/>
        <v>0.23419203747072601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-0.26681770582735453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0.2315016133159728</v>
      </c>
      <c r="Q88" s="11">
        <f>2*'OddsRatio_working_3-way'!K88*'OddsRatio_working_3-way'!L88*'OddsRatio_working_3-way'!M88</f>
        <v>6.9520003998790617E-2</v>
      </c>
      <c r="R88" s="11">
        <f t="shared" si="36"/>
        <v>0</v>
      </c>
      <c r="S88" s="11">
        <f t="shared" si="37"/>
        <v>-0.86763962158405949</v>
      </c>
      <c r="T88" s="11">
        <f t="shared" si="38"/>
        <v>-0.26055243891413193</v>
      </c>
      <c r="U88" s="11">
        <f>'OddsRatio_working_3-way'!S88-'OddsRatio_working_3-way'!R88^2/3</f>
        <v>-0.86763962158405949</v>
      </c>
      <c r="V88" s="11">
        <f>'OddsRatio_working_3-way'!S88*'OddsRatio_working_3-way'!R88/3-2*'OddsRatio_working_3-way'!R88^3/27-'OddsRatio_working_3-way'!T88</f>
        <v>0.26055243891413193</v>
      </c>
      <c r="W88" s="11">
        <f>'OddsRatio_working_3-way'!V88^2+4*'OddsRatio_working_3-way'!U88^3/27</f>
        <v>-2.8876547597897456E-2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0.15553465933836091</v>
      </c>
      <c r="Y88" s="11">
        <f>IF('OddsRatio_working_3-way'!W88&gt;=0,IF('OddsRatio_working_3-way'!V88+SQRT('OddsRatio_working_3-way'!W88)&gt;0,0,PI()),ACOS('OddsRatio_working_3-way'!V88/(2*'OddsRatio_working_3-way'!X88)))</f>
        <v>0.57791675938638687</v>
      </c>
      <c r="Z88" s="11">
        <f>'OddsRatio_working_3-way'!X88^(1/3)*COS('OddsRatio_working_3-way'!Y88/3)</f>
        <v>0.52783774305021769</v>
      </c>
      <c r="AA88" s="11">
        <f>'OddsRatio_working_3-way'!X88^(1/3)*COS(('OddsRatio_working_3-way'!Y88+2*PI())/3)</f>
        <v>-0.35308384870087067</v>
      </c>
      <c r="AB88" s="11">
        <f>'OddsRatio_working_3-way'!X88^(1/3)*COS(('OddsRatio_working_3-way'!Y88+4*PI())/3)</f>
        <v>-0.17475389434934713</v>
      </c>
      <c r="AC88" s="11">
        <f>'OddsRatio_working_3-way'!X88^(1/3)*SIN('OddsRatio_working_3-way'!Y88/3)</f>
        <v>0.10295884714942584</v>
      </c>
      <c r="AD88" s="11">
        <f>'OddsRatio_working_3-way'!X88^(1/3)*SIN(('OddsRatio_working_3-way'!Y88+2*PI())/3)</f>
        <v>0.40564147098301861</v>
      </c>
      <c r="AE88" s="11">
        <f>'OddsRatio_working_3-way'!X88^(1/3)*SIN(('OddsRatio_working_3-way'!Y88+4*PI())/3)</f>
        <v>-0.50860031813244444</v>
      </c>
      <c r="AF88" s="11">
        <f>-'OddsRatio_working_3-way'!U88/(3*'OddsRatio_working_3-way'!X88^(1/3))*COS(('OddsRatio_working_3-way'!Y88)/3)</f>
        <v>0.5278377430502178</v>
      </c>
      <c r="AG88" s="11">
        <f>-'OddsRatio_working_3-way'!U88/(3*'OddsRatio_working_3-way'!X88^(1/3))*COS(('OddsRatio_working_3-way'!Y88+2*PI())/3)</f>
        <v>-0.35308384870087073</v>
      </c>
      <c r="AH88" s="11">
        <f>-'OddsRatio_working_3-way'!U88/(3*'OddsRatio_working_3-way'!X88^(1/3))*COS(('OddsRatio_working_3-way'!Y88+4*PI())/3)</f>
        <v>-0.17475389434934718</v>
      </c>
      <c r="AI88" s="11">
        <f>'OddsRatio_working_3-way'!U88/(3*'OddsRatio_working_3-way'!X88^(1/3))*SIN(('OddsRatio_working_3-way'!Y88)/3)</f>
        <v>-0.10295884714942585</v>
      </c>
      <c r="AJ88" s="11">
        <f>'OddsRatio_working_3-way'!U88/(3*'OddsRatio_working_3-way'!X88^(1/3))*SIN(('OddsRatio_working_3-way'!Y88+2*PI())/3)</f>
        <v>-0.40564147098301867</v>
      </c>
      <c r="AK88" s="11">
        <f>'OddsRatio_working_3-way'!U88/(3*'OddsRatio_working_3-way'!X88^(1/3))*SIN(('OddsRatio_working_3-way'!Y88+4*PI())/3)</f>
        <v>0.50860031813244455</v>
      </c>
      <c r="AL88" s="11">
        <f>'OddsRatio_working_3-way'!Z88+'OddsRatio_working_3-way'!AF88</f>
        <v>1.0556754861004354</v>
      </c>
      <c r="AM88" s="11">
        <f>'OddsRatio_working_3-way'!AA88+'OddsRatio_working_3-way'!AG88</f>
        <v>-0.70616769740174146</v>
      </c>
      <c r="AN88" s="11">
        <f>'OddsRatio_working_3-way'!AB88+'OddsRatio_working_3-way'!AH88</f>
        <v>-0.34950778869869431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1.0556754861004354</v>
      </c>
      <c r="AS88" s="11">
        <f>IF(('OddsRatio_working_3-way'!X88=0),IF(Q88&gt;0,-Q88^(1/3),(-Q88)^(1/3)),'OddsRatio_working_3-way'!AM88-'OddsRatio_working_3-way'!R88/3)</f>
        <v>-0.70616769740174146</v>
      </c>
      <c r="AT88" s="11">
        <f>IF(('OddsRatio_working_3-way'!X88=0),IF(Q88&gt;0,-Q88^(1/3),(-Q88)^(1/3)),'OddsRatio_working_3-way'!AN88-'OddsRatio_working_3-way'!R88/3)</f>
        <v>-0.34950778869869431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1.66</v>
      </c>
      <c r="B89" s="4">
        <f>IF('True_Odds_Calculator_3-way'!B88="","",'True_Odds_Calculator_3-way'!B88)</f>
        <v>3.85</v>
      </c>
      <c r="C89" s="4">
        <f>IF('True_Odds_Calculator_3-way'!C88="","",'True_Odds_Calculator_3-way'!C88)</f>
        <v>5.87</v>
      </c>
      <c r="D89" s="9">
        <f t="shared" si="26"/>
        <v>0.58865324624695659</v>
      </c>
      <c r="E89" s="9">
        <f t="shared" si="27"/>
        <v>0.24891007731628975</v>
      </c>
      <c r="F89" s="9">
        <f t="shared" si="28"/>
        <v>0.16243667643675369</v>
      </c>
      <c r="G89" s="9">
        <f t="shared" si="29"/>
        <v>1.0587772363020473</v>
      </c>
      <c r="H89" s="9">
        <f t="shared" si="30"/>
        <v>1.698792975959351</v>
      </c>
      <c r="I89" s="9">
        <f t="shared" si="31"/>
        <v>4.0175151234608357</v>
      </c>
      <c r="J89" s="9">
        <f t="shared" si="32"/>
        <v>6.1562451407909702</v>
      </c>
      <c r="K89" s="11">
        <f t="shared" si="33"/>
        <v>0.60240963855421692</v>
      </c>
      <c r="L89" s="11">
        <f t="shared" si="34"/>
        <v>0.25974025974025972</v>
      </c>
      <c r="M89" s="11">
        <f t="shared" si="35"/>
        <v>0.17035775127768313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-0.24418042088040648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0.22337630350602167</v>
      </c>
      <c r="Q89" s="11">
        <f>2*'OddsRatio_working_3-way'!K89*'OddsRatio_working_3-way'!L89*'OddsRatio_working_3-way'!M89</f>
        <v>5.3311766946544555E-2</v>
      </c>
      <c r="R89" s="11">
        <f t="shared" si="36"/>
        <v>0</v>
      </c>
      <c r="S89" s="11">
        <f t="shared" si="37"/>
        <v>-0.91480022313265585</v>
      </c>
      <c r="T89" s="11">
        <f t="shared" si="38"/>
        <v>-0.21832940886220906</v>
      </c>
      <c r="U89" s="11">
        <f>'OddsRatio_working_3-way'!S89-'OddsRatio_working_3-way'!R89^2/3</f>
        <v>-0.91480022313265585</v>
      </c>
      <c r="V89" s="11">
        <f>'OddsRatio_working_3-way'!S89*'OddsRatio_working_3-way'!R89/3-2*'OddsRatio_working_3-way'!R89^3/27-'OddsRatio_working_3-way'!T89</f>
        <v>0.21832940886220906</v>
      </c>
      <c r="W89" s="11">
        <f>'OddsRatio_working_3-way'!V89^2+4*'OddsRatio_working_3-way'!U89^3/27</f>
        <v>-6.574844848274905E-2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0.16838659333277597</v>
      </c>
      <c r="Y89" s="11">
        <f>IF('OddsRatio_working_3-way'!W89&gt;=0,IF('OddsRatio_working_3-way'!V89+SQRT('OddsRatio_working_3-way'!W89)&gt;0,0,PI()),ACOS('OddsRatio_working_3-way'!V89/(2*'OddsRatio_working_3-way'!X89)))</f>
        <v>0.86544931894799648</v>
      </c>
      <c r="Z89" s="11">
        <f>'OddsRatio_working_3-way'!X89^(1/3)*COS('OddsRatio_working_3-way'!Y89/3)</f>
        <v>0.52938861815102378</v>
      </c>
      <c r="AA89" s="11">
        <f>'OddsRatio_working_3-way'!X89^(1/3)*COS(('OddsRatio_working_3-way'!Y89+2*PI())/3)</f>
        <v>-0.40074879820496406</v>
      </c>
      <c r="AB89" s="11">
        <f>'OddsRatio_working_3-way'!X89^(1/3)*COS(('OddsRatio_working_3-way'!Y89+4*PI())/3)</f>
        <v>-0.12863981994605986</v>
      </c>
      <c r="AC89" s="11">
        <f>'OddsRatio_working_3-way'!X89^(1/3)*SIN('OddsRatio_working_3-way'!Y89/3)</f>
        <v>0.15710219184669247</v>
      </c>
      <c r="AD89" s="11">
        <f>'OddsRatio_working_3-way'!X89^(1/3)*SIN(('OddsRatio_working_3-way'!Y89+2*PI())/3)</f>
        <v>0.37991289586978017</v>
      </c>
      <c r="AE89" s="11">
        <f>'OddsRatio_working_3-way'!X89^(1/3)*SIN(('OddsRatio_working_3-way'!Y89+4*PI())/3)</f>
        <v>-0.53701508771647255</v>
      </c>
      <c r="AF89" s="11">
        <f>-'OddsRatio_working_3-way'!U89/(3*'OddsRatio_working_3-way'!X89^(1/3))*COS(('OddsRatio_working_3-way'!Y89)/3)</f>
        <v>0.52938861815102356</v>
      </c>
      <c r="AG89" s="11">
        <f>-'OddsRatio_working_3-way'!U89/(3*'OddsRatio_working_3-way'!X89^(1/3))*COS(('OddsRatio_working_3-way'!Y89+2*PI())/3)</f>
        <v>-0.4007487982049639</v>
      </c>
      <c r="AH89" s="11">
        <f>-'OddsRatio_working_3-way'!U89/(3*'OddsRatio_working_3-way'!X89^(1/3))*COS(('OddsRatio_working_3-way'!Y89+4*PI())/3)</f>
        <v>-0.1286398199460598</v>
      </c>
      <c r="AI89" s="11">
        <f>'OddsRatio_working_3-way'!U89/(3*'OddsRatio_working_3-way'!X89^(1/3))*SIN(('OddsRatio_working_3-way'!Y89)/3)</f>
        <v>-0.15710219184669241</v>
      </c>
      <c r="AJ89" s="11">
        <f>'OddsRatio_working_3-way'!U89/(3*'OddsRatio_working_3-way'!X89^(1/3))*SIN(('OddsRatio_working_3-way'!Y89+2*PI())/3)</f>
        <v>-0.37991289586978</v>
      </c>
      <c r="AK89" s="11">
        <f>'OddsRatio_working_3-way'!U89/(3*'OddsRatio_working_3-way'!X89^(1/3))*SIN(('OddsRatio_working_3-way'!Y89+4*PI())/3)</f>
        <v>0.53701508771647233</v>
      </c>
      <c r="AL89" s="11">
        <f>'OddsRatio_working_3-way'!Z89+'OddsRatio_working_3-way'!AF89</f>
        <v>1.0587772363020473</v>
      </c>
      <c r="AM89" s="11">
        <f>'OddsRatio_working_3-way'!AA89+'OddsRatio_working_3-way'!AG89</f>
        <v>-0.80149759640992801</v>
      </c>
      <c r="AN89" s="11">
        <f>'OddsRatio_working_3-way'!AB89+'OddsRatio_working_3-way'!AH89</f>
        <v>-0.25727963989211966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1.0587772363020473</v>
      </c>
      <c r="AS89" s="11">
        <f>IF(('OddsRatio_working_3-way'!X89=0),IF(Q89&gt;0,-Q89^(1/3),(-Q89)^(1/3)),'OddsRatio_working_3-way'!AM89-'OddsRatio_working_3-way'!R89/3)</f>
        <v>-0.80149759640992801</v>
      </c>
      <c r="AT89" s="11">
        <f>IF(('OddsRatio_working_3-way'!X89=0),IF(Q89&gt;0,-Q89^(1/3),(-Q89)^(1/3)),'OddsRatio_working_3-way'!AN89-'OddsRatio_working_3-way'!R89/3)</f>
        <v>-0.25727963989211966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4.3099999999999996</v>
      </c>
      <c r="B90" s="4">
        <f>IF('True_Odds_Calculator_3-way'!B89="","",'True_Odds_Calculator_3-way'!B89)</f>
        <v>3.12</v>
      </c>
      <c r="C90" s="4">
        <f>IF('True_Odds_Calculator_3-way'!C89="","",'True_Odds_Calculator_3-way'!C89)</f>
        <v>1.98</v>
      </c>
      <c r="D90" s="9">
        <f t="shared" si="26"/>
        <v>0.2163256039040162</v>
      </c>
      <c r="E90" s="9">
        <f t="shared" si="27"/>
        <v>0.3011817430250186</v>
      </c>
      <c r="F90" s="9">
        <f t="shared" si="28"/>
        <v>0.48249265307096495</v>
      </c>
      <c r="G90" s="9">
        <f t="shared" si="29"/>
        <v>1.0944596109290186</v>
      </c>
      <c r="H90" s="9">
        <f t="shared" si="30"/>
        <v>4.6226613121750519</v>
      </c>
      <c r="I90" s="9">
        <f t="shared" si="31"/>
        <v>3.3202543751695197</v>
      </c>
      <c r="J90" s="9">
        <f t="shared" si="32"/>
        <v>2.0725704187104381</v>
      </c>
      <c r="K90" s="11">
        <f t="shared" si="33"/>
        <v>0.23201856148491881</v>
      </c>
      <c r="L90" s="11">
        <f t="shared" si="34"/>
        <v>0.32051282051282048</v>
      </c>
      <c r="M90" s="11">
        <f t="shared" si="35"/>
        <v>0.50505050505050508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-0.2582812478404124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0.24074705049183009</v>
      </c>
      <c r="Q90" s="11">
        <f>2*'OddsRatio_working_3-way'!K90*'OddsRatio_working_3-way'!L90*'OddsRatio_working_3-way'!M90</f>
        <v>7.5116084396826863E-2</v>
      </c>
      <c r="R90" s="11">
        <f t="shared" si="36"/>
        <v>0</v>
      </c>
      <c r="S90" s="11">
        <f t="shared" si="37"/>
        <v>-0.93211200001861383</v>
      </c>
      <c r="T90" s="11">
        <f t="shared" si="38"/>
        <v>-0.29083057722889666</v>
      </c>
      <c r="U90" s="11">
        <f>'OddsRatio_working_3-way'!S90-'OddsRatio_working_3-way'!R90^2/3</f>
        <v>-0.93211200001861383</v>
      </c>
      <c r="V90" s="11">
        <f>'OddsRatio_working_3-way'!S90*'OddsRatio_working_3-way'!R90/3-2*'OddsRatio_working_3-way'!R90^3/27-'OddsRatio_working_3-way'!T90</f>
        <v>0.29083057722889666</v>
      </c>
      <c r="W90" s="11">
        <f>'OddsRatio_working_3-way'!V90^2+4*'OddsRatio_working_3-way'!U90^3/27</f>
        <v>-3.5395273243069139E-2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0.17318898485062664</v>
      </c>
      <c r="Y90" s="11">
        <f>IF('OddsRatio_working_3-way'!W90&gt;=0,IF('OddsRatio_working_3-way'!V90+SQRT('OddsRatio_working_3-way'!W90)&gt;0,0,PI()),ACOS('OddsRatio_working_3-way'!V90/(2*'OddsRatio_working_3-way'!X90)))</f>
        <v>0.57418805957694641</v>
      </c>
      <c r="Z90" s="11">
        <f>'OddsRatio_working_3-way'!X90^(1/3)*COS('OddsRatio_working_3-way'!Y90/3)</f>
        <v>0.54722980546450939</v>
      </c>
      <c r="AA90" s="11">
        <f>'OddsRatio_working_3-way'!X90^(1/3)*COS(('OddsRatio_working_3-way'!Y90+2*PI())/3)</f>
        <v>-0.3654443915313868</v>
      </c>
      <c r="AB90" s="11">
        <f>'OddsRatio_working_3-way'!X90^(1/3)*COS(('OddsRatio_working_3-way'!Y90+4*PI())/3)</f>
        <v>-0.18178541393312217</v>
      </c>
      <c r="AC90" s="11">
        <f>'OddsRatio_working_3-way'!X90^(1/3)*SIN('OddsRatio_working_3-way'!Y90/3)</f>
        <v>0.10603556015544946</v>
      </c>
      <c r="AD90" s="11">
        <f>'OddsRatio_working_3-way'!X90^(1/3)*SIN(('OddsRatio_working_3-way'!Y90+2*PI())/3)</f>
        <v>0.42089713316255689</v>
      </c>
      <c r="AE90" s="11">
        <f>'OddsRatio_working_3-way'!X90^(1/3)*SIN(('OddsRatio_working_3-way'!Y90+4*PI())/3)</f>
        <v>-0.5269326933180063</v>
      </c>
      <c r="AF90" s="11">
        <f>-'OddsRatio_working_3-way'!U90/(3*'OddsRatio_working_3-way'!X90^(1/3))*COS(('OddsRatio_working_3-way'!Y90)/3)</f>
        <v>0.54722980546450928</v>
      </c>
      <c r="AG90" s="11">
        <f>-'OddsRatio_working_3-way'!U90/(3*'OddsRatio_working_3-way'!X90^(1/3))*COS(('OddsRatio_working_3-way'!Y90+2*PI())/3)</f>
        <v>-0.36544439153138675</v>
      </c>
      <c r="AH90" s="11">
        <f>-'OddsRatio_working_3-way'!U90/(3*'OddsRatio_working_3-way'!X90^(1/3))*COS(('OddsRatio_working_3-way'!Y90+4*PI())/3)</f>
        <v>-0.18178541393312214</v>
      </c>
      <c r="AI90" s="11">
        <f>'OddsRatio_working_3-way'!U90/(3*'OddsRatio_working_3-way'!X90^(1/3))*SIN(('OddsRatio_working_3-way'!Y90)/3)</f>
        <v>-0.10603556015544945</v>
      </c>
      <c r="AJ90" s="11">
        <f>'OddsRatio_working_3-way'!U90/(3*'OddsRatio_working_3-way'!X90^(1/3))*SIN(('OddsRatio_working_3-way'!Y90+2*PI())/3)</f>
        <v>-0.42089713316255678</v>
      </c>
      <c r="AK90" s="11">
        <f>'OddsRatio_working_3-way'!U90/(3*'OddsRatio_working_3-way'!X90^(1/3))*SIN(('OddsRatio_working_3-way'!Y90+4*PI())/3)</f>
        <v>0.52693269331800618</v>
      </c>
      <c r="AL90" s="11">
        <f>'OddsRatio_working_3-way'!Z90+'OddsRatio_working_3-way'!AF90</f>
        <v>1.0944596109290186</v>
      </c>
      <c r="AM90" s="11">
        <f>'OddsRatio_working_3-way'!AA90+'OddsRatio_working_3-way'!AG90</f>
        <v>-0.73088878306277349</v>
      </c>
      <c r="AN90" s="11">
        <f>'OddsRatio_working_3-way'!AB90+'OddsRatio_working_3-way'!AH90</f>
        <v>-0.36357082786624428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1.0944596109290186</v>
      </c>
      <c r="AS90" s="11">
        <f>IF(('OddsRatio_working_3-way'!X90=0),IF(Q90&gt;0,-Q90^(1/3),(-Q90)^(1/3)),'OddsRatio_working_3-way'!AM90-'OddsRatio_working_3-way'!R90/3)</f>
        <v>-0.73088878306277349</v>
      </c>
      <c r="AT90" s="11">
        <f>IF(('OddsRatio_working_3-way'!X90=0),IF(Q90&gt;0,-Q90^(1/3),(-Q90)^(1/3)),'OddsRatio_working_3-way'!AN90-'OddsRatio_working_3-way'!R90/3)</f>
        <v>-0.36357082786624428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1.1599999999999999</v>
      </c>
      <c r="B91" s="4">
        <f>IF('True_Odds_Calculator_3-way'!B90="","",'True_Odds_Calculator_3-way'!B90)</f>
        <v>6.83</v>
      </c>
      <c r="C91" s="4">
        <f>IF('True_Odds_Calculator_3-way'!C90="","",'True_Odds_Calculator_3-way'!C90)</f>
        <v>17.739999999999998</v>
      </c>
      <c r="D91" s="9">
        <f t="shared" si="26"/>
        <v>0.83352240889333673</v>
      </c>
      <c r="E91" s="9">
        <f t="shared" si="27"/>
        <v>0.1208082343062061</v>
      </c>
      <c r="F91" s="9">
        <f t="shared" si="28"/>
        <v>4.5669356800457098E-2</v>
      </c>
      <c r="G91" s="9">
        <f t="shared" si="29"/>
        <v>1.2482987059677151</v>
      </c>
      <c r="H91" s="9">
        <f t="shared" si="30"/>
        <v>1.1997277929548344</v>
      </c>
      <c r="I91" s="9">
        <f t="shared" si="31"/>
        <v>8.2775814557917808</v>
      </c>
      <c r="J91" s="9">
        <f t="shared" si="32"/>
        <v>21.896520337899553</v>
      </c>
      <c r="K91" s="11">
        <f t="shared" si="33"/>
        <v>0.86206896551724144</v>
      </c>
      <c r="L91" s="11">
        <f t="shared" si="34"/>
        <v>0.14641288433382138</v>
      </c>
      <c r="M91" s="11">
        <f t="shared" si="35"/>
        <v>5.6369785794813984E-2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-0.11109939211018804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0.16172126408796411</v>
      </c>
      <c r="Q91" s="11">
        <f>2*'OddsRatio_working_3-way'!K91*'OddsRatio_working_3-way'!L91*'OddsRatio_working_3-way'!M91</f>
        <v>1.422976366810067E-2</v>
      </c>
      <c r="R91" s="11">
        <f t="shared" si="36"/>
        <v>0</v>
      </c>
      <c r="S91" s="11">
        <f t="shared" si="37"/>
        <v>-1.4556449051275586</v>
      </c>
      <c r="T91" s="11">
        <f t="shared" si="38"/>
        <v>-0.12808138188539891</v>
      </c>
      <c r="U91" s="11">
        <f>'OddsRatio_working_3-way'!S91-'OddsRatio_working_3-way'!R91^2/3</f>
        <v>-1.4556449051275586</v>
      </c>
      <c r="V91" s="11">
        <f>'OddsRatio_working_3-way'!S91*'OddsRatio_working_3-way'!R91/3-2*'OddsRatio_working_3-way'!R91^3/27-'OddsRatio_working_3-way'!T91</f>
        <v>0.12808138188539891</v>
      </c>
      <c r="W91" s="11">
        <f>'OddsRatio_working_3-way'!V91^2+4*'OddsRatio_working_3-way'!U91^3/27</f>
        <v>-0.44053871983894571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0.33798800282873176</v>
      </c>
      <c r="Y91" s="11">
        <f>IF('OddsRatio_working_3-way'!W91&gt;=0,IF('OddsRatio_working_3-way'!V91+SQRT('OddsRatio_working_3-way'!W91)&gt;0,0,PI()),ACOS('OddsRatio_working_3-way'!V91/(2*'OddsRatio_working_3-way'!X91)))</f>
        <v>1.3801676455981122</v>
      </c>
      <c r="Z91" s="11">
        <f>'OddsRatio_working_3-way'!X91^(1/3)*COS('OddsRatio_working_3-way'!Y91/3)</f>
        <v>0.62414935298385754</v>
      </c>
      <c r="AA91" s="11">
        <f>'OddsRatio_working_3-way'!X91^(1/3)*COS(('OddsRatio_working_3-way'!Y91+2*PI())/3)</f>
        <v>-0.5799168224646335</v>
      </c>
      <c r="AB91" s="11">
        <f>'OddsRatio_working_3-way'!X91^(1/3)*COS(('OddsRatio_working_3-way'!Y91+4*PI())/3)</f>
        <v>-4.4232530519224232E-2</v>
      </c>
      <c r="AC91" s="11">
        <f>'OddsRatio_working_3-way'!X91^(1/3)*SIN('OddsRatio_working_3-way'!Y91/3)</f>
        <v>0.30927747015533619</v>
      </c>
      <c r="AD91" s="11">
        <f>'OddsRatio_working_3-way'!X91^(1/3)*SIN(('OddsRatio_working_3-way'!Y91+2*PI())/3)</f>
        <v>0.38589046036197328</v>
      </c>
      <c r="AE91" s="11">
        <f>'OddsRatio_working_3-way'!X91^(1/3)*SIN(('OddsRatio_working_3-way'!Y91+4*PI())/3)</f>
        <v>-0.69516793051730952</v>
      </c>
      <c r="AF91" s="11">
        <f>-'OddsRatio_working_3-way'!U91/(3*'OddsRatio_working_3-way'!X91^(1/3))*COS(('OddsRatio_working_3-way'!Y91)/3)</f>
        <v>0.62414935298385743</v>
      </c>
      <c r="AG91" s="11">
        <f>-'OddsRatio_working_3-way'!U91/(3*'OddsRatio_working_3-way'!X91^(1/3))*COS(('OddsRatio_working_3-way'!Y91+2*PI())/3)</f>
        <v>-0.5799168224646335</v>
      </c>
      <c r="AH91" s="11">
        <f>-'OddsRatio_working_3-way'!U91/(3*'OddsRatio_working_3-way'!X91^(1/3))*COS(('OddsRatio_working_3-way'!Y91+4*PI())/3)</f>
        <v>-4.4232530519224225E-2</v>
      </c>
      <c r="AI91" s="11">
        <f>'OddsRatio_working_3-way'!U91/(3*'OddsRatio_working_3-way'!X91^(1/3))*SIN(('OddsRatio_working_3-way'!Y91)/3)</f>
        <v>-0.30927747015533619</v>
      </c>
      <c r="AJ91" s="11">
        <f>'OddsRatio_working_3-way'!U91/(3*'OddsRatio_working_3-way'!X91^(1/3))*SIN(('OddsRatio_working_3-way'!Y91+2*PI())/3)</f>
        <v>-0.38589046036197322</v>
      </c>
      <c r="AK91" s="11">
        <f>'OddsRatio_working_3-way'!U91/(3*'OddsRatio_working_3-way'!X91^(1/3))*SIN(('OddsRatio_working_3-way'!Y91+4*PI())/3)</f>
        <v>0.69516793051730941</v>
      </c>
      <c r="AL91" s="11">
        <f>'OddsRatio_working_3-way'!Z91+'OddsRatio_working_3-way'!AF91</f>
        <v>1.2482987059677151</v>
      </c>
      <c r="AM91" s="11">
        <f>'OddsRatio_working_3-way'!AA91+'OddsRatio_working_3-way'!AG91</f>
        <v>-1.159833644929267</v>
      </c>
      <c r="AN91" s="11">
        <f>'OddsRatio_working_3-way'!AB91+'OddsRatio_working_3-way'!AH91</f>
        <v>-8.846506103844845E-2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1.2482987059677151</v>
      </c>
      <c r="AS91" s="11">
        <f>IF(('OddsRatio_working_3-way'!X91=0),IF(Q91&gt;0,-Q91^(1/3),(-Q91)^(1/3)),'OddsRatio_working_3-way'!AM91-'OddsRatio_working_3-way'!R91/3)</f>
        <v>-1.159833644929267</v>
      </c>
      <c r="AT91" s="11">
        <f>IF(('OddsRatio_working_3-way'!X91=0),IF(Q91&gt;0,-Q91^(1/3),(-Q91)^(1/3)),'OddsRatio_working_3-way'!AN91-'OddsRatio_working_3-way'!R91/3)</f>
        <v>-8.846506103844845E-2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3.64</v>
      </c>
      <c r="B92" s="4">
        <f>IF('True_Odds_Calculator_3-way'!B91="","",'True_Odds_Calculator_3-way'!B91)</f>
        <v>3.56</v>
      </c>
      <c r="C92" s="4">
        <f>IF('True_Odds_Calculator_3-way'!C91="","",'True_Odds_Calculator_3-way'!C91)</f>
        <v>2.09</v>
      </c>
      <c r="D92" s="9">
        <f t="shared" si="26"/>
        <v>0.26433079747964838</v>
      </c>
      <c r="E92" s="9">
        <f t="shared" si="27"/>
        <v>0.27035788752543394</v>
      </c>
      <c r="F92" s="9">
        <f t="shared" si="28"/>
        <v>0.46531131499491779</v>
      </c>
      <c r="G92" s="9">
        <f t="shared" si="29"/>
        <v>1.0542191048839455</v>
      </c>
      <c r="H92" s="9">
        <f t="shared" si="30"/>
        <v>3.7831384368936161</v>
      </c>
      <c r="I92" s="9">
        <f t="shared" si="31"/>
        <v>3.6988009085029003</v>
      </c>
      <c r="J92" s="9">
        <f t="shared" si="32"/>
        <v>2.149098824323501</v>
      </c>
      <c r="K92" s="11">
        <f t="shared" si="33"/>
        <v>0.27472527472527469</v>
      </c>
      <c r="L92" s="11">
        <f t="shared" si="34"/>
        <v>0.2808988764044944</v>
      </c>
      <c r="M92" s="11">
        <f t="shared" si="35"/>
        <v>0.47846889952153115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-0.27200239145833471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0.23224853207112223</v>
      </c>
      <c r="Q92" s="11">
        <f>2*'OddsRatio_working_3-way'!K92*'OddsRatio_working_3-way'!L92*'OddsRatio_working_3-way'!M92</f>
        <v>7.3846910038512653E-2</v>
      </c>
      <c r="R92" s="11">
        <f t="shared" si="36"/>
        <v>0</v>
      </c>
      <c r="S92" s="11">
        <f t="shared" si="37"/>
        <v>-0.8538473901862661</v>
      </c>
      <c r="T92" s="11">
        <f t="shared" si="38"/>
        <v>-0.27149360578259663</v>
      </c>
      <c r="U92" s="11">
        <f>'OddsRatio_working_3-way'!S92-'OddsRatio_working_3-way'!R92^2/3</f>
        <v>-0.8538473901862661</v>
      </c>
      <c r="V92" s="11">
        <f>'OddsRatio_working_3-way'!S92*'OddsRatio_working_3-way'!R92/3-2*'OddsRatio_working_3-way'!R92^3/27-'OddsRatio_working_3-way'!T92</f>
        <v>0.27149360578259663</v>
      </c>
      <c r="W92" s="11">
        <f>'OddsRatio_working_3-way'!V92^2+4*'OddsRatio_working_3-way'!U92^3/27</f>
        <v>-1.8513743697395002E-2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0.15184080617395887</v>
      </c>
      <c r="Y92" s="11">
        <f>IF('OddsRatio_working_3-way'!W92&gt;=0,IF('OddsRatio_working_3-way'!V92+SQRT('OddsRatio_working_3-way'!W92)&gt;0,0,PI()),ACOS('OddsRatio_working_3-way'!V92/(2*'OddsRatio_working_3-way'!X92)))</f>
        <v>0.46458543219417781</v>
      </c>
      <c r="Z92" s="11">
        <f>'OddsRatio_working_3-way'!X92^(1/3)*COS('OddsRatio_working_3-way'!Y92/3)</f>
        <v>0.52710955244197277</v>
      </c>
      <c r="AA92" s="11">
        <f>'OddsRatio_working_3-way'!X92^(1/3)*COS(('OddsRatio_working_3-way'!Y92+2*PI())/3)</f>
        <v>-0.3348182825891397</v>
      </c>
      <c r="AB92" s="11">
        <f>'OddsRatio_working_3-way'!X92^(1/3)*COS(('OddsRatio_working_3-way'!Y92+4*PI())/3)</f>
        <v>-0.19229126985283326</v>
      </c>
      <c r="AC92" s="11">
        <f>'OddsRatio_working_3-way'!X92^(1/3)*SIN('OddsRatio_working_3-way'!Y92/3)</f>
        <v>8.2288009170099916E-2</v>
      </c>
      <c r="AD92" s="11">
        <f>'OddsRatio_working_3-way'!X92^(1/3)*SIN(('OddsRatio_working_3-way'!Y92+2*PI())/3)</f>
        <v>0.41534625840714434</v>
      </c>
      <c r="AE92" s="11">
        <f>'OddsRatio_working_3-way'!X92^(1/3)*SIN(('OddsRatio_working_3-way'!Y92+4*PI())/3)</f>
        <v>-0.4976342675772441</v>
      </c>
      <c r="AF92" s="11">
        <f>-'OddsRatio_working_3-way'!U92/(3*'OddsRatio_working_3-way'!X92^(1/3))*COS(('OddsRatio_working_3-way'!Y92)/3)</f>
        <v>0.52710955244197277</v>
      </c>
      <c r="AG92" s="11">
        <f>-'OddsRatio_working_3-way'!U92/(3*'OddsRatio_working_3-way'!X92^(1/3))*COS(('OddsRatio_working_3-way'!Y92+2*PI())/3)</f>
        <v>-0.3348182825891397</v>
      </c>
      <c r="AH92" s="11">
        <f>-'OddsRatio_working_3-way'!U92/(3*'OddsRatio_working_3-way'!X92^(1/3))*COS(('OddsRatio_working_3-way'!Y92+4*PI())/3)</f>
        <v>-0.19229126985283326</v>
      </c>
      <c r="AI92" s="11">
        <f>'OddsRatio_working_3-way'!U92/(3*'OddsRatio_working_3-way'!X92^(1/3))*SIN(('OddsRatio_working_3-way'!Y92)/3)</f>
        <v>-8.2288009170099916E-2</v>
      </c>
      <c r="AJ92" s="11">
        <f>'OddsRatio_working_3-way'!U92/(3*'OddsRatio_working_3-way'!X92^(1/3))*SIN(('OddsRatio_working_3-way'!Y92+2*PI())/3)</f>
        <v>-0.41534625840714434</v>
      </c>
      <c r="AK92" s="11">
        <f>'OddsRatio_working_3-way'!U92/(3*'OddsRatio_working_3-way'!X92^(1/3))*SIN(('OddsRatio_working_3-way'!Y92+4*PI())/3)</f>
        <v>0.4976342675772441</v>
      </c>
      <c r="AL92" s="11">
        <f>'OddsRatio_working_3-way'!Z92+'OddsRatio_working_3-way'!AF92</f>
        <v>1.0542191048839455</v>
      </c>
      <c r="AM92" s="11">
        <f>'OddsRatio_working_3-way'!AA92+'OddsRatio_working_3-way'!AG92</f>
        <v>-0.66963656517827941</v>
      </c>
      <c r="AN92" s="11">
        <f>'OddsRatio_working_3-way'!AB92+'OddsRatio_working_3-way'!AH92</f>
        <v>-0.38458253970566653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1.0542191048839455</v>
      </c>
      <c r="AS92" s="11">
        <f>IF(('OddsRatio_working_3-way'!X92=0),IF(Q92&gt;0,-Q92^(1/3),(-Q92)^(1/3)),'OddsRatio_working_3-way'!AM92-'OddsRatio_working_3-way'!R92/3)</f>
        <v>-0.66963656517827941</v>
      </c>
      <c r="AT92" s="11">
        <f>IF(('OddsRatio_working_3-way'!X92=0),IF(Q92&gt;0,-Q92^(1/3),(-Q92)^(1/3)),'OddsRatio_working_3-way'!AN92-'OddsRatio_working_3-way'!R92/3)</f>
        <v>-0.38458253970566653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3.56</v>
      </c>
      <c r="B93" s="4">
        <f>IF('True_Odds_Calculator_3-way'!B92="","",'True_Odds_Calculator_3-way'!B92)</f>
        <v>3.56</v>
      </c>
      <c r="C93" s="4">
        <f>IF('True_Odds_Calculator_3-way'!C92="","",'True_Odds_Calculator_3-way'!C92)</f>
        <v>2.12</v>
      </c>
      <c r="D93" s="9">
        <f t="shared" si="26"/>
        <v>0.27057923049663318</v>
      </c>
      <c r="E93" s="9">
        <f t="shared" si="27"/>
        <v>0.27057923049663318</v>
      </c>
      <c r="F93" s="9">
        <f t="shared" si="28"/>
        <v>0.45884153900673352</v>
      </c>
      <c r="G93" s="9">
        <f t="shared" si="29"/>
        <v>1.0530371734899218</v>
      </c>
      <c r="H93" s="9">
        <f t="shared" si="30"/>
        <v>3.6957751641341998</v>
      </c>
      <c r="I93" s="9">
        <f t="shared" si="31"/>
        <v>3.6957751641341998</v>
      </c>
      <c r="J93" s="9">
        <f t="shared" si="32"/>
        <v>2.1794016343087126</v>
      </c>
      <c r="K93" s="11">
        <f t="shared" si="33"/>
        <v>0.2808988764044944</v>
      </c>
      <c r="L93" s="11">
        <f t="shared" si="34"/>
        <v>0.2808988764044944</v>
      </c>
      <c r="M93" s="11">
        <f t="shared" si="35"/>
        <v>0.47169811320754712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-0.27318830050522502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0.23224626202618784</v>
      </c>
      <c r="Q93" s="11">
        <f>2*'OddsRatio_working_3-way'!K93*'OddsRatio_working_3-way'!L93*'OddsRatio_working_3-way'!M93</f>
        <v>7.4437904495573026E-2</v>
      </c>
      <c r="R93" s="11">
        <f t="shared" si="36"/>
        <v>0</v>
      </c>
      <c r="S93" s="11">
        <f t="shared" si="37"/>
        <v>-0.85013253348214257</v>
      </c>
      <c r="T93" s="11">
        <f t="shared" si="38"/>
        <v>-0.27247837611607134</v>
      </c>
      <c r="U93" s="11">
        <f>'OddsRatio_working_3-way'!S93-'OddsRatio_working_3-way'!R93^2/3</f>
        <v>-0.85013253348214257</v>
      </c>
      <c r="V93" s="11">
        <f>'OddsRatio_working_3-way'!S93*'OddsRatio_working_3-way'!R93/3-2*'OddsRatio_working_3-way'!R93^3/27-'OddsRatio_working_3-way'!T93</f>
        <v>0.27247837611607134</v>
      </c>
      <c r="W93" s="11">
        <f>'OddsRatio_working_3-way'!V93^2+4*'OddsRatio_working_3-way'!U93^3/27</f>
        <v>-1.6779580640398806E-2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0.15085095797777523</v>
      </c>
      <c r="Y93" s="11">
        <f>IF('OddsRatio_working_3-way'!W93&gt;=0,IF('OddsRatio_working_3-way'!V93+SQRT('OddsRatio_working_3-way'!W93)&gt;0,0,PI()),ACOS('OddsRatio_working_3-way'!V93/(2*'OddsRatio_working_3-way'!X93)))</f>
        <v>0.44377405309303519</v>
      </c>
      <c r="Z93" s="11">
        <f>'OddsRatio_working_3-way'!X93^(1/3)*COS('OddsRatio_working_3-way'!Y93/3)</f>
        <v>0.52651858674496088</v>
      </c>
      <c r="AA93" s="11">
        <f>'OddsRatio_working_3-way'!X93^(1/3)*COS(('OddsRatio_working_3-way'!Y93+2*PI())/3)</f>
        <v>-0.33120608674496071</v>
      </c>
      <c r="AB93" s="11">
        <f>'OddsRatio_working_3-way'!X93^(1/3)*COS(('OddsRatio_working_3-way'!Y93+4*PI())/3)</f>
        <v>-0.19531250000000019</v>
      </c>
      <c r="AC93" s="11">
        <f>'OddsRatio_working_3-way'!X93^(1/3)*SIN('OddsRatio_working_3-way'!Y93/3)</f>
        <v>7.845819888834675E-2</v>
      </c>
      <c r="AD93" s="11">
        <f>'OddsRatio_working_3-way'!X93^(1/3)*SIN(('OddsRatio_working_3-way'!Y93+2*PI())/3)</f>
        <v>0.41674937224164327</v>
      </c>
      <c r="AE93" s="11">
        <f>'OddsRatio_working_3-way'!X93^(1/3)*SIN(('OddsRatio_working_3-way'!Y93+4*PI())/3)</f>
        <v>-0.49520757112999003</v>
      </c>
      <c r="AF93" s="11">
        <f>-'OddsRatio_working_3-way'!U93/(3*'OddsRatio_working_3-way'!X93^(1/3))*COS(('OddsRatio_working_3-way'!Y93)/3)</f>
        <v>0.52651858674496077</v>
      </c>
      <c r="AG93" s="11">
        <f>-'OddsRatio_working_3-way'!U93/(3*'OddsRatio_working_3-way'!X93^(1/3))*COS(('OddsRatio_working_3-way'!Y93+2*PI())/3)</f>
        <v>-0.33120608674496066</v>
      </c>
      <c r="AH93" s="11">
        <f>-'OddsRatio_working_3-way'!U93/(3*'OddsRatio_working_3-way'!X93^(1/3))*COS(('OddsRatio_working_3-way'!Y93+4*PI())/3)</f>
        <v>-0.19531250000000017</v>
      </c>
      <c r="AI93" s="11">
        <f>'OddsRatio_working_3-way'!U93/(3*'OddsRatio_working_3-way'!X93^(1/3))*SIN(('OddsRatio_working_3-way'!Y93)/3)</f>
        <v>-7.8458198888346736E-2</v>
      </c>
      <c r="AJ93" s="11">
        <f>'OddsRatio_working_3-way'!U93/(3*'OddsRatio_working_3-way'!X93^(1/3))*SIN(('OddsRatio_working_3-way'!Y93+2*PI())/3)</f>
        <v>-0.41674937224164321</v>
      </c>
      <c r="AK93" s="11">
        <f>'OddsRatio_working_3-way'!U93/(3*'OddsRatio_working_3-way'!X93^(1/3))*SIN(('OddsRatio_working_3-way'!Y93+4*PI())/3)</f>
        <v>0.49520757112998992</v>
      </c>
      <c r="AL93" s="11">
        <f>'OddsRatio_working_3-way'!Z93+'OddsRatio_working_3-way'!AF93</f>
        <v>1.0530371734899218</v>
      </c>
      <c r="AM93" s="11">
        <f>'OddsRatio_working_3-way'!AA93+'OddsRatio_working_3-way'!AG93</f>
        <v>-0.66241217348992132</v>
      </c>
      <c r="AN93" s="11">
        <f>'OddsRatio_working_3-way'!AB93+'OddsRatio_working_3-way'!AH93</f>
        <v>-0.39062500000000033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1.0530371734899218</v>
      </c>
      <c r="AS93" s="11">
        <f>IF(('OddsRatio_working_3-way'!X93=0),IF(Q93&gt;0,-Q93^(1/3),(-Q93)^(1/3)),'OddsRatio_working_3-way'!AM93-'OddsRatio_working_3-way'!R93/3)</f>
        <v>-0.66241217348992132</v>
      </c>
      <c r="AT93" s="11">
        <f>IF(('OddsRatio_working_3-way'!X93=0),IF(Q93&gt;0,-Q93^(1/3),(-Q93)^(1/3)),'OddsRatio_working_3-way'!AN93-'OddsRatio_working_3-way'!R93/3)</f>
        <v>-0.39062500000000033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3.18</v>
      </c>
      <c r="C94" s="4">
        <f>IF('True_Odds_Calculator_3-way'!C93="","",'True_Odds_Calculator_3-way'!C93)</f>
        <v>3.37</v>
      </c>
      <c r="D94" s="9">
        <f t="shared" si="26"/>
        <v>0.409798394234268</v>
      </c>
      <c r="E94" s="9">
        <f t="shared" si="27"/>
        <v>0.30379035171432384</v>
      </c>
      <c r="F94" s="9">
        <f t="shared" si="28"/>
        <v>0.2864112540514081</v>
      </c>
      <c r="G94" s="9">
        <f t="shared" si="29"/>
        <v>1.0512586136526636</v>
      </c>
      <c r="H94" s="9">
        <f t="shared" si="30"/>
        <v>2.4402243007041493</v>
      </c>
      <c r="I94" s="9">
        <f t="shared" si="31"/>
        <v>3.2917437777628065</v>
      </c>
      <c r="J94" s="9">
        <f t="shared" si="32"/>
        <v>3.4914829143568133</v>
      </c>
      <c r="K94" s="11">
        <f t="shared" si="33"/>
        <v>0.42194092827004215</v>
      </c>
      <c r="L94" s="11">
        <f t="shared" si="34"/>
        <v>0.31446540880503143</v>
      </c>
      <c r="M94" s="11">
        <f t="shared" si="35"/>
        <v>0.29673590504451036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-0.27868913647985361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0.23308608097331709</v>
      </c>
      <c r="Q94" s="11">
        <f>2*'OddsRatio_working_3-way'!K94*'OddsRatio_working_3-way'!L94*'OddsRatio_working_3-way'!M94</f>
        <v>7.8745297626120619E-2</v>
      </c>
      <c r="R94" s="11">
        <f t="shared" si="36"/>
        <v>0</v>
      </c>
      <c r="S94" s="11">
        <f t="shared" si="37"/>
        <v>-0.8363658659876283</v>
      </c>
      <c r="T94" s="11">
        <f t="shared" si="38"/>
        <v>-0.28255603580663113</v>
      </c>
      <c r="U94" s="11">
        <f>'OddsRatio_working_3-way'!S94-'OddsRatio_working_3-way'!R94^2/3</f>
        <v>-0.8363658659876283</v>
      </c>
      <c r="V94" s="11">
        <f>'OddsRatio_working_3-way'!S94*'OddsRatio_working_3-way'!R94/3-2*'OddsRatio_working_3-way'!R94^3/27-'OddsRatio_working_3-way'!T94</f>
        <v>0.28255603580663113</v>
      </c>
      <c r="W94" s="11">
        <f>'OddsRatio_working_3-way'!V94^2+4*'OddsRatio_working_3-way'!U94^3/27</f>
        <v>-6.8353456796874379E-3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0.14720161263590631</v>
      </c>
      <c r="Y94" s="11">
        <f>IF('OddsRatio_working_3-way'!W94&gt;=0,IF('OddsRatio_working_3-way'!V94+SQRT('OddsRatio_working_3-way'!W94)&gt;0,0,PI()),ACOS('OddsRatio_working_3-way'!V94/(2*'OddsRatio_working_3-way'!X94)))</f>
        <v>0.2846548790916934</v>
      </c>
      <c r="Z94" s="11">
        <f>'OddsRatio_working_3-way'!X94^(1/3)*COS('OddsRatio_working_3-way'!Y94/3)</f>
        <v>0.52562930682633191</v>
      </c>
      <c r="AA94" s="11">
        <f>'OddsRatio_working_3-way'!X94^(1/3)*COS(('OddsRatio_working_3-way'!Y94+2*PI())/3)</f>
        <v>-0.3061371689317674</v>
      </c>
      <c r="AB94" s="11">
        <f>'OddsRatio_working_3-way'!X94^(1/3)*COS(('OddsRatio_working_3-way'!Y94+4*PI())/3)</f>
        <v>-0.21949213789456468</v>
      </c>
      <c r="AC94" s="11">
        <f>'OddsRatio_working_3-way'!X94^(1/3)*SIN('OddsRatio_working_3-way'!Y94/3)</f>
        <v>5.0024531993272517E-2</v>
      </c>
      <c r="AD94" s="11">
        <f>'OddsRatio_working_3-way'!X94^(1/3)*SIN(('OddsRatio_working_3-way'!Y94+2*PI())/3)</f>
        <v>0.43019606668857246</v>
      </c>
      <c r="AE94" s="11">
        <f>'OddsRatio_working_3-way'!X94^(1/3)*SIN(('OddsRatio_working_3-way'!Y94+4*PI())/3)</f>
        <v>-0.48022059868184497</v>
      </c>
      <c r="AF94" s="11">
        <f>-'OddsRatio_working_3-way'!U94/(3*'OddsRatio_working_3-way'!X94^(1/3))*COS(('OddsRatio_working_3-way'!Y94)/3)</f>
        <v>0.52562930682633169</v>
      </c>
      <c r="AG94" s="11">
        <f>-'OddsRatio_working_3-way'!U94/(3*'OddsRatio_working_3-way'!X94^(1/3))*COS(('OddsRatio_working_3-way'!Y94+2*PI())/3)</f>
        <v>-0.30613716893176729</v>
      </c>
      <c r="AH94" s="11">
        <f>-'OddsRatio_working_3-way'!U94/(3*'OddsRatio_working_3-way'!X94^(1/3))*COS(('OddsRatio_working_3-way'!Y94+4*PI())/3)</f>
        <v>-0.21949213789456459</v>
      </c>
      <c r="AI94" s="11">
        <f>'OddsRatio_working_3-way'!U94/(3*'OddsRatio_working_3-way'!X94^(1/3))*SIN(('OddsRatio_working_3-way'!Y94)/3)</f>
        <v>-5.0024531993272496E-2</v>
      </c>
      <c r="AJ94" s="11">
        <f>'OddsRatio_working_3-way'!U94/(3*'OddsRatio_working_3-way'!X94^(1/3))*SIN(('OddsRatio_working_3-way'!Y94+2*PI())/3)</f>
        <v>-0.4301960666885723</v>
      </c>
      <c r="AK94" s="11">
        <f>'OddsRatio_working_3-way'!U94/(3*'OddsRatio_working_3-way'!X94^(1/3))*SIN(('OddsRatio_working_3-way'!Y94+4*PI())/3)</f>
        <v>0.48022059868184475</v>
      </c>
      <c r="AL94" s="11">
        <f>'OddsRatio_working_3-way'!Z94+'OddsRatio_working_3-way'!AF94</f>
        <v>1.0512586136526636</v>
      </c>
      <c r="AM94" s="11">
        <f>'OddsRatio_working_3-way'!AA94+'OddsRatio_working_3-way'!AG94</f>
        <v>-0.61227433786353469</v>
      </c>
      <c r="AN94" s="11">
        <f>'OddsRatio_working_3-way'!AB94+'OddsRatio_working_3-way'!AH94</f>
        <v>-0.43898427578912924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1.0512586136526636</v>
      </c>
      <c r="AS94" s="11">
        <f>IF(('OddsRatio_working_3-way'!X94=0),IF(Q94&gt;0,-Q94^(1/3),(-Q94)^(1/3)),'OddsRatio_working_3-way'!AM94-'OddsRatio_working_3-way'!R94/3)</f>
        <v>-0.61227433786353469</v>
      </c>
      <c r="AT94" s="11">
        <f>IF(('OddsRatio_working_3-way'!X94=0),IF(Q94&gt;0,-Q94^(1/3),(-Q94)^(1/3)),'OddsRatio_working_3-way'!AN94-'OddsRatio_working_3-way'!R94/3)</f>
        <v>-0.43898427578912924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1.42</v>
      </c>
      <c r="B95" s="4">
        <f>IF('True_Odds_Calculator_3-way'!B94="","",'True_Odds_Calculator_3-way'!B94)</f>
        <v>4.76</v>
      </c>
      <c r="C95" s="4">
        <f>IF('True_Odds_Calculator_3-way'!C94="","",'True_Odds_Calculator_3-way'!C94)</f>
        <v>8.08</v>
      </c>
      <c r="D95" s="9">
        <f t="shared" si="26"/>
        <v>0.68740526040537986</v>
      </c>
      <c r="E95" s="9">
        <f t="shared" si="27"/>
        <v>0.19719747916202321</v>
      </c>
      <c r="F95" s="9">
        <f t="shared" si="28"/>
        <v>0.11539726043259682</v>
      </c>
      <c r="G95" s="9">
        <f t="shared" si="29"/>
        <v>1.0827283880139125</v>
      </c>
      <c r="H95" s="9">
        <f t="shared" si="30"/>
        <v>1.454745922965843</v>
      </c>
      <c r="I95" s="9">
        <f t="shared" si="31"/>
        <v>5.0710587389323107</v>
      </c>
      <c r="J95" s="9">
        <f t="shared" si="32"/>
        <v>8.6657169871385022</v>
      </c>
      <c r="K95" s="11">
        <f t="shared" si="33"/>
        <v>0.70422535211267612</v>
      </c>
      <c r="L95" s="11">
        <f t="shared" si="34"/>
        <v>0.21008403361344538</v>
      </c>
      <c r="M95" s="11">
        <f t="shared" si="35"/>
        <v>0.12376237623762376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-0.20472163206378613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0.20617297260558104</v>
      </c>
      <c r="Q95" s="11">
        <f>2*'OddsRatio_working_3-way'!K95*'OddsRatio_working_3-way'!L95*'OddsRatio_working_3-way'!M95</f>
        <v>3.6620421421950461E-2</v>
      </c>
      <c r="R95" s="11">
        <f t="shared" si="36"/>
        <v>0</v>
      </c>
      <c r="S95" s="11">
        <f t="shared" si="37"/>
        <v>-1.0070893365159512</v>
      </c>
      <c r="T95" s="11">
        <f t="shared" si="38"/>
        <v>-0.17887910062450291</v>
      </c>
      <c r="U95" s="11">
        <f>'OddsRatio_working_3-way'!S95-'OddsRatio_working_3-way'!R95^2/3</f>
        <v>-1.0070893365159512</v>
      </c>
      <c r="V95" s="11">
        <f>'OddsRatio_working_3-way'!S95*'OddsRatio_working_3-way'!R95/3-2*'OddsRatio_working_3-way'!R95^3/27-'OddsRatio_working_3-way'!T95</f>
        <v>0.17887910062450291</v>
      </c>
      <c r="W95" s="11">
        <f>'OddsRatio_working_3-way'!V95^2+4*'OddsRatio_working_3-way'!U95^3/27</f>
        <v>-0.11932362171907934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0.19450022773721268</v>
      </c>
      <c r="Y95" s="11">
        <f>IF('OddsRatio_working_3-way'!W95&gt;=0,IF('OddsRatio_working_3-way'!V95+SQRT('OddsRatio_working_3-way'!W95)&gt;0,0,PI()),ACOS('OddsRatio_working_3-way'!V95/(2*'OddsRatio_working_3-way'!X95)))</f>
        <v>1.0929780418289319</v>
      </c>
      <c r="Z95" s="11">
        <f>'OddsRatio_working_3-way'!X95^(1/3)*COS('OddsRatio_working_3-way'!Y95/3)</f>
        <v>0.54136419400695623</v>
      </c>
      <c r="AA95" s="11">
        <f>'OddsRatio_working_3-way'!X95^(1/3)*COS(('OddsRatio_working_3-way'!Y95+2*PI())/3)</f>
        <v>-0.44947231265966775</v>
      </c>
      <c r="AB95" s="11">
        <f>'OddsRatio_working_3-way'!X95^(1/3)*COS(('OddsRatio_working_3-way'!Y95+4*PI())/3)</f>
        <v>-9.1891881347288623E-2</v>
      </c>
      <c r="AC95" s="11">
        <f>'OddsRatio_working_3-way'!X95^(1/3)*SIN('OddsRatio_working_3-way'!Y95/3)</f>
        <v>0.20644915827514462</v>
      </c>
      <c r="AD95" s="11">
        <f>'OddsRatio_working_3-way'!X95^(1/3)*SIN(('OddsRatio_working_3-way'!Y95+2*PI())/3)</f>
        <v>0.3656105655717391</v>
      </c>
      <c r="AE95" s="11">
        <f>'OddsRatio_working_3-way'!X95^(1/3)*SIN(('OddsRatio_working_3-way'!Y95+4*PI())/3)</f>
        <v>-0.57205972384688375</v>
      </c>
      <c r="AF95" s="11">
        <f>-'OddsRatio_working_3-way'!U95/(3*'OddsRatio_working_3-way'!X95^(1/3))*COS(('OddsRatio_working_3-way'!Y95)/3)</f>
        <v>0.54136419400695623</v>
      </c>
      <c r="AG95" s="11">
        <f>-'OddsRatio_working_3-way'!U95/(3*'OddsRatio_working_3-way'!X95^(1/3))*COS(('OddsRatio_working_3-way'!Y95+2*PI())/3)</f>
        <v>-0.44947231265966775</v>
      </c>
      <c r="AH95" s="11">
        <f>-'OddsRatio_working_3-way'!U95/(3*'OddsRatio_working_3-way'!X95^(1/3))*COS(('OddsRatio_working_3-way'!Y95+4*PI())/3)</f>
        <v>-9.1891881347288623E-2</v>
      </c>
      <c r="AI95" s="11">
        <f>'OddsRatio_working_3-way'!U95/(3*'OddsRatio_working_3-way'!X95^(1/3))*SIN(('OddsRatio_working_3-way'!Y95)/3)</f>
        <v>-0.20644915827514462</v>
      </c>
      <c r="AJ95" s="11">
        <f>'OddsRatio_working_3-way'!U95/(3*'OddsRatio_working_3-way'!X95^(1/3))*SIN(('OddsRatio_working_3-way'!Y95+2*PI())/3)</f>
        <v>-0.3656105655717391</v>
      </c>
      <c r="AK95" s="11">
        <f>'OddsRatio_working_3-way'!U95/(3*'OddsRatio_working_3-way'!X95^(1/3))*SIN(('OddsRatio_working_3-way'!Y95+4*PI())/3)</f>
        <v>0.57205972384688375</v>
      </c>
      <c r="AL95" s="11">
        <f>'OddsRatio_working_3-way'!Z95+'OddsRatio_working_3-way'!AF95</f>
        <v>1.0827283880139125</v>
      </c>
      <c r="AM95" s="11">
        <f>'OddsRatio_working_3-way'!AA95+'OddsRatio_working_3-way'!AG95</f>
        <v>-0.8989446253193355</v>
      </c>
      <c r="AN95" s="11">
        <f>'OddsRatio_working_3-way'!AB95+'OddsRatio_working_3-way'!AH95</f>
        <v>-0.18378376269457725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1.0827283880139125</v>
      </c>
      <c r="AS95" s="11">
        <f>IF(('OddsRatio_working_3-way'!X95=0),IF(Q95&gt;0,-Q95^(1/3),(-Q95)^(1/3)),'OddsRatio_working_3-way'!AM95-'OddsRatio_working_3-way'!R95/3)</f>
        <v>-0.8989446253193355</v>
      </c>
      <c r="AT95" s="11">
        <f>IF(('OddsRatio_working_3-way'!X95=0),IF(Q95&gt;0,-Q95^(1/3),(-Q95)^(1/3)),'OddsRatio_working_3-way'!AN95-'OddsRatio_working_3-way'!R95/3)</f>
        <v>-0.18378376269457725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3.17</v>
      </c>
      <c r="B96" s="4">
        <f>IF('True_Odds_Calculator_3-way'!B95="","",'True_Odds_Calculator_3-way'!B95)</f>
        <v>3.68</v>
      </c>
      <c r="C96" s="4">
        <f>IF('True_Odds_Calculator_3-way'!C95="","",'True_Odds_Calculator_3-way'!C95)</f>
        <v>2.2400000000000002</v>
      </c>
      <c r="D96" s="9">
        <f t="shared" si="26"/>
        <v>0.30449202206066711</v>
      </c>
      <c r="E96" s="9">
        <f t="shared" si="27"/>
        <v>0.2617124072038266</v>
      </c>
      <c r="F96" s="9">
        <f t="shared" si="28"/>
        <v>0.43379557073550595</v>
      </c>
      <c r="G96" s="9">
        <f t="shared" si="29"/>
        <v>1.0526075091986358</v>
      </c>
      <c r="H96" s="9">
        <f t="shared" si="30"/>
        <v>3.2841582949610406</v>
      </c>
      <c r="I96" s="9">
        <f t="shared" si="31"/>
        <v>3.8209881246523438</v>
      </c>
      <c r="J96" s="9">
        <f t="shared" si="32"/>
        <v>2.3052333114063086</v>
      </c>
      <c r="K96" s="11">
        <f t="shared" si="33"/>
        <v>0.31545741324921134</v>
      </c>
      <c r="L96" s="11">
        <f t="shared" si="34"/>
        <v>0.27173913043478259</v>
      </c>
      <c r="M96" s="11">
        <f t="shared" si="35"/>
        <v>0.4464285714285714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-0.27596951721300234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0.23305702235632975</v>
      </c>
      <c r="Q96" s="11">
        <f>2*'OddsRatio_working_3-way'!K96*'OddsRatio_working_3-way'!L96*'OddsRatio_working_3-way'!M96</f>
        <v>7.6537609969237988E-2</v>
      </c>
      <c r="R96" s="11">
        <f t="shared" si="36"/>
        <v>0</v>
      </c>
      <c r="S96" s="11">
        <f t="shared" si="37"/>
        <v>-0.84450277229875603</v>
      </c>
      <c r="T96" s="11">
        <f t="shared" si="38"/>
        <v>-0.27734081192077364</v>
      </c>
      <c r="U96" s="11">
        <f>'OddsRatio_working_3-way'!S96-'OddsRatio_working_3-way'!R96^2/3</f>
        <v>-0.84450277229875603</v>
      </c>
      <c r="V96" s="11">
        <f>'OddsRatio_working_3-way'!S96*'OddsRatio_working_3-way'!R96/3-2*'OddsRatio_working_3-way'!R96^3/27-'OddsRatio_working_3-way'!T96</f>
        <v>0.27734081192077364</v>
      </c>
      <c r="W96" s="11">
        <f>'OddsRatio_working_3-way'!V96^2+4*'OddsRatio_working_3-way'!U96^3/27</f>
        <v>-1.2309726278775149E-2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0.14935499007034306</v>
      </c>
      <c r="Y96" s="11">
        <f>IF('OddsRatio_working_3-way'!W96&gt;=0,IF('OddsRatio_working_3-way'!V96+SQRT('OddsRatio_working_3-way'!W96)&gt;0,0,PI()),ACOS('OddsRatio_working_3-way'!V96/(2*'OddsRatio_working_3-way'!X96)))</f>
        <v>0.38054641522633736</v>
      </c>
      <c r="Z96" s="11">
        <f>'OddsRatio_working_3-way'!X96^(1/3)*COS('OddsRatio_working_3-way'!Y96/3)</f>
        <v>0.52630375459931789</v>
      </c>
      <c r="AA96" s="11">
        <f>'OddsRatio_working_3-way'!X96^(1/3)*COS(('OddsRatio_working_3-way'!Y96+2*PI())/3)</f>
        <v>-0.32128071261987562</v>
      </c>
      <c r="AB96" s="11">
        <f>'OddsRatio_working_3-way'!X96^(1/3)*COS(('OddsRatio_working_3-way'!Y96+4*PI())/3)</f>
        <v>-0.20502304197944229</v>
      </c>
      <c r="AC96" s="11">
        <f>'OddsRatio_working_3-way'!X96^(1/3)*SIN('OddsRatio_working_3-way'!Y96/3)</f>
        <v>6.712139743961304E-2</v>
      </c>
      <c r="AD96" s="11">
        <f>'OddsRatio_working_3-way'!X96^(1/3)*SIN(('OddsRatio_working_3-way'!Y96+2*PI())/3)</f>
        <v>0.42223172287033373</v>
      </c>
      <c r="AE96" s="11">
        <f>'OddsRatio_working_3-way'!X96^(1/3)*SIN(('OddsRatio_working_3-way'!Y96+4*PI())/3)</f>
        <v>-0.48935312030994682</v>
      </c>
      <c r="AF96" s="11">
        <f>-'OddsRatio_working_3-way'!U96/(3*'OddsRatio_working_3-way'!X96^(1/3))*COS(('OddsRatio_working_3-way'!Y96)/3)</f>
        <v>0.52630375459931777</v>
      </c>
      <c r="AG96" s="11">
        <f>-'OddsRatio_working_3-way'!U96/(3*'OddsRatio_working_3-way'!X96^(1/3))*COS(('OddsRatio_working_3-way'!Y96+2*PI())/3)</f>
        <v>-0.32128071261987556</v>
      </c>
      <c r="AH96" s="11">
        <f>-'OddsRatio_working_3-way'!U96/(3*'OddsRatio_working_3-way'!X96^(1/3))*COS(('OddsRatio_working_3-way'!Y96+4*PI())/3)</f>
        <v>-0.20502304197944224</v>
      </c>
      <c r="AI96" s="11">
        <f>'OddsRatio_working_3-way'!U96/(3*'OddsRatio_working_3-way'!X96^(1/3))*SIN(('OddsRatio_working_3-way'!Y96)/3)</f>
        <v>-6.7121397439613026E-2</v>
      </c>
      <c r="AJ96" s="11">
        <f>'OddsRatio_working_3-way'!U96/(3*'OddsRatio_working_3-way'!X96^(1/3))*SIN(('OddsRatio_working_3-way'!Y96+2*PI())/3)</f>
        <v>-0.42223172287033367</v>
      </c>
      <c r="AK96" s="11">
        <f>'OddsRatio_working_3-way'!U96/(3*'OddsRatio_working_3-way'!X96^(1/3))*SIN(('OddsRatio_working_3-way'!Y96+4*PI())/3)</f>
        <v>0.48935312030994671</v>
      </c>
      <c r="AL96" s="11">
        <f>'OddsRatio_working_3-way'!Z96+'OddsRatio_working_3-way'!AF96</f>
        <v>1.0526075091986358</v>
      </c>
      <c r="AM96" s="11">
        <f>'OddsRatio_working_3-way'!AA96+'OddsRatio_working_3-way'!AG96</f>
        <v>-0.64256142523975113</v>
      </c>
      <c r="AN96" s="11">
        <f>'OddsRatio_working_3-way'!AB96+'OddsRatio_working_3-way'!AH96</f>
        <v>-0.41004608395888453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1.0526075091986358</v>
      </c>
      <c r="AS96" s="11">
        <f>IF(('OddsRatio_working_3-way'!X96=0),IF(Q96&gt;0,-Q96^(1/3),(-Q96)^(1/3)),'OddsRatio_working_3-way'!AM96-'OddsRatio_working_3-way'!R96/3)</f>
        <v>-0.64256142523975113</v>
      </c>
      <c r="AT96" s="11">
        <f>IF(('OddsRatio_working_3-way'!X96=0),IF(Q96&gt;0,-Q96^(1/3),(-Q96)^(1/3)),'OddsRatio_working_3-way'!AN96-'OddsRatio_working_3-way'!R96/3)</f>
        <v>-0.41004608395888453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1.97</v>
      </c>
      <c r="B97" s="4">
        <f>IF('True_Odds_Calculator_3-way'!B96="","",'True_Odds_Calculator_3-way'!B96)</f>
        <v>3.34</v>
      </c>
      <c r="C97" s="4">
        <f>IF('True_Odds_Calculator_3-way'!C96="","",'True_Odds_Calculator_3-way'!C96)</f>
        <v>4.1900000000000004</v>
      </c>
      <c r="D97" s="9">
        <f t="shared" si="26"/>
        <v>0.48963059774225182</v>
      </c>
      <c r="E97" s="9">
        <f t="shared" si="27"/>
        <v>0.2845314818760778</v>
      </c>
      <c r="F97" s="9">
        <f t="shared" si="28"/>
        <v>0.2258379203816705</v>
      </c>
      <c r="G97" s="9">
        <f t="shared" si="29"/>
        <v>1.0745938374200761</v>
      </c>
      <c r="H97" s="9">
        <f t="shared" si="30"/>
        <v>2.0423560222974739</v>
      </c>
      <c r="I97" s="9">
        <f t="shared" si="31"/>
        <v>3.5145495795629769</v>
      </c>
      <c r="J97" s="9">
        <f t="shared" si="32"/>
        <v>4.4279543413700431</v>
      </c>
      <c r="K97" s="11">
        <f t="shared" si="33"/>
        <v>0.50761421319796951</v>
      </c>
      <c r="L97" s="11">
        <f t="shared" si="34"/>
        <v>0.29940119760479045</v>
      </c>
      <c r="M97" s="11">
        <f t="shared" si="35"/>
        <v>0.2386634844868735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-0.26263436926832051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0.23576896701490596</v>
      </c>
      <c r="Q97" s="11">
        <f>2*'OddsRatio_working_3-way'!K97*'OddsRatio_working_3-way'!L97*'OddsRatio_working_3-way'!M97</f>
        <v>7.2544297543047975E-2</v>
      </c>
      <c r="R97" s="11">
        <f t="shared" si="36"/>
        <v>0</v>
      </c>
      <c r="S97" s="11">
        <f t="shared" si="37"/>
        <v>-0.89770797200587449</v>
      </c>
      <c r="T97" s="11">
        <f t="shared" si="38"/>
        <v>-0.27621783754026902</v>
      </c>
      <c r="U97" s="11">
        <f>'OddsRatio_working_3-way'!S97-'OddsRatio_working_3-way'!R97^2/3</f>
        <v>-0.89770797200587449</v>
      </c>
      <c r="V97" s="11">
        <f>'OddsRatio_working_3-way'!S97*'OddsRatio_working_3-way'!R97/3-2*'OddsRatio_working_3-way'!R97^3/27-'OddsRatio_working_3-way'!T97</f>
        <v>0.27621783754026902</v>
      </c>
      <c r="W97" s="11">
        <f>'OddsRatio_working_3-way'!V97^2+4*'OddsRatio_working_3-way'!U97^3/27</f>
        <v>-3.0880675719782383E-2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0.16368946934302525</v>
      </c>
      <c r="Y97" s="11">
        <f>IF('OddsRatio_working_3-way'!W97&gt;=0,IF('OddsRatio_working_3-way'!V97+SQRT('OddsRatio_working_3-way'!W97)&gt;0,0,PI()),ACOS('OddsRatio_working_3-way'!V97/(2*'OddsRatio_working_3-way'!X97)))</f>
        <v>0.56661066488203837</v>
      </c>
      <c r="Z97" s="11">
        <f>'OddsRatio_working_3-way'!X97^(1/3)*COS('OddsRatio_working_3-way'!Y97/3)</f>
        <v>0.53729691871003815</v>
      </c>
      <c r="AA97" s="11">
        <f>'OddsRatio_working_3-way'!X97^(1/3)*COS(('OddsRatio_working_3-way'!Y97+2*PI())/3)</f>
        <v>-0.35759231164393596</v>
      </c>
      <c r="AB97" s="11">
        <f>'OddsRatio_working_3-way'!X97^(1/3)*COS(('OddsRatio_working_3-way'!Y97+4*PI())/3)</f>
        <v>-0.17970460706610228</v>
      </c>
      <c r="AC97" s="11">
        <f>'OddsRatio_working_3-way'!X97^(1/3)*SIN('OddsRatio_working_3-way'!Y97/3)</f>
        <v>0.10270351412353698</v>
      </c>
      <c r="AD97" s="11">
        <f>'OddsRatio_working_3-way'!X97^(1/3)*SIN(('OddsRatio_working_3-way'!Y97+2*PI())/3)</f>
        <v>0.41396102391622697</v>
      </c>
      <c r="AE97" s="11">
        <f>'OddsRatio_working_3-way'!X97^(1/3)*SIN(('OddsRatio_working_3-way'!Y97+4*PI())/3)</f>
        <v>-0.51666453803976387</v>
      </c>
      <c r="AF97" s="11">
        <f>-'OddsRatio_working_3-way'!U97/(3*'OddsRatio_working_3-way'!X97^(1/3))*COS(('OddsRatio_working_3-way'!Y97)/3)</f>
        <v>0.53729691871003804</v>
      </c>
      <c r="AG97" s="11">
        <f>-'OddsRatio_working_3-way'!U97/(3*'OddsRatio_working_3-way'!X97^(1/3))*COS(('OddsRatio_working_3-way'!Y97+2*PI())/3)</f>
        <v>-0.35759231164393585</v>
      </c>
      <c r="AH97" s="11">
        <f>-'OddsRatio_working_3-way'!U97/(3*'OddsRatio_working_3-way'!X97^(1/3))*COS(('OddsRatio_working_3-way'!Y97+4*PI())/3)</f>
        <v>-0.17970460706610222</v>
      </c>
      <c r="AI97" s="11">
        <f>'OddsRatio_working_3-way'!U97/(3*'OddsRatio_working_3-way'!X97^(1/3))*SIN(('OddsRatio_working_3-way'!Y97)/3)</f>
        <v>-0.10270351412353695</v>
      </c>
      <c r="AJ97" s="11">
        <f>'OddsRatio_working_3-way'!U97/(3*'OddsRatio_working_3-way'!X97^(1/3))*SIN(('OddsRatio_working_3-way'!Y97+2*PI())/3)</f>
        <v>-0.41396102391622686</v>
      </c>
      <c r="AK97" s="11">
        <f>'OddsRatio_working_3-way'!U97/(3*'OddsRatio_working_3-way'!X97^(1/3))*SIN(('OddsRatio_working_3-way'!Y97+4*PI())/3)</f>
        <v>0.51666453803976375</v>
      </c>
      <c r="AL97" s="11">
        <f>'OddsRatio_working_3-way'!Z97+'OddsRatio_working_3-way'!AF97</f>
        <v>1.0745938374200761</v>
      </c>
      <c r="AM97" s="11">
        <f>'OddsRatio_working_3-way'!AA97+'OddsRatio_working_3-way'!AG97</f>
        <v>-0.7151846232878718</v>
      </c>
      <c r="AN97" s="11">
        <f>'OddsRatio_working_3-way'!AB97+'OddsRatio_working_3-way'!AH97</f>
        <v>-0.3594092141322045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1.0745938374200761</v>
      </c>
      <c r="AS97" s="11">
        <f>IF(('OddsRatio_working_3-way'!X97=0),IF(Q97&gt;0,-Q97^(1/3),(-Q97)^(1/3)),'OddsRatio_working_3-way'!AM97-'OddsRatio_working_3-way'!R97/3)</f>
        <v>-0.7151846232878718</v>
      </c>
      <c r="AT97" s="11">
        <f>IF(('OddsRatio_working_3-way'!X97=0),IF(Q97&gt;0,-Q97^(1/3),(-Q97)^(1/3)),'OddsRatio_working_3-way'!AN97-'OddsRatio_working_3-way'!R97/3)</f>
        <v>-0.3594092141322045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3.12</v>
      </c>
      <c r="B98" s="4">
        <f>IF('True_Odds_Calculator_3-way'!B97="","",'True_Odds_Calculator_3-way'!B97)</f>
        <v>3.06</v>
      </c>
      <c r="C98" s="4">
        <f>IF('True_Odds_Calculator_3-way'!C97="","",'True_Odds_Calculator_3-way'!C97)</f>
        <v>2.52</v>
      </c>
      <c r="D98" s="9">
        <f t="shared" si="26"/>
        <v>0.30634463403665396</v>
      </c>
      <c r="E98" s="9">
        <f t="shared" si="27"/>
        <v>0.31247914831919932</v>
      </c>
      <c r="F98" s="9">
        <f t="shared" si="28"/>
        <v>0.38117621764414678</v>
      </c>
      <c r="G98" s="9">
        <f t="shared" si="29"/>
        <v>1.0680648230386569</v>
      </c>
      <c r="H98" s="9">
        <f t="shared" si="30"/>
        <v>3.2642974248419527</v>
      </c>
      <c r="I98" s="9">
        <f t="shared" si="31"/>
        <v>3.2002135354596333</v>
      </c>
      <c r="J98" s="9">
        <f t="shared" si="32"/>
        <v>2.623458531018759</v>
      </c>
      <c r="K98" s="11">
        <f t="shared" si="33"/>
        <v>0.32051282051282048</v>
      </c>
      <c r="L98" s="11">
        <f t="shared" si="34"/>
        <v>0.32679738562091504</v>
      </c>
      <c r="M98" s="11">
        <f t="shared" si="35"/>
        <v>0.3968253968253968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-0.27591169421234785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0.2369181290749918</v>
      </c>
      <c r="Q98" s="11">
        <f>2*'OddsRatio_working_3-way'!K98*'OddsRatio_working_3-way'!L98*'OddsRatio_working_3-way'!M98</f>
        <v>8.3129168096488348E-2</v>
      </c>
      <c r="R98" s="11">
        <f t="shared" si="36"/>
        <v>0</v>
      </c>
      <c r="S98" s="11">
        <f t="shared" si="37"/>
        <v>-0.85867374977102007</v>
      </c>
      <c r="T98" s="11">
        <f t="shared" si="38"/>
        <v>-0.30128903500737547</v>
      </c>
      <c r="U98" s="11">
        <f>'OddsRatio_working_3-way'!S98-'OddsRatio_working_3-way'!R98^2/3</f>
        <v>-0.85867374977102007</v>
      </c>
      <c r="V98" s="11">
        <f>'OddsRatio_working_3-way'!S98*'OddsRatio_working_3-way'!R98/3-2*'OddsRatio_working_3-way'!R98^3/27-'OddsRatio_working_3-way'!T98</f>
        <v>0.30128903500737547</v>
      </c>
      <c r="W98" s="11">
        <f>'OddsRatio_working_3-way'!V98^2+4*'OddsRatio_working_3-way'!U98^3/27</f>
        <v>-3.0201546766938786E-3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0.15313004056386961</v>
      </c>
      <c r="Y98" s="11">
        <f>IF('OddsRatio_working_3-way'!W98&gt;=0,IF('OddsRatio_working_3-way'!V98+SQRT('OddsRatio_working_3-way'!W98)&gt;0,0,PI()),ACOS('OddsRatio_working_3-way'!V98/(2*'OddsRatio_working_3-way'!X98)))</f>
        <v>0.18041925669647862</v>
      </c>
      <c r="Z98" s="11">
        <f>'OddsRatio_working_3-way'!X98^(1/3)*COS('OddsRatio_working_3-way'!Y98/3)</f>
        <v>0.53403241151932856</v>
      </c>
      <c r="AA98" s="11">
        <f>'OddsRatio_working_3-way'!X98^(1/3)*COS(('OddsRatio_working_3-way'!Y98+2*PI())/3)</f>
        <v>-0.29486355801967196</v>
      </c>
      <c r="AB98" s="11">
        <f>'OddsRatio_working_3-way'!X98^(1/3)*COS(('OddsRatio_working_3-way'!Y98+4*PI())/3)</f>
        <v>-0.23916885349965675</v>
      </c>
      <c r="AC98" s="11">
        <f>'OddsRatio_working_3-way'!X98^(1/3)*SIN('OddsRatio_working_3-way'!Y98/3)</f>
        <v>3.2155352647067606E-2</v>
      </c>
      <c r="AD98" s="11">
        <f>'OddsRatio_working_3-way'!X98^(1/3)*SIN(('OddsRatio_working_3-way'!Y98+2*PI())/3)</f>
        <v>0.4464079584964703</v>
      </c>
      <c r="AE98" s="11">
        <f>'OddsRatio_working_3-way'!X98^(1/3)*SIN(('OddsRatio_working_3-way'!Y98+4*PI())/3)</f>
        <v>-0.47856331114353773</v>
      </c>
      <c r="AF98" s="11">
        <f>-'OddsRatio_working_3-way'!U98/(3*'OddsRatio_working_3-way'!X98^(1/3))*COS(('OddsRatio_working_3-way'!Y98)/3)</f>
        <v>0.53403241151932834</v>
      </c>
      <c r="AG98" s="11">
        <f>-'OddsRatio_working_3-way'!U98/(3*'OddsRatio_working_3-way'!X98^(1/3))*COS(('OddsRatio_working_3-way'!Y98+2*PI())/3)</f>
        <v>-0.29486355801967185</v>
      </c>
      <c r="AH98" s="11">
        <f>-'OddsRatio_working_3-way'!U98/(3*'OddsRatio_working_3-way'!X98^(1/3))*COS(('OddsRatio_working_3-way'!Y98+4*PI())/3)</f>
        <v>-0.23916885349965664</v>
      </c>
      <c r="AI98" s="11">
        <f>'OddsRatio_working_3-way'!U98/(3*'OddsRatio_working_3-way'!X98^(1/3))*SIN(('OddsRatio_working_3-way'!Y98)/3)</f>
        <v>-3.2155352647067592E-2</v>
      </c>
      <c r="AJ98" s="11">
        <f>'OddsRatio_working_3-way'!U98/(3*'OddsRatio_working_3-way'!X98^(1/3))*SIN(('OddsRatio_working_3-way'!Y98+2*PI())/3)</f>
        <v>-0.44640795849647014</v>
      </c>
      <c r="AK98" s="11">
        <f>'OddsRatio_working_3-way'!U98/(3*'OddsRatio_working_3-way'!X98^(1/3))*SIN(('OddsRatio_working_3-way'!Y98+4*PI())/3)</f>
        <v>0.47856331114353756</v>
      </c>
      <c r="AL98" s="11">
        <f>'OddsRatio_working_3-way'!Z98+'OddsRatio_working_3-way'!AF98</f>
        <v>1.0680648230386569</v>
      </c>
      <c r="AM98" s="11">
        <f>'OddsRatio_working_3-way'!AA98+'OddsRatio_working_3-way'!AG98</f>
        <v>-0.5897271160393438</v>
      </c>
      <c r="AN98" s="11">
        <f>'OddsRatio_working_3-way'!AB98+'OddsRatio_working_3-way'!AH98</f>
        <v>-0.47833770699931338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1.0680648230386569</v>
      </c>
      <c r="AS98" s="11">
        <f>IF(('OddsRatio_working_3-way'!X98=0),IF(Q98&gt;0,-Q98^(1/3),(-Q98)^(1/3)),'OddsRatio_working_3-way'!AM98-'OddsRatio_working_3-way'!R98/3)</f>
        <v>-0.5897271160393438</v>
      </c>
      <c r="AT98" s="11">
        <f>IF(('OddsRatio_working_3-way'!X98=0),IF(Q98&gt;0,-Q98^(1/3),(-Q98)^(1/3)),'OddsRatio_working_3-way'!AN98-'OddsRatio_working_3-way'!R98/3)</f>
        <v>-0.47833770699931338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2.5499999999999998</v>
      </c>
      <c r="B99" s="4">
        <f>IF('True_Odds_Calculator_3-way'!B98="","",'True_Odds_Calculator_3-way'!B98)</f>
        <v>3.05</v>
      </c>
      <c r="C99" s="4">
        <f>IF('True_Odds_Calculator_3-way'!C98="","",'True_Odds_Calculator_3-way'!C98)</f>
        <v>3.19</v>
      </c>
      <c r="D99" s="9">
        <f t="shared" si="26"/>
        <v>0.38027913755284309</v>
      </c>
      <c r="E99" s="9">
        <f t="shared" si="27"/>
        <v>0.31692306224243211</v>
      </c>
      <c r="F99" s="9">
        <f t="shared" si="28"/>
        <v>0.30279780020472474</v>
      </c>
      <c r="G99" s="9">
        <f t="shared" si="29"/>
        <v>1.0513853424332855</v>
      </c>
      <c r="H99" s="9">
        <f t="shared" si="30"/>
        <v>2.629647280771592</v>
      </c>
      <c r="I99" s="9">
        <f t="shared" si="31"/>
        <v>3.1553399519882346</v>
      </c>
      <c r="J99" s="9">
        <f t="shared" si="32"/>
        <v>3.3025338999288949</v>
      </c>
      <c r="K99" s="11">
        <f t="shared" si="33"/>
        <v>0.39215686274509809</v>
      </c>
      <c r="L99" s="11">
        <f t="shared" si="34"/>
        <v>0.32786885245901642</v>
      </c>
      <c r="M99" s="11">
        <f t="shared" si="35"/>
        <v>0.31347962382445144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-0.28047810932790807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0.2333715232328607</v>
      </c>
      <c r="Q99" s="11">
        <f>2*'OddsRatio_working_3-way'!K99*'OddsRatio_working_3-way'!L99*'OddsRatio_working_3-way'!M99</f>
        <v>8.0611925123613384E-2</v>
      </c>
      <c r="R99" s="11">
        <f t="shared" si="36"/>
        <v>0</v>
      </c>
      <c r="S99" s="11">
        <f t="shared" si="37"/>
        <v>-0.8320489744888615</v>
      </c>
      <c r="T99" s="11">
        <f t="shared" si="38"/>
        <v>-0.28740897218958955</v>
      </c>
      <c r="U99" s="11">
        <f>'OddsRatio_working_3-way'!S99-'OddsRatio_working_3-way'!R99^2/3</f>
        <v>-0.8320489744888615</v>
      </c>
      <c r="V99" s="11">
        <f>'OddsRatio_working_3-way'!S99*'OddsRatio_working_3-way'!R99/3-2*'OddsRatio_working_3-way'!R99^3/27-'OddsRatio_working_3-way'!T99</f>
        <v>0.28740897218958955</v>
      </c>
      <c r="W99" s="11">
        <f>'OddsRatio_working_3-way'!V99^2+4*'OddsRatio_working_3-way'!U99^3/27</f>
        <v>-2.7341683251471266E-3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0.14606341569693571</v>
      </c>
      <c r="Y99" s="11">
        <f>IF('OddsRatio_working_3-way'!W99&gt;=0,IF('OddsRatio_working_3-way'!V99+SQRT('OddsRatio_working_3-way'!W99)&gt;0,0,PI()),ACOS('OddsRatio_working_3-way'!V99/(2*'OddsRatio_working_3-way'!X99)))</f>
        <v>0.17996497461014815</v>
      </c>
      <c r="Z99" s="11">
        <f>'OddsRatio_working_3-way'!X99^(1/3)*COS('OddsRatio_working_3-way'!Y99/3)</f>
        <v>0.52569267121664276</v>
      </c>
      <c r="AA99" s="11">
        <f>'OddsRatio_working_3-way'!X99^(1/3)*COS(('OddsRatio_working_3-way'!Y99+2*PI())/3)</f>
        <v>-0.29018961986695568</v>
      </c>
      <c r="AB99" s="11">
        <f>'OddsRatio_working_3-way'!X99^(1/3)*COS(('OddsRatio_working_3-way'!Y99+4*PI())/3)</f>
        <v>-0.23550305134968716</v>
      </c>
      <c r="AC99" s="11">
        <f>'OddsRatio_working_3-way'!X99^(1/3)*SIN('OddsRatio_working_3-way'!Y99/3)</f>
        <v>3.1573305054501913E-2</v>
      </c>
      <c r="AD99" s="11">
        <f>'OddsRatio_working_3-way'!X99^(1/3)*SIN(('OddsRatio_working_3-way'!Y99+2*PI())/3)</f>
        <v>0.43947655532966218</v>
      </c>
      <c r="AE99" s="11">
        <f>'OddsRatio_working_3-way'!X99^(1/3)*SIN(('OddsRatio_working_3-way'!Y99+4*PI())/3)</f>
        <v>-0.47104986038416408</v>
      </c>
      <c r="AF99" s="11">
        <f>-'OddsRatio_working_3-way'!U99/(3*'OddsRatio_working_3-way'!X99^(1/3))*COS(('OddsRatio_working_3-way'!Y99)/3)</f>
        <v>0.52569267121664265</v>
      </c>
      <c r="AG99" s="11">
        <f>-'OddsRatio_working_3-way'!U99/(3*'OddsRatio_working_3-way'!X99^(1/3))*COS(('OddsRatio_working_3-way'!Y99+2*PI())/3)</f>
        <v>-0.29018961986695563</v>
      </c>
      <c r="AH99" s="11">
        <f>-'OddsRatio_working_3-way'!U99/(3*'OddsRatio_working_3-way'!X99^(1/3))*COS(('OddsRatio_working_3-way'!Y99+4*PI())/3)</f>
        <v>-0.2355030513496871</v>
      </c>
      <c r="AI99" s="11">
        <f>'OddsRatio_working_3-way'!U99/(3*'OddsRatio_working_3-way'!X99^(1/3))*SIN(('OddsRatio_working_3-way'!Y99)/3)</f>
        <v>-3.1573305054501906E-2</v>
      </c>
      <c r="AJ99" s="11">
        <f>'OddsRatio_working_3-way'!U99/(3*'OddsRatio_working_3-way'!X99^(1/3))*SIN(('OddsRatio_working_3-way'!Y99+2*PI())/3)</f>
        <v>-0.43947655532966212</v>
      </c>
      <c r="AK99" s="11">
        <f>'OddsRatio_working_3-way'!U99/(3*'OddsRatio_working_3-way'!X99^(1/3))*SIN(('OddsRatio_working_3-way'!Y99+4*PI())/3)</f>
        <v>0.47104986038416397</v>
      </c>
      <c r="AL99" s="11">
        <f>'OddsRatio_working_3-way'!Z99+'OddsRatio_working_3-way'!AF99</f>
        <v>1.0513853424332855</v>
      </c>
      <c r="AM99" s="11">
        <f>'OddsRatio_working_3-way'!AA99+'OddsRatio_working_3-way'!AG99</f>
        <v>-0.58037923973391137</v>
      </c>
      <c r="AN99" s="11">
        <f>'OddsRatio_working_3-way'!AB99+'OddsRatio_working_3-way'!AH99</f>
        <v>-0.47100610269937426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1.0513853424332855</v>
      </c>
      <c r="AS99" s="11">
        <f>IF(('OddsRatio_working_3-way'!X99=0),IF(Q99&gt;0,-Q99^(1/3),(-Q99)^(1/3)),'OddsRatio_working_3-way'!AM99-'OddsRatio_working_3-way'!R99/3)</f>
        <v>-0.58037923973391137</v>
      </c>
      <c r="AT99" s="11">
        <f>IF(('OddsRatio_working_3-way'!X99=0),IF(Q99&gt;0,-Q99^(1/3),(-Q99)^(1/3)),'OddsRatio_working_3-way'!AN99-'OddsRatio_working_3-way'!R99/3)</f>
        <v>-0.47100610269937426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4.83</v>
      </c>
      <c r="B100" s="4">
        <f>IF('True_Odds_Calculator_3-way'!B99="","",'True_Odds_Calculator_3-way'!B99)</f>
        <v>3.86</v>
      </c>
      <c r="C100" s="4">
        <f>IF('True_Odds_Calculator_3-way'!C99="","",'True_Odds_Calculator_3-way'!C99)</f>
        <v>1.78</v>
      </c>
      <c r="D100" s="9">
        <f t="shared" si="26"/>
        <v>0.1994902047387874</v>
      </c>
      <c r="E100" s="9">
        <f t="shared" si="27"/>
        <v>0.25021978329520234</v>
      </c>
      <c r="F100" s="9">
        <f t="shared" si="28"/>
        <v>0.55029001196601013</v>
      </c>
      <c r="G100" s="9">
        <f t="shared" si="29"/>
        <v>1.0477225720496184</v>
      </c>
      <c r="H100" s="9">
        <f t="shared" si="30"/>
        <v>5.0127774509500389</v>
      </c>
      <c r="I100" s="9">
        <f t="shared" si="31"/>
        <v>3.9964865560619076</v>
      </c>
      <c r="J100" s="9">
        <f t="shared" si="32"/>
        <v>1.8172236061987024</v>
      </c>
      <c r="K100" s="11">
        <f t="shared" si="33"/>
        <v>0.20703933747412007</v>
      </c>
      <c r="L100" s="11">
        <f t="shared" si="34"/>
        <v>0.2590673575129534</v>
      </c>
      <c r="M100" s="11">
        <f t="shared" si="35"/>
        <v>0.5617977528089888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-0.25745715869516383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0.22509516372644772</v>
      </c>
      <c r="Q100" s="11">
        <f>2*'OddsRatio_working_3-way'!K100*'OddsRatio_working_3-way'!L100*'OddsRatio_working_3-way'!M100</f>
        <v>6.0266442764778515E-2</v>
      </c>
      <c r="R100" s="11">
        <f t="shared" si="36"/>
        <v>0</v>
      </c>
      <c r="S100" s="11">
        <f t="shared" si="37"/>
        <v>-0.87430143666335736</v>
      </c>
      <c r="T100" s="11">
        <f t="shared" si="38"/>
        <v>-0.23408338331013587</v>
      </c>
      <c r="U100" s="11">
        <f>'OddsRatio_working_3-way'!S100-'OddsRatio_working_3-way'!R100^2/3</f>
        <v>-0.87430143666335736</v>
      </c>
      <c r="V100" s="11">
        <f>'OddsRatio_working_3-way'!S100*'OddsRatio_working_3-way'!R100/3-2*'OddsRatio_working_3-way'!R100^3/27-'OddsRatio_working_3-way'!T100</f>
        <v>0.23408338331013587</v>
      </c>
      <c r="W100" s="11">
        <f>'OddsRatio_working_3-way'!V100^2+4*'OddsRatio_working_3-way'!U100^3/27</f>
        <v>-4.4215138987107667E-2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0.15732940708035772</v>
      </c>
      <c r="Y100" s="11">
        <f>IF('OddsRatio_working_3-way'!W100&gt;=0,IF('OddsRatio_working_3-way'!V100+SQRT('OddsRatio_working_3-way'!W100)&gt;0,0,PI()),ACOS('OddsRatio_working_3-way'!V100/(2*'OddsRatio_working_3-way'!X100)))</f>
        <v>0.7318676537801786</v>
      </c>
      <c r="Z100" s="11">
        <f>'OddsRatio_working_3-way'!X100^(1/3)*COS('OddsRatio_working_3-way'!Y100/3)</f>
        <v>0.52386128602480919</v>
      </c>
      <c r="AA100" s="11">
        <f>'OddsRatio_working_3-way'!X100^(1/3)*COS(('OddsRatio_working_3-way'!Y100+2*PI())/3)</f>
        <v>-0.37485705232025474</v>
      </c>
      <c r="AB100" s="11">
        <f>'OddsRatio_working_3-way'!X100^(1/3)*COS(('OddsRatio_working_3-way'!Y100+4*PI())/3)</f>
        <v>-0.1490042337045546</v>
      </c>
      <c r="AC100" s="11">
        <f>'OddsRatio_working_3-way'!X100^(1/3)*SIN('OddsRatio_working_3-way'!Y100/3)</f>
        <v>0.1303961856250104</v>
      </c>
      <c r="AD100" s="11">
        <f>'OddsRatio_working_3-way'!X100^(1/3)*SIN(('OddsRatio_working_3-way'!Y100+2*PI())/3)</f>
        <v>0.38847908894416555</v>
      </c>
      <c r="AE100" s="11">
        <f>'OddsRatio_working_3-way'!X100^(1/3)*SIN(('OddsRatio_working_3-way'!Y100+4*PI())/3)</f>
        <v>-0.51887527456917582</v>
      </c>
      <c r="AF100" s="11">
        <f>-'OddsRatio_working_3-way'!U100/(3*'OddsRatio_working_3-way'!X100^(1/3))*COS(('OddsRatio_working_3-way'!Y100)/3)</f>
        <v>0.52386128602480919</v>
      </c>
      <c r="AG100" s="11">
        <f>-'OddsRatio_working_3-way'!U100/(3*'OddsRatio_working_3-way'!X100^(1/3))*COS(('OddsRatio_working_3-way'!Y100+2*PI())/3)</f>
        <v>-0.37485705232025474</v>
      </c>
      <c r="AH100" s="11">
        <f>-'OddsRatio_working_3-way'!U100/(3*'OddsRatio_working_3-way'!X100^(1/3))*COS(('OddsRatio_working_3-way'!Y100+4*PI())/3)</f>
        <v>-0.1490042337045546</v>
      </c>
      <c r="AI100" s="11">
        <f>'OddsRatio_working_3-way'!U100/(3*'OddsRatio_working_3-way'!X100^(1/3))*SIN(('OddsRatio_working_3-way'!Y100)/3)</f>
        <v>-0.1303961856250104</v>
      </c>
      <c r="AJ100" s="11">
        <f>'OddsRatio_working_3-way'!U100/(3*'OddsRatio_working_3-way'!X100^(1/3))*SIN(('OddsRatio_working_3-way'!Y100+2*PI())/3)</f>
        <v>-0.38847908894416555</v>
      </c>
      <c r="AK100" s="11">
        <f>'OddsRatio_working_3-way'!U100/(3*'OddsRatio_working_3-way'!X100^(1/3))*SIN(('OddsRatio_working_3-way'!Y100+4*PI())/3)</f>
        <v>0.51887527456917582</v>
      </c>
      <c r="AL100" s="11">
        <f>'OddsRatio_working_3-way'!Z100+'OddsRatio_working_3-way'!AF100</f>
        <v>1.0477225720496184</v>
      </c>
      <c r="AM100" s="11">
        <f>'OddsRatio_working_3-way'!AA100+'OddsRatio_working_3-way'!AG100</f>
        <v>-0.74971410464050947</v>
      </c>
      <c r="AN100" s="11">
        <f>'OddsRatio_working_3-way'!AB100+'OddsRatio_working_3-way'!AH100</f>
        <v>-0.29800846740910919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1.0477225720496184</v>
      </c>
      <c r="AS100" s="11">
        <f>IF(('OddsRatio_working_3-way'!X100=0),IF(Q100&gt;0,-Q100^(1/3),(-Q100)^(1/3)),'OddsRatio_working_3-way'!AM100-'OddsRatio_working_3-way'!R100/3)</f>
        <v>-0.74971410464050947</v>
      </c>
      <c r="AT100" s="11">
        <f>IF(('OddsRatio_working_3-way'!X100=0),IF(Q100&gt;0,-Q100^(1/3),(-Q100)^(1/3)),'OddsRatio_working_3-way'!AN100-'OddsRatio_working_3-way'!R100/3)</f>
        <v>-0.29800846740910919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1.29</v>
      </c>
      <c r="B101" s="4">
        <f>IF('True_Odds_Calculator_3-way'!B100="","",'True_Odds_Calculator_3-way'!B100)</f>
        <v>5.72</v>
      </c>
      <c r="C101" s="4">
        <f>IF('True_Odds_Calculator_3-way'!C100="","",'True_Odds_Calculator_3-way'!C100)</f>
        <v>11.32</v>
      </c>
      <c r="D101" s="9">
        <f t="shared" si="26"/>
        <v>0.75786672153964529</v>
      </c>
      <c r="E101" s="9">
        <f t="shared" si="27"/>
        <v>0.16128960549484278</v>
      </c>
      <c r="F101" s="9">
        <f t="shared" si="28"/>
        <v>8.0843672965511829E-2</v>
      </c>
      <c r="G101" s="9">
        <f t="shared" si="29"/>
        <v>1.1017007552755924</v>
      </c>
      <c r="H101" s="9">
        <f t="shared" si="30"/>
        <v>1.3194932190299218</v>
      </c>
      <c r="I101" s="9">
        <f t="shared" si="31"/>
        <v>6.200027564900795</v>
      </c>
      <c r="J101" s="9">
        <f t="shared" si="32"/>
        <v>12.369551794444115</v>
      </c>
      <c r="K101" s="11">
        <f t="shared" si="33"/>
        <v>0.77519379844961234</v>
      </c>
      <c r="L101" s="11">
        <f t="shared" si="34"/>
        <v>0.17482517482517484</v>
      </c>
      <c r="M101" s="11">
        <f t="shared" si="35"/>
        <v>8.8339222614840993E-2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-0.16911710197929275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0.18353123579518518</v>
      </c>
      <c r="Q101" s="11">
        <f>2*'OddsRatio_working_3-way'!K101*'OddsRatio_working_3-way'!L101*'OddsRatio_working_3-way'!M101</f>
        <v>2.3944062073735839E-2</v>
      </c>
      <c r="R101" s="11">
        <f t="shared" si="36"/>
        <v>0</v>
      </c>
      <c r="S101" s="11">
        <f t="shared" si="37"/>
        <v>-1.08523167466326</v>
      </c>
      <c r="T101" s="11">
        <f t="shared" si="38"/>
        <v>-0.14158273642051664</v>
      </c>
      <c r="U101" s="11">
        <f>'OddsRatio_working_3-way'!S101-'OddsRatio_working_3-way'!R101^2/3</f>
        <v>-1.08523167466326</v>
      </c>
      <c r="V101" s="11">
        <f>'OddsRatio_working_3-way'!S101*'OddsRatio_working_3-way'!R101/3-2*'OddsRatio_working_3-way'!R101^3/27-'OddsRatio_working_3-way'!T101</f>
        <v>0.14158273642051664</v>
      </c>
      <c r="W101" s="11">
        <f>'OddsRatio_working_3-way'!V101^2+4*'OddsRatio_working_3-way'!U101^3/27</f>
        <v>-0.16930358790840522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0.21757140159079197</v>
      </c>
      <c r="Y101" s="11">
        <f>IF('OddsRatio_working_3-way'!W101&gt;=0,IF('OddsRatio_working_3-way'!V101+SQRT('OddsRatio_working_3-way'!W101)&gt;0,0,PI()),ACOS('OddsRatio_working_3-way'!V101/(2*'OddsRatio_working_3-way'!X101)))</f>
        <v>1.239392549704275</v>
      </c>
      <c r="Z101" s="11">
        <f>'OddsRatio_working_3-way'!X101^(1/3)*COS('OddsRatio_working_3-way'!Y101/3)</f>
        <v>0.55085037763779632</v>
      </c>
      <c r="AA101" s="11">
        <f>'OddsRatio_working_3-way'!X101^(1/3)*COS(('OddsRatio_working_3-way'!Y101+2*PI())/3)</f>
        <v>-0.48454432892338023</v>
      </c>
      <c r="AB101" s="11">
        <f>'OddsRatio_working_3-way'!X101^(1/3)*COS(('OddsRatio_working_3-way'!Y101+4*PI())/3)</f>
        <v>-6.6306048714416102E-2</v>
      </c>
      <c r="AC101" s="11">
        <f>'OddsRatio_working_3-way'!X101^(1/3)*SIN('OddsRatio_working_3-way'!Y101/3)</f>
        <v>0.24146998366405154</v>
      </c>
      <c r="AD101" s="11">
        <f>'OddsRatio_working_3-way'!X101^(1/3)*SIN(('OddsRatio_working_3-way'!Y101+2*PI())/3)</f>
        <v>0.35631542888655715</v>
      </c>
      <c r="AE101" s="11">
        <f>'OddsRatio_working_3-way'!X101^(1/3)*SIN(('OddsRatio_working_3-way'!Y101+4*PI())/3)</f>
        <v>-0.5977854125506088</v>
      </c>
      <c r="AF101" s="11">
        <f>-'OddsRatio_working_3-way'!U101/(3*'OddsRatio_working_3-way'!X101^(1/3))*COS(('OddsRatio_working_3-way'!Y101)/3)</f>
        <v>0.55085037763779621</v>
      </c>
      <c r="AG101" s="11">
        <f>-'OddsRatio_working_3-way'!U101/(3*'OddsRatio_working_3-way'!X101^(1/3))*COS(('OddsRatio_working_3-way'!Y101+2*PI())/3)</f>
        <v>-0.48454432892338012</v>
      </c>
      <c r="AH101" s="11">
        <f>-'OddsRatio_working_3-way'!U101/(3*'OddsRatio_working_3-way'!X101^(1/3))*COS(('OddsRatio_working_3-way'!Y101+4*PI())/3)</f>
        <v>-6.6306048714416088E-2</v>
      </c>
      <c r="AI101" s="11">
        <f>'OddsRatio_working_3-way'!U101/(3*'OddsRatio_working_3-way'!X101^(1/3))*SIN(('OddsRatio_working_3-way'!Y101)/3)</f>
        <v>-0.24146998366405148</v>
      </c>
      <c r="AJ101" s="11">
        <f>'OddsRatio_working_3-way'!U101/(3*'OddsRatio_working_3-way'!X101^(1/3))*SIN(('OddsRatio_working_3-way'!Y101+2*PI())/3)</f>
        <v>-0.35631542888655704</v>
      </c>
      <c r="AK101" s="11">
        <f>'OddsRatio_working_3-way'!U101/(3*'OddsRatio_working_3-way'!X101^(1/3))*SIN(('OddsRatio_working_3-way'!Y101+4*PI())/3)</f>
        <v>0.59778541255060869</v>
      </c>
      <c r="AL101" s="11">
        <f>'OddsRatio_working_3-way'!Z101+'OddsRatio_working_3-way'!AF101</f>
        <v>1.1017007552755924</v>
      </c>
      <c r="AM101" s="11">
        <f>'OddsRatio_working_3-way'!AA101+'OddsRatio_working_3-way'!AG101</f>
        <v>-0.96908865784676035</v>
      </c>
      <c r="AN101" s="11">
        <f>'OddsRatio_working_3-way'!AB101+'OddsRatio_working_3-way'!AH101</f>
        <v>-0.13261209742883218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1.1017007552755924</v>
      </c>
      <c r="AS101" s="11">
        <f>IF(('OddsRatio_working_3-way'!X101=0),IF(Q101&gt;0,-Q101^(1/3),(-Q101)^(1/3)),'OddsRatio_working_3-way'!AM101-'OddsRatio_working_3-way'!R101/3)</f>
        <v>-0.96908865784676035</v>
      </c>
      <c r="AT101" s="11">
        <f>IF(('OddsRatio_working_3-way'!X101=0),IF(Q101&gt;0,-Q101^(1/3),(-Q101)^(1/3)),'OddsRatio_working_3-way'!AN101-'OddsRatio_working_3-way'!R101/3)</f>
        <v>-0.13261209742883218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1.87</v>
      </c>
      <c r="B102" s="4">
        <f>IF('True_Odds_Calculator_3-way'!B101="","",'True_Odds_Calculator_3-way'!B101)</f>
        <v>3.26</v>
      </c>
      <c r="C102" s="4">
        <f>IF('True_Odds_Calculator_3-way'!C101="","",'True_Odds_Calculator_3-way'!C101)</f>
        <v>4.87</v>
      </c>
      <c r="D102" s="9">
        <f t="shared" si="26"/>
        <v>0.51587009187878463</v>
      </c>
      <c r="E102" s="9">
        <f t="shared" si="27"/>
        <v>0.29087768381699386</v>
      </c>
      <c r="F102" s="9">
        <f t="shared" si="28"/>
        <v>0.19325222430422159</v>
      </c>
      <c r="G102" s="9">
        <f t="shared" si="29"/>
        <v>1.0787040526683083</v>
      </c>
      <c r="H102" s="9">
        <f t="shared" si="30"/>
        <v>1.9384725258214284</v>
      </c>
      <c r="I102" s="9">
        <f t="shared" si="31"/>
        <v>3.4378711590303763</v>
      </c>
      <c r="J102" s="9">
        <f t="shared" si="32"/>
        <v>5.1745846838263532</v>
      </c>
      <c r="K102" s="11">
        <f t="shared" si="33"/>
        <v>0.53475935828876997</v>
      </c>
      <c r="L102" s="11">
        <f t="shared" si="34"/>
        <v>0.30674846625766872</v>
      </c>
      <c r="M102" s="11">
        <f t="shared" si="35"/>
        <v>0.20533880903490759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-0.25630111113079712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0.23578157922055593</v>
      </c>
      <c r="Q102" s="11">
        <f>2*'OddsRatio_working_3-way'!K102*'OddsRatio_working_3-way'!L102*'OddsRatio_working_3-way'!M102</f>
        <v>6.7366165491587401E-2</v>
      </c>
      <c r="R102" s="11">
        <f t="shared" si="36"/>
        <v>0</v>
      </c>
      <c r="S102" s="11">
        <f t="shared" si="37"/>
        <v>-0.91993974657499811</v>
      </c>
      <c r="T102" s="11">
        <f t="shared" si="38"/>
        <v>-0.26283992759285657</v>
      </c>
      <c r="U102" s="11">
        <f>'OddsRatio_working_3-way'!S102-'OddsRatio_working_3-way'!R102^2/3</f>
        <v>-0.91993974657499811</v>
      </c>
      <c r="V102" s="11">
        <f>'OddsRatio_working_3-way'!S102*'OddsRatio_working_3-way'!R102/3-2*'OddsRatio_working_3-way'!R102^3/27-'OddsRatio_working_3-way'!T102</f>
        <v>0.26283992759285657</v>
      </c>
      <c r="W102" s="11">
        <f>'OddsRatio_working_3-way'!V102^2+4*'OddsRatio_working_3-way'!U102^3/27</f>
        <v>-4.6253693133074966E-2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0.16980762694155779</v>
      </c>
      <c r="Y102" s="11">
        <f>IF('OddsRatio_working_3-way'!W102&gt;=0,IF('OddsRatio_working_3-way'!V102+SQRT('OddsRatio_working_3-way'!W102)&gt;0,0,PI()),ACOS('OddsRatio_working_3-way'!V102/(2*'OddsRatio_working_3-way'!X102)))</f>
        <v>0.68576567290617763</v>
      </c>
      <c r="Z102" s="11">
        <f>'OddsRatio_working_3-way'!X102^(1/3)*COS('OddsRatio_working_3-way'!Y102/3)</f>
        <v>0.53935202633415413</v>
      </c>
      <c r="AA102" s="11">
        <f>'OddsRatio_working_3-way'!X102^(1/3)*COS(('OddsRatio_working_3-way'!Y102+2*PI())/3)</f>
        <v>-0.37834744644501345</v>
      </c>
      <c r="AB102" s="11">
        <f>'OddsRatio_working_3-way'!X102^(1/3)*COS(('OddsRatio_working_3-way'!Y102+4*PI())/3)</f>
        <v>-0.16100457988914102</v>
      </c>
      <c r="AC102" s="11">
        <f>'OddsRatio_working_3-way'!X102^(1/3)*SIN('OddsRatio_working_3-way'!Y102/3)</f>
        <v>0.12548296251247806</v>
      </c>
      <c r="AD102" s="11">
        <f>'OddsRatio_working_3-way'!X102^(1/3)*SIN(('OddsRatio_working_3-way'!Y102+2*PI())/3)</f>
        <v>0.40435107513175195</v>
      </c>
      <c r="AE102" s="11">
        <f>'OddsRatio_working_3-way'!X102^(1/3)*SIN(('OddsRatio_working_3-way'!Y102+4*PI())/3)</f>
        <v>-0.52983403764422998</v>
      </c>
      <c r="AF102" s="11">
        <f>-'OddsRatio_working_3-way'!U102/(3*'OddsRatio_working_3-way'!X102^(1/3))*COS(('OddsRatio_working_3-way'!Y102)/3)</f>
        <v>0.53935202633415413</v>
      </c>
      <c r="AG102" s="11">
        <f>-'OddsRatio_working_3-way'!U102/(3*'OddsRatio_working_3-way'!X102^(1/3))*COS(('OddsRatio_working_3-way'!Y102+2*PI())/3)</f>
        <v>-0.37834744644501345</v>
      </c>
      <c r="AH102" s="11">
        <f>-'OddsRatio_working_3-way'!U102/(3*'OddsRatio_working_3-way'!X102^(1/3))*COS(('OddsRatio_working_3-way'!Y102+4*PI())/3)</f>
        <v>-0.16100457988914102</v>
      </c>
      <c r="AI102" s="11">
        <f>'OddsRatio_working_3-way'!U102/(3*'OddsRatio_working_3-way'!X102^(1/3))*SIN(('OddsRatio_working_3-way'!Y102)/3)</f>
        <v>-0.12548296251247806</v>
      </c>
      <c r="AJ102" s="11">
        <f>'OddsRatio_working_3-way'!U102/(3*'OddsRatio_working_3-way'!X102^(1/3))*SIN(('OddsRatio_working_3-way'!Y102+2*PI())/3)</f>
        <v>-0.40435107513175195</v>
      </c>
      <c r="AK102" s="11">
        <f>'OddsRatio_working_3-way'!U102/(3*'OddsRatio_working_3-way'!X102^(1/3))*SIN(('OddsRatio_working_3-way'!Y102+4*PI())/3)</f>
        <v>0.52983403764422998</v>
      </c>
      <c r="AL102" s="11">
        <f>'OddsRatio_working_3-way'!Z102+'OddsRatio_working_3-way'!AF102</f>
        <v>1.0787040526683083</v>
      </c>
      <c r="AM102" s="11">
        <f>'OddsRatio_working_3-way'!AA102+'OddsRatio_working_3-way'!AG102</f>
        <v>-0.75669489289002689</v>
      </c>
      <c r="AN102" s="11">
        <f>'OddsRatio_working_3-way'!AB102+'OddsRatio_working_3-way'!AH102</f>
        <v>-0.32200915977828204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1.0787040526683083</v>
      </c>
      <c r="AS102" s="11">
        <f>IF(('OddsRatio_working_3-way'!X102=0),IF(Q102&gt;0,-Q102^(1/3),(-Q102)^(1/3)),'OddsRatio_working_3-way'!AM102-'OddsRatio_working_3-way'!R102/3)</f>
        <v>-0.75669489289002689</v>
      </c>
      <c r="AT102" s="11">
        <f>IF(('OddsRatio_working_3-way'!X102=0),IF(Q102&gt;0,-Q102^(1/3),(-Q102)^(1/3)),'OddsRatio_working_3-way'!AN102-'OddsRatio_working_3-way'!R102/3)</f>
        <v>-0.32200915977828204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1.4</v>
      </c>
      <c r="B103" s="4">
        <f>IF('True_Odds_Calculator_3-way'!B102="","",'True_Odds_Calculator_3-way'!B102)</f>
        <v>4.97</v>
      </c>
      <c r="C103" s="4">
        <f>IF('True_Odds_Calculator_3-way'!C102="","",'True_Odds_Calculator_3-way'!C102)</f>
        <v>7.28</v>
      </c>
      <c r="D103" s="9">
        <f t="shared" si="26"/>
        <v>0.69119848441327825</v>
      </c>
      <c r="E103" s="9">
        <f t="shared" si="27"/>
        <v>0.18402253309655053</v>
      </c>
      <c r="F103" s="9">
        <f t="shared" si="28"/>
        <v>0.12477898249017104</v>
      </c>
      <c r="G103" s="9">
        <f t="shared" si="29"/>
        <v>1.1169060788987655</v>
      </c>
      <c r="H103" s="9">
        <f t="shared" si="30"/>
        <v>1.4467624315595065</v>
      </c>
      <c r="I103" s="9">
        <f t="shared" si="31"/>
        <v>5.4341171332280984</v>
      </c>
      <c r="J103" s="9">
        <f t="shared" si="32"/>
        <v>8.0141701754842476</v>
      </c>
      <c r="K103" s="11">
        <f t="shared" si="33"/>
        <v>0.7142857142857143</v>
      </c>
      <c r="L103" s="11">
        <f t="shared" si="34"/>
        <v>0.2012072434607646</v>
      </c>
      <c r="M103" s="11">
        <f t="shared" si="35"/>
        <v>0.13736263736263735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-0.19687670765566712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0.21024893473873071</v>
      </c>
      <c r="Q103" s="11">
        <f>2*'OddsRatio_working_3-way'!K103*'OddsRatio_working_3-way'!L103*'OddsRatio_working_3-way'!M103</f>
        <v>3.9483368026052706E-2</v>
      </c>
      <c r="R103" s="11">
        <f t="shared" si="36"/>
        <v>0</v>
      </c>
      <c r="S103" s="11">
        <f t="shared" si="37"/>
        <v>-1.0679218341382024</v>
      </c>
      <c r="T103" s="11">
        <f t="shared" si="38"/>
        <v>-0.20054870124661076</v>
      </c>
      <c r="U103" s="11">
        <f>'OddsRatio_working_3-way'!S103-'OddsRatio_working_3-way'!R103^2/3</f>
        <v>-1.0679218341382024</v>
      </c>
      <c r="V103" s="11">
        <f>'OddsRatio_working_3-way'!S103*'OddsRatio_working_3-way'!R103/3-2*'OddsRatio_working_3-way'!R103^3/27-'OddsRatio_working_3-way'!T103</f>
        <v>0.20054870124661076</v>
      </c>
      <c r="W103" s="11">
        <f>'OddsRatio_working_3-way'!V103^2+4*'OddsRatio_working_3-way'!U103^3/27</f>
        <v>-0.14021265961375062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0.21238669990459205</v>
      </c>
      <c r="Y103" s="11">
        <f>IF('OddsRatio_working_3-way'!W103&gt;=0,IF('OddsRatio_working_3-way'!V103+SQRT('OddsRatio_working_3-way'!W103)&gt;0,0,PI()),ACOS('OddsRatio_working_3-way'!V103/(2*'OddsRatio_working_3-way'!X103)))</f>
        <v>1.0790896870170179</v>
      </c>
      <c r="Z103" s="11">
        <f>'OddsRatio_working_3-way'!X103^(1/3)*COS('OddsRatio_working_3-way'!Y103/3)</f>
        <v>0.55845303944938274</v>
      </c>
      <c r="AA103" s="11">
        <f>'OddsRatio_working_3-way'!X103^(1/3)*COS(('OddsRatio_working_3-way'!Y103+2*PI())/3)</f>
        <v>-0.46110040620062354</v>
      </c>
      <c r="AB103" s="11">
        <f>'OddsRatio_working_3-way'!X103^(1/3)*COS(('OddsRatio_working_3-way'!Y103+4*PI())/3)</f>
        <v>-9.7352633248759368E-2</v>
      </c>
      <c r="AC103" s="11">
        <f>'OddsRatio_working_3-way'!X103^(1/3)*SIN('OddsRatio_working_3-way'!Y103/3)</f>
        <v>0.2100098746308858</v>
      </c>
      <c r="AD103" s="11">
        <f>'OddsRatio_working_3-way'!X103^(1/3)*SIN(('OddsRatio_working_3-way'!Y103+2*PI())/3)</f>
        <v>0.37862958166835586</v>
      </c>
      <c r="AE103" s="11">
        <f>'OddsRatio_working_3-way'!X103^(1/3)*SIN(('OddsRatio_working_3-way'!Y103+4*PI())/3)</f>
        <v>-0.58863945629924164</v>
      </c>
      <c r="AF103" s="11">
        <f>-'OddsRatio_working_3-way'!U103/(3*'OddsRatio_working_3-way'!X103^(1/3))*COS(('OddsRatio_working_3-way'!Y103)/3)</f>
        <v>0.55845303944938263</v>
      </c>
      <c r="AG103" s="11">
        <f>-'OddsRatio_working_3-way'!U103/(3*'OddsRatio_working_3-way'!X103^(1/3))*COS(('OddsRatio_working_3-way'!Y103+2*PI())/3)</f>
        <v>-0.46110040620062348</v>
      </c>
      <c r="AH103" s="11">
        <f>-'OddsRatio_working_3-way'!U103/(3*'OddsRatio_working_3-way'!X103^(1/3))*COS(('OddsRatio_working_3-way'!Y103+4*PI())/3)</f>
        <v>-9.7352633248759354E-2</v>
      </c>
      <c r="AI103" s="11">
        <f>'OddsRatio_working_3-way'!U103/(3*'OddsRatio_working_3-way'!X103^(1/3))*SIN(('OddsRatio_working_3-way'!Y103)/3)</f>
        <v>-0.21000987463088577</v>
      </c>
      <c r="AJ103" s="11">
        <f>'OddsRatio_working_3-way'!U103/(3*'OddsRatio_working_3-way'!X103^(1/3))*SIN(('OddsRatio_working_3-way'!Y103+2*PI())/3)</f>
        <v>-0.37862958166835581</v>
      </c>
      <c r="AK103" s="11">
        <f>'OddsRatio_working_3-way'!U103/(3*'OddsRatio_working_3-way'!X103^(1/3))*SIN(('OddsRatio_working_3-way'!Y103+4*PI())/3)</f>
        <v>0.58863945629924153</v>
      </c>
      <c r="AL103" s="11">
        <f>'OddsRatio_working_3-way'!Z103+'OddsRatio_working_3-way'!AF103</f>
        <v>1.1169060788987655</v>
      </c>
      <c r="AM103" s="11">
        <f>'OddsRatio_working_3-way'!AA103+'OddsRatio_working_3-way'!AG103</f>
        <v>-0.92220081240124707</v>
      </c>
      <c r="AN103" s="11">
        <f>'OddsRatio_working_3-way'!AB103+'OddsRatio_working_3-way'!AH103</f>
        <v>-0.19470526649751874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1.1169060788987655</v>
      </c>
      <c r="AS103" s="11">
        <f>IF(('OddsRatio_working_3-way'!X103=0),IF(Q103&gt;0,-Q103^(1/3),(-Q103)^(1/3)),'OddsRatio_working_3-way'!AM103-'OddsRatio_working_3-way'!R103/3)</f>
        <v>-0.92220081240124707</v>
      </c>
      <c r="AT103" s="11">
        <f>IF(('OddsRatio_working_3-way'!X103=0),IF(Q103&gt;0,-Q103^(1/3),(-Q103)^(1/3)),'OddsRatio_working_3-way'!AN103-'OddsRatio_working_3-way'!R103/3)</f>
        <v>-0.19470526649751874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1.97</v>
      </c>
      <c r="B104" s="4">
        <f>IF('True_Odds_Calculator_3-way'!B103="","",'True_Odds_Calculator_3-way'!B103)</f>
        <v>3.82</v>
      </c>
      <c r="C104" s="4">
        <f>IF('True_Odds_Calculator_3-way'!C103="","",'True_Odds_Calculator_3-way'!C103)</f>
        <v>3.86</v>
      </c>
      <c r="D104" s="9">
        <f t="shared" si="26"/>
        <v>0.49633856442427698</v>
      </c>
      <c r="E104" s="9">
        <f t="shared" si="27"/>
        <v>0.2531575753084051</v>
      </c>
      <c r="F104" s="9">
        <f t="shared" si="28"/>
        <v>0.25050386026731786</v>
      </c>
      <c r="G104" s="9">
        <f t="shared" si="29"/>
        <v>1.0461379199484921</v>
      </c>
      <c r="H104" s="9">
        <f t="shared" si="30"/>
        <v>2.0147537823500379</v>
      </c>
      <c r="I104" s="9">
        <f t="shared" si="31"/>
        <v>3.9501089342547471</v>
      </c>
      <c r="J104" s="9">
        <f t="shared" si="32"/>
        <v>3.9919544510526874</v>
      </c>
      <c r="K104" s="11">
        <f t="shared" si="33"/>
        <v>0.50761421319796951</v>
      </c>
      <c r="L104" s="11">
        <f t="shared" si="34"/>
        <v>0.26178010471204188</v>
      </c>
      <c r="M104" s="11">
        <f t="shared" si="35"/>
        <v>0.2590673575129534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-0.26932085341099044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0.22893107708043953</v>
      </c>
      <c r="Q104" s="11">
        <f>2*'OddsRatio_working_3-way'!K104*'OddsRatio_working_3-way'!L104*'OddsRatio_working_3-way'!M104</f>
        <v>6.8851451753515661E-2</v>
      </c>
      <c r="R104" s="11">
        <f t="shared" si="36"/>
        <v>0</v>
      </c>
      <c r="S104" s="11">
        <f t="shared" si="37"/>
        <v>-0.85003101015384397</v>
      </c>
      <c r="T104" s="11">
        <f t="shared" si="38"/>
        <v>-0.2556484241064193</v>
      </c>
      <c r="U104" s="11">
        <f>'OddsRatio_working_3-way'!S104-'OddsRatio_working_3-way'!R104^2/3</f>
        <v>-0.85003101015384397</v>
      </c>
      <c r="V104" s="11">
        <f>'OddsRatio_working_3-way'!S104*'OddsRatio_working_3-way'!R104/3-2*'OddsRatio_working_3-way'!R104^3/27-'OddsRatio_working_3-way'!T104</f>
        <v>0.2556484241064193</v>
      </c>
      <c r="W104" s="11">
        <f>'OddsRatio_working_3-way'!V104^2+4*'OddsRatio_working_3-way'!U104^3/27</f>
        <v>-2.563532280162914E-2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0.15082393671904734</v>
      </c>
      <c r="Y104" s="11">
        <f>IF('OddsRatio_working_3-way'!W104&gt;=0,IF('OddsRatio_working_3-way'!V104+SQRT('OddsRatio_working_3-way'!W104)&gt;0,0,PI()),ACOS('OddsRatio_working_3-way'!V104/(2*'OddsRatio_working_3-way'!X104)))</f>
        <v>0.55952724451546887</v>
      </c>
      <c r="Z104" s="11">
        <f>'OddsRatio_working_3-way'!X104^(1/3)*COS('OddsRatio_working_3-way'!Y104/3)</f>
        <v>0.52306895997424607</v>
      </c>
      <c r="AA104" s="11">
        <f>'OddsRatio_working_3-way'!X104^(1/3)*COS(('OddsRatio_working_3-way'!Y104+2*PI())/3)</f>
        <v>-0.34701488635054889</v>
      </c>
      <c r="AB104" s="11">
        <f>'OddsRatio_working_3-way'!X104^(1/3)*COS(('OddsRatio_working_3-way'!Y104+4*PI())/3)</f>
        <v>-0.17605407362369732</v>
      </c>
      <c r="AC104" s="11">
        <f>'OddsRatio_working_3-way'!X104^(1/3)*SIN('OddsRatio_working_3-way'!Y104/3)</f>
        <v>9.8704271248725078E-2</v>
      </c>
      <c r="AD104" s="11">
        <f>'OddsRatio_working_3-way'!X104^(1/3)*SIN(('OddsRatio_working_3-way'!Y104+2*PI())/3)</f>
        <v>0.40363887164444034</v>
      </c>
      <c r="AE104" s="11">
        <f>'OddsRatio_working_3-way'!X104^(1/3)*SIN(('OddsRatio_working_3-way'!Y104+4*PI())/3)</f>
        <v>-0.50234314289316528</v>
      </c>
      <c r="AF104" s="11">
        <f>-'OddsRatio_working_3-way'!U104/(3*'OddsRatio_working_3-way'!X104^(1/3))*COS(('OddsRatio_working_3-way'!Y104)/3)</f>
        <v>0.52306895997424607</v>
      </c>
      <c r="AG104" s="11">
        <f>-'OddsRatio_working_3-way'!U104/(3*'OddsRatio_working_3-way'!X104^(1/3))*COS(('OddsRatio_working_3-way'!Y104+2*PI())/3)</f>
        <v>-0.34701488635054889</v>
      </c>
      <c r="AH104" s="11">
        <f>-'OddsRatio_working_3-way'!U104/(3*'OddsRatio_working_3-way'!X104^(1/3))*COS(('OddsRatio_working_3-way'!Y104+4*PI())/3)</f>
        <v>-0.17605407362369732</v>
      </c>
      <c r="AI104" s="11">
        <f>'OddsRatio_working_3-way'!U104/(3*'OddsRatio_working_3-way'!X104^(1/3))*SIN(('OddsRatio_working_3-way'!Y104)/3)</f>
        <v>-9.8704271248725078E-2</v>
      </c>
      <c r="AJ104" s="11">
        <f>'OddsRatio_working_3-way'!U104/(3*'OddsRatio_working_3-way'!X104^(1/3))*SIN(('OddsRatio_working_3-way'!Y104+2*PI())/3)</f>
        <v>-0.40363887164444034</v>
      </c>
      <c r="AK104" s="11">
        <f>'OddsRatio_working_3-way'!U104/(3*'OddsRatio_working_3-way'!X104^(1/3))*SIN(('OddsRatio_working_3-way'!Y104+4*PI())/3)</f>
        <v>0.50234314289316528</v>
      </c>
      <c r="AL104" s="11">
        <f>'OddsRatio_working_3-way'!Z104+'OddsRatio_working_3-way'!AF104</f>
        <v>1.0461379199484921</v>
      </c>
      <c r="AM104" s="11">
        <f>'OddsRatio_working_3-way'!AA104+'OddsRatio_working_3-way'!AG104</f>
        <v>-0.69402977270109778</v>
      </c>
      <c r="AN104" s="11">
        <f>'OddsRatio_working_3-way'!AB104+'OddsRatio_working_3-way'!AH104</f>
        <v>-0.35210814724739464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1.0461379199484921</v>
      </c>
      <c r="AS104" s="11">
        <f>IF(('OddsRatio_working_3-way'!X104=0),IF(Q104&gt;0,-Q104^(1/3),(-Q104)^(1/3)),'OddsRatio_working_3-way'!AM104-'OddsRatio_working_3-way'!R104/3)</f>
        <v>-0.69402977270109778</v>
      </c>
      <c r="AT104" s="11">
        <f>IF(('OddsRatio_working_3-way'!X104=0),IF(Q104&gt;0,-Q104^(1/3),(-Q104)^(1/3)),'OddsRatio_working_3-way'!AN104-'OddsRatio_working_3-way'!R104/3)</f>
        <v>-0.35210814724739464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4.62</v>
      </c>
      <c r="B105" s="4">
        <f>IF('True_Odds_Calculator_3-way'!B104="","",'True_Odds_Calculator_3-way'!B104)</f>
        <v>3.54</v>
      </c>
      <c r="C105" s="4">
        <f>IF('True_Odds_Calculator_3-way'!C104="","",'True_Odds_Calculator_3-way'!C104)</f>
        <v>1.86</v>
      </c>
      <c r="D105" s="9">
        <f t="shared" si="26"/>
        <v>0.20654874044120974</v>
      </c>
      <c r="E105" s="9">
        <f t="shared" si="27"/>
        <v>0.2706068706484383</v>
      </c>
      <c r="F105" s="9">
        <f t="shared" si="28"/>
        <v>0.52284438891035179</v>
      </c>
      <c r="G105" s="9">
        <f t="shared" si="29"/>
        <v>1.0611801860865495</v>
      </c>
      <c r="H105" s="9">
        <f t="shared" si="30"/>
        <v>4.8414722736333093</v>
      </c>
      <c r="I105" s="9">
        <f t="shared" si="31"/>
        <v>3.6953976726598352</v>
      </c>
      <c r="J105" s="9">
        <f t="shared" si="32"/>
        <v>1.9126149600344329</v>
      </c>
      <c r="K105" s="11">
        <f t="shared" si="33"/>
        <v>0.21645021645021645</v>
      </c>
      <c r="L105" s="11">
        <f t="shared" si="34"/>
        <v>0.2824858757062147</v>
      </c>
      <c r="M105" s="11">
        <f t="shared" si="35"/>
        <v>0.5376344086021505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-0.25994565141640036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0.23076977696988632</v>
      </c>
      <c r="Q105" s="11">
        <f>2*'OddsRatio_working_3-way'!K105*'OddsRatio_working_3-way'!L105*'OddsRatio_working_3-way'!M105</f>
        <v>6.5746375205095811E-2</v>
      </c>
      <c r="R105" s="11">
        <f t="shared" si="36"/>
        <v>0</v>
      </c>
      <c r="S105" s="11">
        <f t="shared" si="37"/>
        <v>-0.88776163675930109</v>
      </c>
      <c r="T105" s="11">
        <f t="shared" si="38"/>
        <v>-0.25292354323626809</v>
      </c>
      <c r="U105" s="11">
        <f>'OddsRatio_working_3-way'!S105-'OddsRatio_working_3-way'!R105^2/3</f>
        <v>-0.88776163675930109</v>
      </c>
      <c r="V105" s="11">
        <f>'OddsRatio_working_3-way'!S105*'OddsRatio_working_3-way'!R105/3-2*'OddsRatio_working_3-way'!R105^3/27-'OddsRatio_working_3-way'!T105</f>
        <v>0.25292354323626809</v>
      </c>
      <c r="W105" s="11">
        <f>'OddsRatio_working_3-way'!V105^2+4*'OddsRatio_working_3-way'!U105^3/27</f>
        <v>-3.9683509963806568E-2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0.16097657336317212</v>
      </c>
      <c r="Y105" s="11">
        <f>IF('OddsRatio_working_3-way'!W105&gt;=0,IF('OddsRatio_working_3-way'!V105+SQRT('OddsRatio_working_3-way'!W105)&gt;0,0,PI()),ACOS('OddsRatio_working_3-way'!V105/(2*'OddsRatio_working_3-way'!X105)))</f>
        <v>0.66714537589624079</v>
      </c>
      <c r="Z105" s="11">
        <f>'OddsRatio_working_3-way'!X105^(1/3)*COS('OddsRatio_working_3-way'!Y105/3)</f>
        <v>0.53059009304327476</v>
      </c>
      <c r="AA105" s="11">
        <f>'OddsRatio_working_3-way'!X105^(1/3)*COS(('OddsRatio_working_3-way'!Y105+2*PI())/3)</f>
        <v>-0.36919896397941199</v>
      </c>
      <c r="AB105" s="11">
        <f>'OddsRatio_working_3-way'!X105^(1/3)*COS(('OddsRatio_working_3-way'!Y105+4*PI())/3)</f>
        <v>-0.16139112906386294</v>
      </c>
      <c r="AC105" s="11">
        <f>'OddsRatio_working_3-way'!X105^(1/3)*SIN('OddsRatio_working_3-way'!Y105/3)</f>
        <v>0.11997790942820573</v>
      </c>
      <c r="AD105" s="11">
        <f>'OddsRatio_working_3-way'!X105^(1/3)*SIN(('OddsRatio_working_3-way'!Y105+2*PI())/3)</f>
        <v>0.39951554485772217</v>
      </c>
      <c r="AE105" s="11">
        <f>'OddsRatio_working_3-way'!X105^(1/3)*SIN(('OddsRatio_working_3-way'!Y105+4*PI())/3)</f>
        <v>-0.51949345428592775</v>
      </c>
      <c r="AF105" s="11">
        <f>-'OddsRatio_working_3-way'!U105/(3*'OddsRatio_working_3-way'!X105^(1/3))*COS(('OddsRatio_working_3-way'!Y105)/3)</f>
        <v>0.53059009304327476</v>
      </c>
      <c r="AG105" s="11">
        <f>-'OddsRatio_working_3-way'!U105/(3*'OddsRatio_working_3-way'!X105^(1/3))*COS(('OddsRatio_working_3-way'!Y105+2*PI())/3)</f>
        <v>-0.36919896397941193</v>
      </c>
      <c r="AH105" s="11">
        <f>-'OddsRatio_working_3-way'!U105/(3*'OddsRatio_working_3-way'!X105^(1/3))*COS(('OddsRatio_working_3-way'!Y105+4*PI())/3)</f>
        <v>-0.16139112906386291</v>
      </c>
      <c r="AI105" s="11">
        <f>'OddsRatio_working_3-way'!U105/(3*'OddsRatio_working_3-way'!X105^(1/3))*SIN(('OddsRatio_working_3-way'!Y105)/3)</f>
        <v>-0.1199779094282057</v>
      </c>
      <c r="AJ105" s="11">
        <f>'OddsRatio_working_3-way'!U105/(3*'OddsRatio_working_3-way'!X105^(1/3))*SIN(('OddsRatio_working_3-way'!Y105+2*PI())/3)</f>
        <v>-0.39951554485772212</v>
      </c>
      <c r="AK105" s="11">
        <f>'OddsRatio_working_3-way'!U105/(3*'OddsRatio_working_3-way'!X105^(1/3))*SIN(('OddsRatio_working_3-way'!Y105+4*PI())/3)</f>
        <v>0.51949345428592764</v>
      </c>
      <c r="AL105" s="11">
        <f>'OddsRatio_working_3-way'!Z105+'OddsRatio_working_3-way'!AF105</f>
        <v>1.0611801860865495</v>
      </c>
      <c r="AM105" s="11">
        <f>'OddsRatio_working_3-way'!AA105+'OddsRatio_working_3-way'!AG105</f>
        <v>-0.73839792795882397</v>
      </c>
      <c r="AN105" s="11">
        <f>'OddsRatio_working_3-way'!AB105+'OddsRatio_working_3-way'!AH105</f>
        <v>-0.32278225812772587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1.0611801860865495</v>
      </c>
      <c r="AS105" s="11">
        <f>IF(('OddsRatio_working_3-way'!X105=0),IF(Q105&gt;0,-Q105^(1/3),(-Q105)^(1/3)),'OddsRatio_working_3-way'!AM105-'OddsRatio_working_3-way'!R105/3)</f>
        <v>-0.73839792795882397</v>
      </c>
      <c r="AT105" s="11">
        <f>IF(('OddsRatio_working_3-way'!X105=0),IF(Q105&gt;0,-Q105^(1/3),(-Q105)^(1/3)),'OddsRatio_working_3-way'!AN105-'OddsRatio_working_3-way'!R105/3)</f>
        <v>-0.32278225812772587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2.39</v>
      </c>
      <c r="B106" s="4">
        <f>IF('True_Odds_Calculator_3-way'!B105="","",'True_Odds_Calculator_3-way'!B105)</f>
        <v>3.32</v>
      </c>
      <c r="C106" s="4">
        <f>IF('True_Odds_Calculator_3-way'!C105="","",'True_Odds_Calculator_3-way'!C105)</f>
        <v>3.18</v>
      </c>
      <c r="D106" s="9">
        <f t="shared" si="26"/>
        <v>0.40597662291187447</v>
      </c>
      <c r="E106" s="9">
        <f t="shared" si="27"/>
        <v>0.29051450760447628</v>
      </c>
      <c r="F106" s="9">
        <f t="shared" si="28"/>
        <v>0.30350886948364963</v>
      </c>
      <c r="G106" s="9">
        <f t="shared" si="29"/>
        <v>1.0526590040584187</v>
      </c>
      <c r="H106" s="9">
        <f t="shared" si="30"/>
        <v>2.4631960156412021</v>
      </c>
      <c r="I106" s="9">
        <f t="shared" si="31"/>
        <v>3.4421688894155311</v>
      </c>
      <c r="J106" s="9">
        <f t="shared" si="32"/>
        <v>3.2947966288473527</v>
      </c>
      <c r="K106" s="11">
        <f t="shared" si="33"/>
        <v>0.41841004184100417</v>
      </c>
      <c r="L106" s="11">
        <f t="shared" si="34"/>
        <v>0.30120481927710846</v>
      </c>
      <c r="M106" s="11">
        <f t="shared" si="35"/>
        <v>0.31446540880503143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-0.27860966245973895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0.2334275921083877</v>
      </c>
      <c r="Q106" s="11">
        <f>2*'OddsRatio_working_3-way'!K106*'OddsRatio_working_3-way'!L106*'OddsRatio_working_3-way'!M106</f>
        <v>7.9262340274494997E-2</v>
      </c>
      <c r="R106" s="11">
        <f t="shared" si="36"/>
        <v>0</v>
      </c>
      <c r="S106" s="11">
        <f t="shared" si="37"/>
        <v>-0.83783021036508243</v>
      </c>
      <c r="T106" s="11">
        <f t="shared" si="38"/>
        <v>-0.28449243136335572</v>
      </c>
      <c r="U106" s="11">
        <f>'OddsRatio_working_3-way'!S106-'OddsRatio_working_3-way'!R106^2/3</f>
        <v>-0.83783021036508243</v>
      </c>
      <c r="V106" s="11">
        <f>'OddsRatio_working_3-way'!S106*'OddsRatio_working_3-way'!R106/3-2*'OddsRatio_working_3-way'!R106^3/27-'OddsRatio_working_3-way'!T106</f>
        <v>0.28449243136335572</v>
      </c>
      <c r="W106" s="11">
        <f>'OddsRatio_working_3-way'!V106^2+4*'OddsRatio_working_3-way'!U106^3/27</f>
        <v>-6.1933666025745654E-3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0.14758837192137481</v>
      </c>
      <c r="Y106" s="11">
        <f>IF('OddsRatio_working_3-way'!W106&gt;=0,IF('OddsRatio_working_3-way'!V106+SQRT('OddsRatio_working_3-way'!W106)&gt;0,0,PI()),ACOS('OddsRatio_working_3-way'!V106/(2*'OddsRatio_working_3-way'!X106)))</f>
        <v>0.26987707157910856</v>
      </c>
      <c r="Z106" s="11">
        <f>'OddsRatio_working_3-way'!X106^(1/3)*COS('OddsRatio_working_3-way'!Y106/3)</f>
        <v>0.52632950202920936</v>
      </c>
      <c r="AA106" s="11">
        <f>'OddsRatio_working_3-way'!X106^(1/3)*COS(('OddsRatio_working_3-way'!Y106+2*PI())/3)</f>
        <v>-0.30428036923364571</v>
      </c>
      <c r="AB106" s="11">
        <f>'OddsRatio_working_3-way'!X106^(1/3)*COS(('OddsRatio_working_3-way'!Y106+4*PI())/3)</f>
        <v>-0.22204913279556376</v>
      </c>
      <c r="AC106" s="11">
        <f>'OddsRatio_working_3-way'!X106^(1/3)*SIN('OddsRatio_working_3-way'!Y106/3)</f>
        <v>4.747622649332247E-2</v>
      </c>
      <c r="AD106" s="11">
        <f>'OddsRatio_working_3-way'!X106^(1/3)*SIN(('OddsRatio_working_3-way'!Y106+2*PI())/3)</f>
        <v>0.43207660627184735</v>
      </c>
      <c r="AE106" s="11">
        <f>'OddsRatio_working_3-way'!X106^(1/3)*SIN(('OddsRatio_working_3-way'!Y106+4*PI())/3)</f>
        <v>-0.47955283276516975</v>
      </c>
      <c r="AF106" s="11">
        <f>-'OddsRatio_working_3-way'!U106/(3*'OddsRatio_working_3-way'!X106^(1/3))*COS(('OddsRatio_working_3-way'!Y106)/3)</f>
        <v>0.52632950202920947</v>
      </c>
      <c r="AG106" s="11">
        <f>-'OddsRatio_working_3-way'!U106/(3*'OddsRatio_working_3-way'!X106^(1/3))*COS(('OddsRatio_working_3-way'!Y106+2*PI())/3)</f>
        <v>-0.30428036923364576</v>
      </c>
      <c r="AH106" s="11">
        <f>-'OddsRatio_working_3-way'!U106/(3*'OddsRatio_working_3-way'!X106^(1/3))*COS(('OddsRatio_working_3-way'!Y106+4*PI())/3)</f>
        <v>-0.22204913279556382</v>
      </c>
      <c r="AI106" s="11">
        <f>'OddsRatio_working_3-way'!U106/(3*'OddsRatio_working_3-way'!X106^(1/3))*SIN(('OddsRatio_working_3-way'!Y106)/3)</f>
        <v>-4.7476226493322483E-2</v>
      </c>
      <c r="AJ106" s="11">
        <f>'OddsRatio_working_3-way'!U106/(3*'OddsRatio_working_3-way'!X106^(1/3))*SIN(('OddsRatio_working_3-way'!Y106+2*PI())/3)</f>
        <v>-0.43207660627184741</v>
      </c>
      <c r="AK106" s="11">
        <f>'OddsRatio_working_3-way'!U106/(3*'OddsRatio_working_3-way'!X106^(1/3))*SIN(('OddsRatio_working_3-way'!Y106+4*PI())/3)</f>
        <v>0.47955283276516986</v>
      </c>
      <c r="AL106" s="11">
        <f>'OddsRatio_working_3-way'!Z106+'OddsRatio_working_3-way'!AF106</f>
        <v>1.0526590040584187</v>
      </c>
      <c r="AM106" s="11">
        <f>'OddsRatio_working_3-way'!AA106+'OddsRatio_working_3-way'!AG106</f>
        <v>-0.60856073846729153</v>
      </c>
      <c r="AN106" s="11">
        <f>'OddsRatio_working_3-way'!AB106+'OddsRatio_working_3-way'!AH106</f>
        <v>-0.44409826559112758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1.0526590040584187</v>
      </c>
      <c r="AS106" s="11">
        <f>IF(('OddsRatio_working_3-way'!X106=0),IF(Q106&gt;0,-Q106^(1/3),(-Q106)^(1/3)),'OddsRatio_working_3-way'!AM106-'OddsRatio_working_3-way'!R106/3)</f>
        <v>-0.60856073846729153</v>
      </c>
      <c r="AT106" s="11">
        <f>IF(('OddsRatio_working_3-way'!X106=0),IF(Q106&gt;0,-Q106^(1/3),(-Q106)^(1/3)),'OddsRatio_working_3-way'!AN106-'OddsRatio_working_3-way'!R106/3)</f>
        <v>-0.44409826559112758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2.2000000000000002</v>
      </c>
      <c r="B107" s="4">
        <f>IF('True_Odds_Calculator_3-way'!B106="","",'True_Odds_Calculator_3-way'!B106)</f>
        <v>3.2</v>
      </c>
      <c r="C107" s="4">
        <f>IF('True_Odds_Calculator_3-way'!C106="","",'True_Odds_Calculator_3-way'!C106)</f>
        <v>3.74</v>
      </c>
      <c r="D107" s="9">
        <f t="shared" si="26"/>
        <v>0.44151798374115747</v>
      </c>
      <c r="E107" s="9">
        <f t="shared" si="27"/>
        <v>0.30129485294173242</v>
      </c>
      <c r="F107" s="9">
        <f t="shared" si="28"/>
        <v>0.25718716331710995</v>
      </c>
      <c r="G107" s="9">
        <f t="shared" si="29"/>
        <v>1.0540945043102627</v>
      </c>
      <c r="H107" s="9">
        <f t="shared" si="30"/>
        <v>2.2649134051723157</v>
      </c>
      <c r="I107" s="9">
        <f t="shared" si="31"/>
        <v>3.3190079094825777</v>
      </c>
      <c r="J107" s="9">
        <f t="shared" si="32"/>
        <v>3.8882189418101212</v>
      </c>
      <c r="K107" s="11">
        <f t="shared" si="33"/>
        <v>0.45454545454545453</v>
      </c>
      <c r="L107" s="11">
        <f t="shared" si="34"/>
        <v>0.3125</v>
      </c>
      <c r="M107" s="11">
        <f t="shared" si="35"/>
        <v>0.26737967914438499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-0.27473262032085555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0.23319761789013124</v>
      </c>
      <c r="Q107" s="11">
        <f>2*'OddsRatio_working_3-way'!K107*'OddsRatio_working_3-way'!L107*'OddsRatio_working_3-way'!M107</f>
        <v>7.5960136120563904E-2</v>
      </c>
      <c r="R107" s="11">
        <f t="shared" si="36"/>
        <v>0</v>
      </c>
      <c r="S107" s="11">
        <f t="shared" si="37"/>
        <v>-0.84881663348816649</v>
      </c>
      <c r="T107" s="11">
        <f t="shared" si="38"/>
        <v>-0.27648750276487499</v>
      </c>
      <c r="U107" s="11">
        <f>'OddsRatio_working_3-way'!S107-'OddsRatio_working_3-way'!R107^2/3</f>
        <v>-0.84881663348816649</v>
      </c>
      <c r="V107" s="11">
        <f>'OddsRatio_working_3-way'!S107*'OddsRatio_working_3-way'!R107/3-2*'OddsRatio_working_3-way'!R107^3/27-'OddsRatio_working_3-way'!T107</f>
        <v>0.27648750276487499</v>
      </c>
      <c r="W107" s="11">
        <f>'OddsRatio_working_3-way'!V107^2+4*'OddsRatio_working_3-way'!U107^3/27</f>
        <v>-1.4156678938848366E-2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0.15050084561556881</v>
      </c>
      <c r="Y107" s="11">
        <f>IF('OddsRatio_working_3-way'!W107&gt;=0,IF('OddsRatio_working_3-way'!V107+SQRT('OddsRatio_working_3-way'!W107)&gt;0,0,PI()),ACOS('OddsRatio_working_3-way'!V107/(2*'OddsRatio_working_3-way'!X107)))</f>
        <v>0.40637950739472584</v>
      </c>
      <c r="Z107" s="11">
        <f>'OddsRatio_working_3-way'!X107^(1/3)*COS('OddsRatio_working_3-way'!Y107/3)</f>
        <v>0.52704725215513137</v>
      </c>
      <c r="AA107" s="11">
        <f>'OddsRatio_working_3-way'!X107^(1/3)*COS(('OddsRatio_working_3-way'!Y107+2*PI())/3)</f>
        <v>-0.32573338310036454</v>
      </c>
      <c r="AB107" s="11">
        <f>'OddsRatio_working_3-way'!X107^(1/3)*COS(('OddsRatio_working_3-way'!Y107+4*PI())/3)</f>
        <v>-0.20131386905476686</v>
      </c>
      <c r="AC107" s="11">
        <f>'OddsRatio_working_3-way'!X107^(1/3)*SIN('OddsRatio_working_3-way'!Y107/3)</f>
        <v>7.183363992666833E-2</v>
      </c>
      <c r="AD107" s="11">
        <f>'OddsRatio_working_3-way'!X107^(1/3)*SIN(('OddsRatio_working_3-way'!Y107+2*PI())/3)</f>
        <v>0.42051948939779227</v>
      </c>
      <c r="AE107" s="11">
        <f>'OddsRatio_working_3-way'!X107^(1/3)*SIN(('OddsRatio_working_3-way'!Y107+4*PI())/3)</f>
        <v>-0.49235312932446057</v>
      </c>
      <c r="AF107" s="11">
        <f>-'OddsRatio_working_3-way'!U107/(3*'OddsRatio_working_3-way'!X107^(1/3))*COS(('OddsRatio_working_3-way'!Y107)/3)</f>
        <v>0.52704725215513137</v>
      </c>
      <c r="AG107" s="11">
        <f>-'OddsRatio_working_3-way'!U107/(3*'OddsRatio_working_3-way'!X107^(1/3))*COS(('OddsRatio_working_3-way'!Y107+2*PI())/3)</f>
        <v>-0.32573338310036454</v>
      </c>
      <c r="AH107" s="11">
        <f>-'OddsRatio_working_3-way'!U107/(3*'OddsRatio_working_3-way'!X107^(1/3))*COS(('OddsRatio_working_3-way'!Y107+4*PI())/3)</f>
        <v>-0.20131386905476686</v>
      </c>
      <c r="AI107" s="11">
        <f>'OddsRatio_working_3-way'!U107/(3*'OddsRatio_working_3-way'!X107^(1/3))*SIN(('OddsRatio_working_3-way'!Y107)/3)</f>
        <v>-7.183363992666833E-2</v>
      </c>
      <c r="AJ107" s="11">
        <f>'OddsRatio_working_3-way'!U107/(3*'OddsRatio_working_3-way'!X107^(1/3))*SIN(('OddsRatio_working_3-way'!Y107+2*PI())/3)</f>
        <v>-0.42051948939779227</v>
      </c>
      <c r="AK107" s="11">
        <f>'OddsRatio_working_3-way'!U107/(3*'OddsRatio_working_3-way'!X107^(1/3))*SIN(('OddsRatio_working_3-way'!Y107+4*PI())/3)</f>
        <v>0.49235312932446057</v>
      </c>
      <c r="AL107" s="11">
        <f>'OddsRatio_working_3-way'!Z107+'OddsRatio_working_3-way'!AF107</f>
        <v>1.0540945043102627</v>
      </c>
      <c r="AM107" s="11">
        <f>'OddsRatio_working_3-way'!AA107+'OddsRatio_working_3-way'!AG107</f>
        <v>-0.65146676620072907</v>
      </c>
      <c r="AN107" s="11">
        <f>'OddsRatio_working_3-way'!AB107+'OddsRatio_working_3-way'!AH107</f>
        <v>-0.40262773810953373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1.0540945043102627</v>
      </c>
      <c r="AS107" s="11">
        <f>IF(('OddsRatio_working_3-way'!X107=0),IF(Q107&gt;0,-Q107^(1/3),(-Q107)^(1/3)),'OddsRatio_working_3-way'!AM107-'OddsRatio_working_3-way'!R107/3)</f>
        <v>-0.65146676620072907</v>
      </c>
      <c r="AT107" s="11">
        <f>IF(('OddsRatio_working_3-way'!X107=0),IF(Q107&gt;0,-Q107^(1/3),(-Q107)^(1/3)),'OddsRatio_working_3-way'!AN107-'OddsRatio_working_3-way'!R107/3)</f>
        <v>-0.40262773810953373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1.34</v>
      </c>
      <c r="B108" s="4">
        <f>IF('True_Odds_Calculator_3-way'!B107="","",'True_Odds_Calculator_3-way'!B107)</f>
        <v>5.26</v>
      </c>
      <c r="C108" s="4">
        <f>IF('True_Odds_Calculator_3-way'!C107="","",'True_Odds_Calculator_3-way'!C107)</f>
        <v>9.89</v>
      </c>
      <c r="D108" s="9">
        <f t="shared" si="26"/>
        <v>0.72944600438955309</v>
      </c>
      <c r="E108" s="9">
        <f t="shared" si="27"/>
        <v>0.17707886578104501</v>
      </c>
      <c r="F108" s="9">
        <f t="shared" si="28"/>
        <v>9.3475129829401649E-2</v>
      </c>
      <c r="G108" s="9">
        <f t="shared" si="29"/>
        <v>1.0908923225633551</v>
      </c>
      <c r="H108" s="9">
        <f t="shared" si="30"/>
        <v>1.3709033896715408</v>
      </c>
      <c r="I108" s="9">
        <f t="shared" si="31"/>
        <v>5.6472012941198919</v>
      </c>
      <c r="J108" s="9">
        <f t="shared" si="32"/>
        <v>10.698032747588227</v>
      </c>
      <c r="K108" s="11">
        <f t="shared" si="33"/>
        <v>0.74626865671641784</v>
      </c>
      <c r="L108" s="11">
        <f t="shared" si="34"/>
        <v>0.19011406844106465</v>
      </c>
      <c r="M108" s="11">
        <f t="shared" si="35"/>
        <v>0.10111223458038422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-0.18471554387290312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0.19351967034921161</v>
      </c>
      <c r="Q108" s="11">
        <f>2*'OddsRatio_working_3-way'!K108*'OddsRatio_working_3-way'!L108*'OddsRatio_working_3-way'!M108</f>
        <v>2.869083326155843E-2</v>
      </c>
      <c r="R108" s="11">
        <f t="shared" si="36"/>
        <v>0</v>
      </c>
      <c r="S108" s="11">
        <f t="shared" si="37"/>
        <v>-1.0476631597520907</v>
      </c>
      <c r="T108" s="11">
        <f t="shared" si="38"/>
        <v>-0.15532441212039891</v>
      </c>
      <c r="U108" s="11">
        <f>'OddsRatio_working_3-way'!S108-'OddsRatio_working_3-way'!R108^2/3</f>
        <v>-1.0476631597520907</v>
      </c>
      <c r="V108" s="11">
        <f>'OddsRatio_working_3-way'!S108*'OddsRatio_working_3-way'!R108/3-2*'OddsRatio_working_3-way'!R108^3/27-'OddsRatio_working_3-way'!T108</f>
        <v>0.15532441212039891</v>
      </c>
      <c r="W108" s="11">
        <f>'OddsRatio_working_3-way'!V108^2+4*'OddsRatio_working_3-way'!U108^3/27</f>
        <v>-0.14623182177120875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0.20637193048701916</v>
      </c>
      <c r="Y108" s="11">
        <f>IF('OddsRatio_working_3-way'!W108&gt;=0,IF('OddsRatio_working_3-way'!V108+SQRT('OddsRatio_working_3-way'!W108)&gt;0,0,PI()),ACOS('OddsRatio_working_3-way'!V108/(2*'OddsRatio_working_3-way'!X108)))</f>
        <v>1.1849735515896844</v>
      </c>
      <c r="Z108" s="11">
        <f>'OddsRatio_working_3-way'!X108^(1/3)*COS('OddsRatio_working_3-way'!Y108/3)</f>
        <v>0.54544616128167756</v>
      </c>
      <c r="AA108" s="11">
        <f>'OddsRatio_working_3-way'!X108^(1/3)*COS(('OddsRatio_working_3-way'!Y108+2*PI())/3)</f>
        <v>-0.46965493127789126</v>
      </c>
      <c r="AB108" s="11">
        <f>'OddsRatio_working_3-way'!X108^(1/3)*COS(('OddsRatio_working_3-way'!Y108+4*PI())/3)</f>
        <v>-7.5791230003786153E-2</v>
      </c>
      <c r="AC108" s="11">
        <f>'OddsRatio_working_3-way'!X108^(1/3)*SIN('OddsRatio_working_3-way'!Y108/3)</f>
        <v>0.2273973139546269</v>
      </c>
      <c r="AD108" s="11">
        <f>'OddsRatio_working_3-way'!X108^(1/3)*SIN(('OddsRatio_working_3-way'!Y108+2*PI())/3)</f>
        <v>0.3586715750893234</v>
      </c>
      <c r="AE108" s="11">
        <f>'OddsRatio_working_3-way'!X108^(1/3)*SIN(('OddsRatio_working_3-way'!Y108+4*PI())/3)</f>
        <v>-0.58606888904395027</v>
      </c>
      <c r="AF108" s="11">
        <f>-'OddsRatio_working_3-way'!U108/(3*'OddsRatio_working_3-way'!X108^(1/3))*COS(('OddsRatio_working_3-way'!Y108)/3)</f>
        <v>0.54544616128167756</v>
      </c>
      <c r="AG108" s="11">
        <f>-'OddsRatio_working_3-way'!U108/(3*'OddsRatio_working_3-way'!X108^(1/3))*COS(('OddsRatio_working_3-way'!Y108+2*PI())/3)</f>
        <v>-0.46965493127789126</v>
      </c>
      <c r="AH108" s="11">
        <f>-'OddsRatio_working_3-way'!U108/(3*'OddsRatio_working_3-way'!X108^(1/3))*COS(('OddsRatio_working_3-way'!Y108+4*PI())/3)</f>
        <v>-7.5791230003786153E-2</v>
      </c>
      <c r="AI108" s="11">
        <f>'OddsRatio_working_3-way'!U108/(3*'OddsRatio_working_3-way'!X108^(1/3))*SIN(('OddsRatio_working_3-way'!Y108)/3)</f>
        <v>-0.2273973139546269</v>
      </c>
      <c r="AJ108" s="11">
        <f>'OddsRatio_working_3-way'!U108/(3*'OddsRatio_working_3-way'!X108^(1/3))*SIN(('OddsRatio_working_3-way'!Y108+2*PI())/3)</f>
        <v>-0.3586715750893234</v>
      </c>
      <c r="AK108" s="11">
        <f>'OddsRatio_working_3-way'!U108/(3*'OddsRatio_working_3-way'!X108^(1/3))*SIN(('OddsRatio_working_3-way'!Y108+4*PI())/3)</f>
        <v>0.58606888904395027</v>
      </c>
      <c r="AL108" s="11">
        <f>'OddsRatio_working_3-way'!Z108+'OddsRatio_working_3-way'!AF108</f>
        <v>1.0908923225633551</v>
      </c>
      <c r="AM108" s="11">
        <f>'OddsRatio_working_3-way'!AA108+'OddsRatio_working_3-way'!AG108</f>
        <v>-0.93930986255578253</v>
      </c>
      <c r="AN108" s="11">
        <f>'OddsRatio_working_3-way'!AB108+'OddsRatio_working_3-way'!AH108</f>
        <v>-0.15158246000757231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1.0908923225633551</v>
      </c>
      <c r="AS108" s="11">
        <f>IF(('OddsRatio_working_3-way'!X108=0),IF(Q108&gt;0,-Q108^(1/3),(-Q108)^(1/3)),'OddsRatio_working_3-way'!AM108-'OddsRatio_working_3-way'!R108/3)</f>
        <v>-0.93930986255578253</v>
      </c>
      <c r="AT108" s="11">
        <f>IF(('OddsRatio_working_3-way'!X108=0),IF(Q108&gt;0,-Q108^(1/3),(-Q108)^(1/3)),'OddsRatio_working_3-way'!AN108-'OddsRatio_working_3-way'!R108/3)</f>
        <v>-0.15158246000757231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2.44</v>
      </c>
      <c r="B109" s="4">
        <f>IF('True_Odds_Calculator_3-way'!B108="","",'True_Odds_Calculator_3-way'!B108)</f>
        <v>3.14</v>
      </c>
      <c r="C109" s="4">
        <f>IF('True_Odds_Calculator_3-way'!C108="","",'True_Odds_Calculator_3-way'!C108)</f>
        <v>3.28</v>
      </c>
      <c r="D109" s="9">
        <f t="shared" si="26"/>
        <v>0.39783401794692541</v>
      </c>
      <c r="E109" s="9">
        <f t="shared" si="27"/>
        <v>0.30774966648680513</v>
      </c>
      <c r="F109" s="9">
        <f t="shared" si="28"/>
        <v>0.29441631556626929</v>
      </c>
      <c r="G109" s="9">
        <f t="shared" si="29"/>
        <v>1.0511188133891012</v>
      </c>
      <c r="H109" s="9">
        <f t="shared" si="30"/>
        <v>2.513611091280306</v>
      </c>
      <c r="I109" s="9">
        <f t="shared" si="31"/>
        <v>3.2493942606526769</v>
      </c>
      <c r="J109" s="9">
        <f t="shared" si="32"/>
        <v>3.3965508945271514</v>
      </c>
      <c r="K109" s="11">
        <f t="shared" si="33"/>
        <v>0.4098360655737705</v>
      </c>
      <c r="L109" s="11">
        <f t="shared" si="34"/>
        <v>0.31847133757961782</v>
      </c>
      <c r="M109" s="11">
        <f t="shared" si="35"/>
        <v>0.3048780487804878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-0.27958752804610643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0.23318697998507604</v>
      </c>
      <c r="Q109" s="11">
        <f>2*'OddsRatio_working_3-way'!K109*'OddsRatio_working_3-way'!L109*'OddsRatio_working_3-way'!M109</f>
        <v>7.9585999994906495E-2</v>
      </c>
      <c r="R109" s="11">
        <f t="shared" si="36"/>
        <v>0</v>
      </c>
      <c r="S109" s="11">
        <f t="shared" si="37"/>
        <v>-0.83403927784154042</v>
      </c>
      <c r="T109" s="11">
        <f t="shared" si="38"/>
        <v>-0.28465504363192506</v>
      </c>
      <c r="U109" s="11">
        <f>'OddsRatio_working_3-way'!S109-'OddsRatio_working_3-way'!R109^2/3</f>
        <v>-0.83403927784154042</v>
      </c>
      <c r="V109" s="11">
        <f>'OddsRatio_working_3-way'!S109*'OddsRatio_working_3-way'!R109/3-2*'OddsRatio_working_3-way'!R109^3/27-'OddsRatio_working_3-way'!T109</f>
        <v>0.28465504363192506</v>
      </c>
      <c r="W109" s="11">
        <f>'OddsRatio_working_3-way'!V109^2+4*'OddsRatio_working_3-way'!U109^3/27</f>
        <v>-4.9234569015838281E-3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0.14658781563168627</v>
      </c>
      <c r="Y109" s="11">
        <f>IF('OddsRatio_working_3-way'!W109&gt;=0,IF('OddsRatio_working_3-way'!V109+SQRT('OddsRatio_working_3-way'!W109)&gt;0,0,PI()),ACOS('OddsRatio_working_3-way'!V109/(2*'OddsRatio_working_3-way'!X109)))</f>
        <v>0.2416814482840115</v>
      </c>
      <c r="Z109" s="11">
        <f>'OddsRatio_working_3-way'!X109^(1/3)*COS('OddsRatio_working_3-way'!Y109/3)</f>
        <v>0.52555940669455059</v>
      </c>
      <c r="AA109" s="11">
        <f>'OddsRatio_working_3-way'!X109^(1/3)*COS(('OddsRatio_working_3-way'!Y109+2*PI())/3)</f>
        <v>-0.29952615877550864</v>
      </c>
      <c r="AB109" s="11">
        <f>'OddsRatio_working_3-way'!X109^(1/3)*COS(('OddsRatio_working_3-way'!Y109+4*PI())/3)</f>
        <v>-0.22603324791904186</v>
      </c>
      <c r="AC109" s="11">
        <f>'OddsRatio_working_3-way'!X109^(1/3)*SIN('OddsRatio_working_3-way'!Y109/3)</f>
        <v>4.243115186651026E-2</v>
      </c>
      <c r="AD109" s="11">
        <f>'OddsRatio_working_3-way'!X109^(1/3)*SIN(('OddsRatio_working_3-way'!Y109+2*PI())/3)</f>
        <v>0.43393222146210308</v>
      </c>
      <c r="AE109" s="11">
        <f>'OddsRatio_working_3-way'!X109^(1/3)*SIN(('OddsRatio_working_3-way'!Y109+4*PI())/3)</f>
        <v>-0.47636337332861334</v>
      </c>
      <c r="AF109" s="11">
        <f>-'OddsRatio_working_3-way'!U109/(3*'OddsRatio_working_3-way'!X109^(1/3))*COS(('OddsRatio_working_3-way'!Y109)/3)</f>
        <v>0.52555940669455048</v>
      </c>
      <c r="AG109" s="11">
        <f>-'OddsRatio_working_3-way'!U109/(3*'OddsRatio_working_3-way'!X109^(1/3))*COS(('OddsRatio_working_3-way'!Y109+2*PI())/3)</f>
        <v>-0.29952615877550859</v>
      </c>
      <c r="AH109" s="11">
        <f>-'OddsRatio_working_3-way'!U109/(3*'OddsRatio_working_3-way'!X109^(1/3))*COS(('OddsRatio_working_3-way'!Y109+4*PI())/3)</f>
        <v>-0.22603324791904181</v>
      </c>
      <c r="AI109" s="11">
        <f>'OddsRatio_working_3-way'!U109/(3*'OddsRatio_working_3-way'!X109^(1/3))*SIN(('OddsRatio_working_3-way'!Y109)/3)</f>
        <v>-4.2431151866510253E-2</v>
      </c>
      <c r="AJ109" s="11">
        <f>'OddsRatio_working_3-way'!U109/(3*'OddsRatio_working_3-way'!X109^(1/3))*SIN(('OddsRatio_working_3-way'!Y109+2*PI())/3)</f>
        <v>-0.43393222146210297</v>
      </c>
      <c r="AK109" s="11">
        <f>'OddsRatio_working_3-way'!U109/(3*'OddsRatio_working_3-way'!X109^(1/3))*SIN(('OddsRatio_working_3-way'!Y109+4*PI())/3)</f>
        <v>0.47636337332861328</v>
      </c>
      <c r="AL109" s="11">
        <f>'OddsRatio_working_3-way'!Z109+'OddsRatio_working_3-way'!AF109</f>
        <v>1.0511188133891012</v>
      </c>
      <c r="AM109" s="11">
        <f>'OddsRatio_working_3-way'!AA109+'OddsRatio_working_3-way'!AG109</f>
        <v>-0.59905231755101718</v>
      </c>
      <c r="AN109" s="11">
        <f>'OddsRatio_working_3-way'!AB109+'OddsRatio_working_3-way'!AH109</f>
        <v>-0.45206649583808367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1.0511188133891012</v>
      </c>
      <c r="AS109" s="11">
        <f>IF(('OddsRatio_working_3-way'!X109=0),IF(Q109&gt;0,-Q109^(1/3),(-Q109)^(1/3)),'OddsRatio_working_3-way'!AM109-'OddsRatio_working_3-way'!R109/3)</f>
        <v>-0.59905231755101718</v>
      </c>
      <c r="AT109" s="11">
        <f>IF(('OddsRatio_working_3-way'!X109=0),IF(Q109&gt;0,-Q109^(1/3),(-Q109)^(1/3)),'OddsRatio_working_3-way'!AN109-'OddsRatio_working_3-way'!R109/3)</f>
        <v>-0.45206649583808367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1.41</v>
      </c>
      <c r="B110" s="4">
        <f>IF('True_Odds_Calculator_3-way'!B109="","",'True_Odds_Calculator_3-way'!B109)</f>
        <v>4.8</v>
      </c>
      <c r="C110" s="4">
        <f>IF('True_Odds_Calculator_3-way'!C109="","",'True_Odds_Calculator_3-way'!C109)</f>
        <v>8.09</v>
      </c>
      <c r="D110" s="9">
        <f t="shared" si="26"/>
        <v>0.69105032658166965</v>
      </c>
      <c r="E110" s="9">
        <f t="shared" si="27"/>
        <v>0.19441636950263383</v>
      </c>
      <c r="F110" s="9">
        <f t="shared" si="28"/>
        <v>0.11453330391569649</v>
      </c>
      <c r="G110" s="9">
        <f t="shared" si="29"/>
        <v>1.0904210009604003</v>
      </c>
      <c r="H110" s="9">
        <f t="shared" si="30"/>
        <v>1.4470726103937643</v>
      </c>
      <c r="I110" s="9">
        <f t="shared" si="31"/>
        <v>5.1435998036495203</v>
      </c>
      <c r="J110" s="9">
        <f t="shared" si="32"/>
        <v>8.7310848968092376</v>
      </c>
      <c r="K110" s="11">
        <f t="shared" si="33"/>
        <v>0.70921985815602839</v>
      </c>
      <c r="L110" s="11">
        <f t="shared" si="34"/>
        <v>0.20833333333333334</v>
      </c>
      <c r="M110" s="11">
        <f t="shared" si="35"/>
        <v>0.12360939431396786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-0.20174594616708608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0.2063809331778719</v>
      </c>
      <c r="Q110" s="11">
        <f>2*'OddsRatio_working_3-way'!K110*'OddsRatio_working_3-way'!L110*'OddsRatio_working_3-way'!M110</f>
        <v>3.6527598792543699E-2</v>
      </c>
      <c r="R110" s="11">
        <f t="shared" si="36"/>
        <v>0</v>
      </c>
      <c r="S110" s="11">
        <f t="shared" si="37"/>
        <v>-1.022974374944551</v>
      </c>
      <c r="T110" s="11">
        <f t="shared" si="38"/>
        <v>-0.18105741149461077</v>
      </c>
      <c r="U110" s="11">
        <f>'OddsRatio_working_3-way'!S110-'OddsRatio_working_3-way'!R110^2/3</f>
        <v>-1.022974374944551</v>
      </c>
      <c r="V110" s="11">
        <f>'OddsRatio_working_3-way'!S110*'OddsRatio_working_3-way'!R110/3-2*'OddsRatio_working_3-way'!R110^3/27-'OddsRatio_working_3-way'!T110</f>
        <v>0.18105741149461077</v>
      </c>
      <c r="W110" s="11">
        <f>'OddsRatio_working_3-way'!V110^2+4*'OddsRatio_working_3-way'!U110^3/27</f>
        <v>-0.12581357921313191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0.19912016815874073</v>
      </c>
      <c r="Y110" s="11">
        <f>IF('OddsRatio_working_3-way'!W110&gt;=0,IF('OddsRatio_working_3-way'!V110+SQRT('OddsRatio_working_3-way'!W110)&gt;0,0,PI()),ACOS('OddsRatio_working_3-way'!V110/(2*'OddsRatio_working_3-way'!X110)))</f>
        <v>1.0988243246576888</v>
      </c>
      <c r="Z110" s="11">
        <f>'OddsRatio_working_3-way'!X110^(1/3)*COS('OddsRatio_working_3-way'!Y110/3)</f>
        <v>0.54521050048020014</v>
      </c>
      <c r="AA110" s="11">
        <f>'OddsRatio_working_3-way'!X110^(1/3)*COS(('OddsRatio_working_3-way'!Y110+2*PI())/3)</f>
        <v>-0.45372047975085944</v>
      </c>
      <c r="AB110" s="11">
        <f>'OddsRatio_working_3-way'!X110^(1/3)*COS(('OddsRatio_working_3-way'!Y110+4*PI())/3)</f>
        <v>-9.1490020729340815E-2</v>
      </c>
      <c r="AC110" s="11">
        <f>'OddsRatio_working_3-way'!X110^(1/3)*SIN('OddsRatio_working_3-way'!Y110/3)</f>
        <v>0.20913385302475554</v>
      </c>
      <c r="AD110" s="11">
        <f>'OddsRatio_working_3-way'!X110^(1/3)*SIN(('OddsRatio_working_3-way'!Y110+2*PI())/3)</f>
        <v>0.36759921731350342</v>
      </c>
      <c r="AE110" s="11">
        <f>'OddsRatio_working_3-way'!X110^(1/3)*SIN(('OddsRatio_working_3-way'!Y110+4*PI())/3)</f>
        <v>-0.57673307033825894</v>
      </c>
      <c r="AF110" s="11">
        <f>-'OddsRatio_working_3-way'!U110/(3*'OddsRatio_working_3-way'!X110^(1/3))*COS(('OddsRatio_working_3-way'!Y110)/3)</f>
        <v>0.54521050048020003</v>
      </c>
      <c r="AG110" s="11">
        <f>-'OddsRatio_working_3-way'!U110/(3*'OddsRatio_working_3-way'!X110^(1/3))*COS(('OddsRatio_working_3-way'!Y110+2*PI())/3)</f>
        <v>-0.45372047975085933</v>
      </c>
      <c r="AH110" s="11">
        <f>-'OddsRatio_working_3-way'!U110/(3*'OddsRatio_working_3-way'!X110^(1/3))*COS(('OddsRatio_working_3-way'!Y110+4*PI())/3)</f>
        <v>-9.1490020729340801E-2</v>
      </c>
      <c r="AI110" s="11">
        <f>'OddsRatio_working_3-way'!U110/(3*'OddsRatio_working_3-way'!X110^(1/3))*SIN(('OddsRatio_working_3-way'!Y110)/3)</f>
        <v>-0.20913385302475551</v>
      </c>
      <c r="AJ110" s="11">
        <f>'OddsRatio_working_3-way'!U110/(3*'OddsRatio_working_3-way'!X110^(1/3))*SIN(('OddsRatio_working_3-way'!Y110+2*PI())/3)</f>
        <v>-0.36759921731350337</v>
      </c>
      <c r="AK110" s="11">
        <f>'OddsRatio_working_3-way'!U110/(3*'OddsRatio_working_3-way'!X110^(1/3))*SIN(('OddsRatio_working_3-way'!Y110+4*PI())/3)</f>
        <v>0.57673307033825882</v>
      </c>
      <c r="AL110" s="11">
        <f>'OddsRatio_working_3-way'!Z110+'OddsRatio_working_3-way'!AF110</f>
        <v>1.0904210009604003</v>
      </c>
      <c r="AM110" s="11">
        <f>'OddsRatio_working_3-way'!AA110+'OddsRatio_working_3-way'!AG110</f>
        <v>-0.90744095950171877</v>
      </c>
      <c r="AN110" s="11">
        <f>'OddsRatio_working_3-way'!AB110+'OddsRatio_working_3-way'!AH110</f>
        <v>-0.18298004145868163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1.0904210009604003</v>
      </c>
      <c r="AS110" s="11">
        <f>IF(('OddsRatio_working_3-way'!X110=0),IF(Q110&gt;0,-Q110^(1/3),(-Q110)^(1/3)),'OddsRatio_working_3-way'!AM110-'OddsRatio_working_3-way'!R110/3)</f>
        <v>-0.90744095950171877</v>
      </c>
      <c r="AT110" s="11">
        <f>IF(('OddsRatio_working_3-way'!X110=0),IF(Q110&gt;0,-Q110^(1/3),(-Q110)^(1/3)),'OddsRatio_working_3-way'!AN110-'OddsRatio_working_3-way'!R110/3)</f>
        <v>-0.18298004145868163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2.13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3.39</v>
      </c>
      <c r="D2" s="4">
        <f>IF(A2="","",((1/A2)+(1/B2)+(1/C2))-1)</f>
        <v>3.3286023113655805E-2</v>
      </c>
      <c r="E2" s="4">
        <f>IF(A2="","",(3*A2)/(3-($D2*A2)))</f>
        <v>2.181556900934055</v>
      </c>
      <c r="F2" s="4">
        <f>IF(B2="","",(3*B2)/(3-($D2*B2)))</f>
        <v>3.8801519876440702</v>
      </c>
      <c r="G2" s="4">
        <f>IF(C2="","",(3*C2)/(3-($D2*C2)))</f>
        <v>3.5224922261528588</v>
      </c>
      <c r="I2" s="4">
        <f>IF(A2="","",D2+1)</f>
        <v>1.0332860231136558</v>
      </c>
    </row>
    <row r="3" spans="1:9" x14ac:dyDescent="0.2">
      <c r="A3" s="4">
        <f>IF('True_Odds_Calculator_3-way'!A4="","",'True_Odds_Calculator_3-way'!A4)</f>
        <v>2.76</v>
      </c>
      <c r="B3" s="4">
        <f>IF('True_Odds_Calculator_3-way'!B4="","",'True_Odds_Calculator_3-way'!B4)</f>
        <v>3.3</v>
      </c>
      <c r="C3" s="4">
        <f>IF('True_Odds_Calculator_3-way'!C4="","",'True_Odds_Calculator_3-way'!C4)</f>
        <v>2.72</v>
      </c>
      <c r="D3" s="4">
        <f t="shared" ref="D3:D66" si="0">IF(A3="","",((1/A3)+(1/B3)+(1/C3))-1)</f>
        <v>3.2996202433542621E-2</v>
      </c>
      <c r="E3" s="4">
        <f t="shared" ref="E3:E66" si="1">IF(A3="","",(3*A3)/(3-($D3*A3)))</f>
        <v>2.846406970972664</v>
      </c>
      <c r="F3" s="4">
        <f t="shared" ref="F3:F66" si="2">IF(B3="","",(3*B3)/(3-($D3*B3)))</f>
        <v>3.4242873255633941</v>
      </c>
      <c r="G3" s="4">
        <f t="shared" ref="G3:G66" si="3">IF(C3="","",(3*C3)/(3-($D3*C3)))</f>
        <v>2.803882510593604</v>
      </c>
      <c r="I3" s="4">
        <f t="shared" ref="I3:I66" si="4">IF(A3="","",D3+1)</f>
        <v>1.0329962024335426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3.51</v>
      </c>
      <c r="D4" s="4">
        <f t="shared" si="0"/>
        <v>2.8433098449105021E-2</v>
      </c>
      <c r="E4" s="4">
        <f t="shared" si="1"/>
        <v>2.1843026307770463</v>
      </c>
      <c r="F4" s="4">
        <f t="shared" si="2"/>
        <v>3.7486121545137392</v>
      </c>
      <c r="G4" s="4">
        <f t="shared" si="3"/>
        <v>3.6307843036367387</v>
      </c>
      <c r="I4" s="4">
        <f t="shared" si="4"/>
        <v>1.028433098449105</v>
      </c>
    </row>
    <row r="5" spans="1:9" x14ac:dyDescent="0.2">
      <c r="A5" s="4">
        <f>IF('True_Odds_Calculator_3-way'!A6="","",'True_Odds_Calculator_3-way'!A6)</f>
        <v>2.0499999999999998</v>
      </c>
      <c r="B5" s="4">
        <f>IF('True_Odds_Calculator_3-way'!B6="","",'True_Odds_Calculator_3-way'!B6)</f>
        <v>3.75</v>
      </c>
      <c r="C5" s="4">
        <f>IF('True_Odds_Calculator_3-way'!C6="","",'True_Odds_Calculator_3-way'!C6)</f>
        <v>3.81</v>
      </c>
      <c r="D5" s="4">
        <f t="shared" si="0"/>
        <v>1.6938736316497005E-2</v>
      </c>
      <c r="E5" s="4">
        <f t="shared" si="1"/>
        <v>2.0740062136541066</v>
      </c>
      <c r="F5" s="4">
        <f t="shared" si="2"/>
        <v>3.8311178692303915</v>
      </c>
      <c r="G5" s="4">
        <f t="shared" si="3"/>
        <v>3.8937633979759707</v>
      </c>
      <c r="I5" s="4">
        <f t="shared" si="4"/>
        <v>1.016938736316497</v>
      </c>
    </row>
    <row r="6" spans="1:9" x14ac:dyDescent="0.2">
      <c r="A6" s="4">
        <f>IF('True_Odds_Calculator_3-way'!A7="","",'True_Odds_Calculator_3-way'!A7)</f>
        <v>1.98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4.0999999999999996</v>
      </c>
      <c r="D6" s="4">
        <f t="shared" si="0"/>
        <v>2.9851820479389835E-2</v>
      </c>
      <c r="E6" s="4">
        <f t="shared" si="1"/>
        <v>2.0197943962159361</v>
      </c>
      <c r="F6" s="4">
        <f t="shared" si="2"/>
        <v>3.6907414155380218</v>
      </c>
      <c r="G6" s="4">
        <f t="shared" si="3"/>
        <v>4.2743841354231584</v>
      </c>
      <c r="I6" s="4">
        <f t="shared" si="4"/>
        <v>1.0298518204793898</v>
      </c>
    </row>
    <row r="7" spans="1:9" x14ac:dyDescent="0.2">
      <c r="A7" s="4">
        <f>IF('True_Odds_Calculator_3-way'!A8="","",'True_Odds_Calculator_3-way'!A8)</f>
        <v>2.56</v>
      </c>
      <c r="B7" s="4">
        <f>IF('True_Odds_Calculator_3-way'!B8="","",'True_Odds_Calculator_3-way'!B8)</f>
        <v>3.49</v>
      </c>
      <c r="C7" s="4">
        <f>IF('True_Odds_Calculator_3-way'!C8="","",'True_Odds_Calculator_3-way'!C8)</f>
        <v>2.85</v>
      </c>
      <c r="D7" s="4">
        <f t="shared" si="0"/>
        <v>2.8035144271854495E-2</v>
      </c>
      <c r="E7" s="4">
        <f t="shared" si="1"/>
        <v>2.6227447705870155</v>
      </c>
      <c r="F7" s="4">
        <f t="shared" si="2"/>
        <v>3.60766104314036</v>
      </c>
      <c r="G7" s="4">
        <f t="shared" si="3"/>
        <v>2.927982080037288</v>
      </c>
      <c r="I7" s="4">
        <f t="shared" si="4"/>
        <v>1.0280351442718545</v>
      </c>
    </row>
    <row r="8" spans="1:9" x14ac:dyDescent="0.2">
      <c r="A8" s="4">
        <f>IF('True_Odds_Calculator_3-way'!A9="","",'True_Odds_Calculator_3-way'!A9)</f>
        <v>2.95</v>
      </c>
      <c r="B8" s="4">
        <f>IF('True_Odds_Calculator_3-way'!B9="","",'True_Odds_Calculator_3-way'!B9)</f>
        <v>2.99</v>
      </c>
      <c r="C8" s="4">
        <f>IF('True_Odds_Calculator_3-way'!C9="","",'True_Odds_Calculator_3-way'!C9)</f>
        <v>2.7</v>
      </c>
      <c r="D8" s="4">
        <f t="shared" si="0"/>
        <v>4.3801581752945129E-2</v>
      </c>
      <c r="E8" s="4">
        <f t="shared" si="1"/>
        <v>3.0827801353564168</v>
      </c>
      <c r="F8" s="4">
        <f t="shared" si="2"/>
        <v>3.1264886650314967</v>
      </c>
      <c r="G8" s="4">
        <f t="shared" si="3"/>
        <v>2.8108059728503236</v>
      </c>
      <c r="I8" s="4">
        <f t="shared" si="4"/>
        <v>1.0438015817529451</v>
      </c>
    </row>
    <row r="9" spans="1:9" x14ac:dyDescent="0.2">
      <c r="A9" s="4">
        <f>IF('True_Odds_Calculator_3-way'!A10="","",'True_Odds_Calculator_3-way'!A10)</f>
        <v>1.44</v>
      </c>
      <c r="B9" s="4">
        <f>IF('True_Odds_Calculator_3-way'!B10="","",'True_Odds_Calculator_3-way'!B10)</f>
        <v>4.5199999999999996</v>
      </c>
      <c r="C9" s="4">
        <f>IF('True_Odds_Calculator_3-way'!C10="","",'True_Odds_Calculator_3-way'!C10)</f>
        <v>7.3</v>
      </c>
      <c r="D9" s="4">
        <f t="shared" si="0"/>
        <v>5.2669683867404782E-2</v>
      </c>
      <c r="E9" s="4">
        <f t="shared" si="1"/>
        <v>1.477349535847067</v>
      </c>
      <c r="F9" s="4">
        <f t="shared" si="2"/>
        <v>4.9096049245284048</v>
      </c>
      <c r="G9" s="4">
        <f t="shared" si="3"/>
        <v>8.3731238075545811</v>
      </c>
      <c r="I9" s="4">
        <f t="shared" si="4"/>
        <v>1.0526696838674048</v>
      </c>
    </row>
    <row r="10" spans="1:9" x14ac:dyDescent="0.2">
      <c r="A10" s="4">
        <f>IF('True_Odds_Calculator_3-way'!A11="","",'True_Odds_Calculator_3-way'!A11)</f>
        <v>2.1800000000000002</v>
      </c>
      <c r="B10" s="4">
        <f>IF('True_Odds_Calculator_3-way'!B11="","",'True_Odds_Calculator_3-way'!B11)</f>
        <v>3.4</v>
      </c>
      <c r="C10" s="4">
        <f>IF('True_Odds_Calculator_3-way'!C11="","",'True_Odds_Calculator_3-way'!C11)</f>
        <v>3.43</v>
      </c>
      <c r="D10" s="4">
        <f t="shared" si="0"/>
        <v>4.4378432893471764E-2</v>
      </c>
      <c r="E10" s="4">
        <f t="shared" si="1"/>
        <v>2.2526440024384367</v>
      </c>
      <c r="F10" s="4">
        <f t="shared" si="2"/>
        <v>3.5800611717258191</v>
      </c>
      <c r="G10" s="4">
        <f t="shared" si="3"/>
        <v>3.6133384120342464</v>
      </c>
      <c r="I10" s="4">
        <f t="shared" si="4"/>
        <v>1.0443784328934718</v>
      </c>
    </row>
    <row r="11" spans="1:9" x14ac:dyDescent="0.2">
      <c r="A11" s="4">
        <f>IF('True_Odds_Calculator_3-way'!A12="","",'True_Odds_Calculator_3-way'!A12)</f>
        <v>12.65</v>
      </c>
      <c r="B11" s="4">
        <f>IF('True_Odds_Calculator_3-way'!B12="","",'True_Odds_Calculator_3-way'!B12)</f>
        <v>6.78</v>
      </c>
      <c r="C11" s="4">
        <f>IF('True_Odds_Calculator_3-way'!C12="","",'True_Odds_Calculator_3-way'!C12)</f>
        <v>1.23</v>
      </c>
      <c r="D11" s="4">
        <f t="shared" si="0"/>
        <v>3.9552138849241913E-2</v>
      </c>
      <c r="E11" s="4">
        <f t="shared" si="1"/>
        <v>15.182031698608494</v>
      </c>
      <c r="F11" s="4">
        <f t="shared" si="2"/>
        <v>7.445540760000763</v>
      </c>
      <c r="G11" s="4">
        <f t="shared" si="3"/>
        <v>1.2502749295209772</v>
      </c>
      <c r="I11" s="4">
        <f t="shared" si="4"/>
        <v>1.0395521388492419</v>
      </c>
    </row>
    <row r="12" spans="1:9" x14ac:dyDescent="0.2">
      <c r="A12" s="4">
        <f>IF('True_Odds_Calculator_3-way'!A13="","",'True_Odds_Calculator_3-way'!A13)</f>
        <v>3.56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2.04</v>
      </c>
      <c r="D12" s="4">
        <f t="shared" si="0"/>
        <v>2.8826913598753556E-2</v>
      </c>
      <c r="E12" s="4">
        <f t="shared" si="1"/>
        <v>3.686093661482476</v>
      </c>
      <c r="F12" s="4">
        <f t="shared" si="2"/>
        <v>4.0302593879774093</v>
      </c>
      <c r="G12" s="4">
        <f t="shared" si="3"/>
        <v>2.0807882378702645</v>
      </c>
      <c r="I12" s="4">
        <f t="shared" si="4"/>
        <v>1.0288269135987536</v>
      </c>
    </row>
    <row r="13" spans="1:9" x14ac:dyDescent="0.2">
      <c r="A13" s="4">
        <f>IF('True_Odds_Calculator_3-way'!A14="","",'True_Odds_Calculator_3-way'!A14)</f>
        <v>2.85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2.4900000000000002</v>
      </c>
      <c r="D13" s="4">
        <f t="shared" si="0"/>
        <v>2.720889341054189E-2</v>
      </c>
      <c r="E13" s="4">
        <f t="shared" si="1"/>
        <v>2.9256228112697236</v>
      </c>
      <c r="F13" s="4">
        <f t="shared" si="2"/>
        <v>3.7642716205542803</v>
      </c>
      <c r="G13" s="4">
        <f t="shared" si="3"/>
        <v>2.5475318845096315</v>
      </c>
      <c r="I13" s="4">
        <f t="shared" si="4"/>
        <v>1.0272088934105419</v>
      </c>
    </row>
    <row r="14" spans="1:9" x14ac:dyDescent="0.2">
      <c r="A14" s="4">
        <f>IF('True_Odds_Calculator_3-way'!A15="","",'True_Odds_Calculator_3-way'!A15)</f>
        <v>4.82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1.85</v>
      </c>
      <c r="D14" s="4">
        <f t="shared" si="0"/>
        <v>3.6193858248936062E-2</v>
      </c>
      <c r="E14" s="4">
        <f t="shared" si="1"/>
        <v>5.1175956896318837</v>
      </c>
      <c r="F14" s="4">
        <f t="shared" si="2"/>
        <v>3.6216161700497325</v>
      </c>
      <c r="G14" s="4">
        <f t="shared" si="3"/>
        <v>1.8922337991723386</v>
      </c>
      <c r="I14" s="4">
        <f t="shared" si="4"/>
        <v>1.0361938582489361</v>
      </c>
    </row>
    <row r="15" spans="1:9" x14ac:dyDescent="0.2">
      <c r="A15" s="4">
        <f>IF('True_Odds_Calculator_3-way'!A16="","",'True_Odds_Calculator_3-way'!A16)</f>
        <v>2.11</v>
      </c>
      <c r="B15" s="4">
        <f>IF('True_Odds_Calculator_3-way'!B16="","",'True_Odds_Calculator_3-way'!B16)</f>
        <v>3.41</v>
      </c>
      <c r="C15" s="4">
        <f>IF('True_Odds_Calculator_3-way'!C16="","",'True_Odds_Calculator_3-way'!C16)</f>
        <v>3.74</v>
      </c>
      <c r="D15" s="4">
        <f t="shared" si="0"/>
        <v>3.4568460398293865E-2</v>
      </c>
      <c r="E15" s="4">
        <f t="shared" si="1"/>
        <v>2.1625791113596811</v>
      </c>
      <c r="F15" s="4">
        <f t="shared" si="2"/>
        <v>3.5494686196880103</v>
      </c>
      <c r="G15" s="4">
        <f t="shared" si="3"/>
        <v>3.9084353800911096</v>
      </c>
      <c r="I15" s="4">
        <f t="shared" si="4"/>
        <v>1.0345684603982939</v>
      </c>
    </row>
    <row r="16" spans="1:9" x14ac:dyDescent="0.2">
      <c r="A16" s="4">
        <f>IF('True_Odds_Calculator_3-way'!A17="","",'True_Odds_Calculator_3-way'!A17)</f>
        <v>2.0099999999999998</v>
      </c>
      <c r="B16" s="4">
        <f>IF('True_Odds_Calculator_3-way'!B17="","",'True_Odds_Calculator_3-way'!B17)</f>
        <v>3.67</v>
      </c>
      <c r="C16" s="4">
        <f>IF('True_Odds_Calculator_3-way'!C17="","",'True_Odds_Calculator_3-way'!C17)</f>
        <v>3.87</v>
      </c>
      <c r="D16" s="4">
        <f t="shared" si="0"/>
        <v>2.838993466018036E-2</v>
      </c>
      <c r="E16" s="4">
        <f t="shared" si="1"/>
        <v>2.0489740605995528</v>
      </c>
      <c r="F16" s="4">
        <f t="shared" si="2"/>
        <v>3.8020464156627996</v>
      </c>
      <c r="G16" s="4">
        <f t="shared" si="3"/>
        <v>4.0171190127182799</v>
      </c>
      <c r="I16" s="4">
        <f t="shared" si="4"/>
        <v>1.0283899346601804</v>
      </c>
    </row>
    <row r="17" spans="1:9" x14ac:dyDescent="0.2">
      <c r="A17" s="4">
        <f>IF('True_Odds_Calculator_3-way'!A18="","",'True_Odds_Calculator_3-way'!A18)</f>
        <v>3.2</v>
      </c>
      <c r="B17" s="4">
        <f>IF('True_Odds_Calculator_3-way'!B18="","",'True_Odds_Calculator_3-way'!B18)</f>
        <v>3.52</v>
      </c>
      <c r="C17" s="4">
        <f>IF('True_Odds_Calculator_3-way'!C18="","",'True_Odds_Calculator_3-way'!C18)</f>
        <v>2.3199999999999998</v>
      </c>
      <c r="D17" s="4">
        <f t="shared" si="0"/>
        <v>2.7625391849529946E-2</v>
      </c>
      <c r="E17" s="4">
        <f t="shared" si="1"/>
        <v>3.2971576227390189</v>
      </c>
      <c r="F17" s="4">
        <f t="shared" si="2"/>
        <v>3.6379187455452611</v>
      </c>
      <c r="G17" s="4">
        <f t="shared" si="3"/>
        <v>2.3706456107756617</v>
      </c>
      <c r="I17" s="4">
        <f t="shared" si="4"/>
        <v>1.0276253918495299</v>
      </c>
    </row>
    <row r="18" spans="1:9" x14ac:dyDescent="0.2">
      <c r="A18" s="4">
        <f>IF('True_Odds_Calculator_3-way'!A19="","",'True_Odds_Calculator_3-way'!A19)</f>
        <v>2.11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3.43</v>
      </c>
      <c r="D18" s="4">
        <f t="shared" si="0"/>
        <v>2.7946030394522481E-2</v>
      </c>
      <c r="E18" s="4">
        <f t="shared" si="1"/>
        <v>2.1523043484607101</v>
      </c>
      <c r="F18" s="4">
        <f t="shared" si="2"/>
        <v>3.9501982994094016</v>
      </c>
      <c r="G18" s="4">
        <f t="shared" si="3"/>
        <v>3.5432113719820002</v>
      </c>
      <c r="I18" s="4">
        <f t="shared" si="4"/>
        <v>1.0279460303945225</v>
      </c>
    </row>
    <row r="19" spans="1:9" x14ac:dyDescent="0.2">
      <c r="A19" s="4">
        <f>IF('True_Odds_Calculator_3-way'!A20="","",'True_Odds_Calculator_3-way'!A20)</f>
        <v>1.63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5.38</v>
      </c>
      <c r="D19" s="4">
        <f t="shared" si="0"/>
        <v>3.3015398276377006E-2</v>
      </c>
      <c r="E19" s="4">
        <f t="shared" si="1"/>
        <v>1.6597736274652701</v>
      </c>
      <c r="F19" s="4">
        <f t="shared" si="2"/>
        <v>4.4915613813887987</v>
      </c>
      <c r="G19" s="4">
        <f t="shared" si="3"/>
        <v>5.718583697578552</v>
      </c>
      <c r="I19" s="4">
        <f t="shared" si="4"/>
        <v>1.033015398276377</v>
      </c>
    </row>
    <row r="20" spans="1:9" x14ac:dyDescent="0.2">
      <c r="A20" s="4">
        <f>IF('True_Odds_Calculator_3-way'!A21="","",'True_Odds_Calculator_3-way'!A21)</f>
        <v>1.33</v>
      </c>
      <c r="B20" s="4">
        <f>IF('True_Odds_Calculator_3-way'!B21="","",'True_Odds_Calculator_3-way'!B21)</f>
        <v>5.64</v>
      </c>
      <c r="C20" s="4">
        <f>IF('True_Odds_Calculator_3-way'!C21="","",'True_Odds_Calculator_3-way'!C21)</f>
        <v>9.67</v>
      </c>
      <c r="D20" s="4">
        <f t="shared" si="0"/>
        <v>3.2597280126320793E-2</v>
      </c>
      <c r="E20" s="4">
        <f t="shared" si="1"/>
        <v>1.349502279365334</v>
      </c>
      <c r="F20" s="4">
        <f t="shared" si="2"/>
        <v>6.0081998290169931</v>
      </c>
      <c r="G20" s="4">
        <f t="shared" si="3"/>
        <v>10.805337317886636</v>
      </c>
      <c r="I20" s="4">
        <f t="shared" si="4"/>
        <v>1.0325972801263208</v>
      </c>
    </row>
    <row r="21" spans="1:9" x14ac:dyDescent="0.2">
      <c r="A21" s="4">
        <f>IF('True_Odds_Calculator_3-way'!A22="","",'True_Odds_Calculator_3-way'!A22)</f>
        <v>2.38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3.26</v>
      </c>
      <c r="D21" s="4">
        <f t="shared" si="0"/>
        <v>2.7216833784859729E-2</v>
      </c>
      <c r="E21" s="4">
        <f t="shared" si="1"/>
        <v>2.432523090801201</v>
      </c>
      <c r="F21" s="4">
        <f t="shared" si="2"/>
        <v>3.4337355033871133</v>
      </c>
      <c r="G21" s="4">
        <f t="shared" si="3"/>
        <v>3.3593550280665658</v>
      </c>
      <c r="I21" s="4">
        <f t="shared" si="4"/>
        <v>1.0272168337848597</v>
      </c>
    </row>
    <row r="22" spans="1:9" x14ac:dyDescent="0.2">
      <c r="A22" s="4">
        <f>IF('True_Odds_Calculator_3-way'!A23="","",'True_Odds_Calculator_3-way'!A23)</f>
        <v>2.2400000000000002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3.31</v>
      </c>
      <c r="D22" s="4">
        <f t="shared" si="0"/>
        <v>3.4257660768234777E-2</v>
      </c>
      <c r="E22" s="4">
        <f t="shared" si="1"/>
        <v>2.2988011575031009</v>
      </c>
      <c r="F22" s="4">
        <f t="shared" si="2"/>
        <v>3.6457090408444239</v>
      </c>
      <c r="G22" s="4">
        <f t="shared" si="3"/>
        <v>3.4400247448190537</v>
      </c>
      <c r="I22" s="4">
        <f t="shared" si="4"/>
        <v>1.0342576607682348</v>
      </c>
    </row>
    <row r="23" spans="1:9" x14ac:dyDescent="0.2">
      <c r="A23" s="4">
        <f>IF('True_Odds_Calculator_3-way'!A24="","",'True_Odds_Calculator_3-way'!A24)</f>
        <v>2.2999999999999998</v>
      </c>
      <c r="B23" s="4">
        <f>IF('True_Odds_Calculator_3-way'!B24="","",'True_Odds_Calculator_3-way'!B24)</f>
        <v>3.12</v>
      </c>
      <c r="C23" s="4">
        <f>IF('True_Odds_Calculator_3-way'!C24="","",'True_Odds_Calculator_3-way'!C24)</f>
        <v>3.66</v>
      </c>
      <c r="D23" s="4">
        <f t="shared" si="0"/>
        <v>2.8519472924319667E-2</v>
      </c>
      <c r="E23" s="4">
        <f t="shared" si="1"/>
        <v>2.3514134895680385</v>
      </c>
      <c r="F23" s="4">
        <f t="shared" si="2"/>
        <v>3.2153686437357987</v>
      </c>
      <c r="G23" s="4">
        <f t="shared" si="3"/>
        <v>3.7919356887928943</v>
      </c>
      <c r="I23" s="4">
        <f t="shared" si="4"/>
        <v>1.0285194729243197</v>
      </c>
    </row>
    <row r="24" spans="1:9" x14ac:dyDescent="0.2">
      <c r="A24" s="4">
        <f>IF('True_Odds_Calculator_3-way'!A25="","",'True_Odds_Calculator_3-way'!A25)</f>
        <v>1.89</v>
      </c>
      <c r="B24" s="4">
        <f>IF('True_Odds_Calculator_3-way'!B25="","",'True_Odds_Calculator_3-way'!B25)</f>
        <v>3.73</v>
      </c>
      <c r="C24" s="4">
        <f>IF('True_Odds_Calculator_3-way'!C25="","",'True_Odds_Calculator_3-way'!C25)</f>
        <v>4.29</v>
      </c>
      <c r="D24" s="4">
        <f t="shared" si="0"/>
        <v>3.0297276946070539E-2</v>
      </c>
      <c r="E24" s="4">
        <f t="shared" si="1"/>
        <v>1.926776939567366</v>
      </c>
      <c r="F24" s="4">
        <f t="shared" si="2"/>
        <v>3.8760077158193647</v>
      </c>
      <c r="G24" s="4">
        <f t="shared" si="3"/>
        <v>4.4842819928202768</v>
      </c>
      <c r="I24" s="4">
        <f t="shared" si="4"/>
        <v>1.0302972769460705</v>
      </c>
    </row>
    <row r="25" spans="1:9" x14ac:dyDescent="0.2">
      <c r="A25" s="4">
        <f>IF('True_Odds_Calculator_3-way'!A26="","",'True_Odds_Calculator_3-way'!A26)</f>
        <v>3.09</v>
      </c>
      <c r="B25" s="4">
        <f>IF('True_Odds_Calculator_3-way'!B26="","",'True_Odds_Calculator_3-way'!B26)</f>
        <v>3.91</v>
      </c>
      <c r="C25" s="4">
        <f>IF('True_Odds_Calculator_3-way'!C26="","",'True_Odds_Calculator_3-way'!C26)</f>
        <v>2.23</v>
      </c>
      <c r="D25" s="4">
        <f t="shared" si="0"/>
        <v>2.7809564446123147E-2</v>
      </c>
      <c r="E25" s="4">
        <f t="shared" si="1"/>
        <v>3.1811195145965523</v>
      </c>
      <c r="F25" s="4">
        <f t="shared" si="2"/>
        <v>4.0570482507084717</v>
      </c>
      <c r="G25" s="4">
        <f t="shared" si="3"/>
        <v>2.2770711043477405</v>
      </c>
      <c r="I25" s="4">
        <f t="shared" si="4"/>
        <v>1.0278095644461231</v>
      </c>
    </row>
    <row r="26" spans="1:9" x14ac:dyDescent="0.2">
      <c r="A26" s="4">
        <f>IF('True_Odds_Calculator_3-way'!A27="","",'True_Odds_Calculator_3-way'!A27)</f>
        <v>1.67</v>
      </c>
      <c r="B26" s="4">
        <f>IF('True_Odds_Calculator_3-way'!B27="","",'True_Odds_Calculator_3-way'!B27)</f>
        <v>4.3499999999999996</v>
      </c>
      <c r="C26" s="4">
        <f>IF('True_Odds_Calculator_3-way'!C27="","",'True_Odds_Calculator_3-way'!C27)</f>
        <v>4.93</v>
      </c>
      <c r="D26" s="4">
        <f t="shared" si="0"/>
        <v>3.1527209273137347E-2</v>
      </c>
      <c r="E26" s="4">
        <f t="shared" si="1"/>
        <v>1.6998323059876626</v>
      </c>
      <c r="F26" s="4">
        <f t="shared" si="2"/>
        <v>4.5583840347455906</v>
      </c>
      <c r="G26" s="4">
        <f t="shared" si="3"/>
        <v>5.199378302330314</v>
      </c>
      <c r="I26" s="4">
        <f t="shared" si="4"/>
        <v>1.0315272092731373</v>
      </c>
    </row>
    <row r="27" spans="1:9" x14ac:dyDescent="0.2">
      <c r="A27" s="4">
        <f>IF('True_Odds_Calculator_3-way'!A28="","",'True_Odds_Calculator_3-way'!A28)</f>
        <v>2.5099999999999998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2.78</v>
      </c>
      <c r="D27" s="4">
        <f t="shared" si="0"/>
        <v>2.6935809018894696E-2</v>
      </c>
      <c r="E27" s="4">
        <f t="shared" si="1"/>
        <v>2.5678702783811547</v>
      </c>
      <c r="F27" s="4">
        <f t="shared" si="2"/>
        <v>3.848542883994122</v>
      </c>
      <c r="G27" s="4">
        <f t="shared" si="3"/>
        <v>2.8511665903155547</v>
      </c>
      <c r="I27" s="4">
        <f t="shared" si="4"/>
        <v>1.0269358090188947</v>
      </c>
    </row>
    <row r="28" spans="1:9" x14ac:dyDescent="0.2">
      <c r="A28" s="4">
        <f>IF('True_Odds_Calculator_3-way'!A29="","",'True_Odds_Calculator_3-way'!A29)</f>
        <v>3.86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2.0099999999999998</v>
      </c>
      <c r="D28" s="4">
        <f t="shared" si="0"/>
        <v>4.1480080224183702E-2</v>
      </c>
      <c r="E28" s="4">
        <f t="shared" si="1"/>
        <v>4.0776271898052316</v>
      </c>
      <c r="F28" s="4">
        <f t="shared" si="2"/>
        <v>3.6890351232487624</v>
      </c>
      <c r="G28" s="4">
        <f t="shared" si="3"/>
        <v>2.0674580790767614</v>
      </c>
      <c r="I28" s="4">
        <f t="shared" si="4"/>
        <v>1.0414800802241837</v>
      </c>
    </row>
    <row r="29" spans="1:9" x14ac:dyDescent="0.2">
      <c r="A29" s="4">
        <f>IF('True_Odds_Calculator_3-way'!A30="","",'True_Odds_Calculator_3-way'!A30)</f>
        <v>1.87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4.59</v>
      </c>
      <c r="D29" s="4">
        <f t="shared" si="0"/>
        <v>4.0808720076392468E-2</v>
      </c>
      <c r="E29" s="4">
        <f t="shared" si="1"/>
        <v>1.9188095953457995</v>
      </c>
      <c r="F29" s="4">
        <f t="shared" si="2"/>
        <v>3.6419055392761788</v>
      </c>
      <c r="G29" s="4">
        <f t="shared" si="3"/>
        <v>4.8956727952511301</v>
      </c>
      <c r="I29" s="4">
        <f t="shared" si="4"/>
        <v>1.0408087200763925</v>
      </c>
    </row>
    <row r="30" spans="1:9" x14ac:dyDescent="0.2">
      <c r="A30" s="4">
        <f>IF('True_Odds_Calculator_3-way'!A31="","",'True_Odds_Calculator_3-way'!A31)</f>
        <v>2.0099999999999998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4.25</v>
      </c>
      <c r="D30" s="4">
        <f t="shared" si="0"/>
        <v>4.0498863150311815E-2</v>
      </c>
      <c r="E30" s="4">
        <f t="shared" si="1"/>
        <v>2.0660609913024603</v>
      </c>
      <c r="F30" s="4">
        <f t="shared" si="2"/>
        <v>3.3991327636781028</v>
      </c>
      <c r="G30" s="4">
        <f t="shared" si="3"/>
        <v>4.50867814730859</v>
      </c>
      <c r="I30" s="4">
        <f t="shared" si="4"/>
        <v>1.0404988631503118</v>
      </c>
    </row>
    <row r="31" spans="1:9" x14ac:dyDescent="0.2">
      <c r="A31" s="4">
        <f>IF('True_Odds_Calculator_3-way'!A32="","",'True_Odds_Calculator_3-way'!A32)</f>
        <v>1.56</v>
      </c>
      <c r="B31" s="4">
        <f>IF('True_Odds_Calculator_3-way'!B32="","",'True_Odds_Calculator_3-way'!B32)</f>
        <v>4.3</v>
      </c>
      <c r="C31" s="4">
        <f>IF('True_Odds_Calculator_3-way'!C32="","",'True_Odds_Calculator_3-way'!C32)</f>
        <v>5.91</v>
      </c>
      <c r="D31" s="4">
        <f t="shared" si="0"/>
        <v>4.2788518293181088E-2</v>
      </c>
      <c r="E31" s="4">
        <f t="shared" si="1"/>
        <v>1.5954999203141071</v>
      </c>
      <c r="F31" s="4">
        <f t="shared" si="2"/>
        <v>4.5809506641892437</v>
      </c>
      <c r="G31" s="4">
        <f t="shared" si="3"/>
        <v>6.4540321950457118</v>
      </c>
      <c r="I31" s="4">
        <f t="shared" si="4"/>
        <v>1.0427885182931811</v>
      </c>
    </row>
    <row r="32" spans="1:9" x14ac:dyDescent="0.2">
      <c r="A32" s="4">
        <f>IF('True_Odds_Calculator_3-way'!A33="","",'True_Odds_Calculator_3-way'!A33)</f>
        <v>1.7</v>
      </c>
      <c r="B32" s="4">
        <f>IF('True_Odds_Calculator_3-way'!B33="","",'True_Odds_Calculator_3-way'!B33)</f>
        <v>3.51</v>
      </c>
      <c r="C32" s="4">
        <f>IF('True_Odds_Calculator_3-way'!C33="","",'True_Odds_Calculator_3-way'!C33)</f>
        <v>5.35</v>
      </c>
      <c r="D32" s="4">
        <f t="shared" si="0"/>
        <v>6.005146686839935E-2</v>
      </c>
      <c r="E32" s="4">
        <f t="shared" si="1"/>
        <v>1.7598875013896942</v>
      </c>
      <c r="F32" s="4">
        <f t="shared" si="2"/>
        <v>3.7752498723783359</v>
      </c>
      <c r="G32" s="4">
        <f t="shared" si="3"/>
        <v>5.9916572561851105</v>
      </c>
      <c r="I32" s="4">
        <f t="shared" si="4"/>
        <v>1.0600514668683994</v>
      </c>
    </row>
    <row r="33" spans="1:9" x14ac:dyDescent="0.2">
      <c r="A33" s="4">
        <f>IF('True_Odds_Calculator_3-way'!A34="","",'True_Odds_Calculator_3-way'!A34)</f>
        <v>1.78</v>
      </c>
      <c r="B33" s="4">
        <f>IF('True_Odds_Calculator_3-way'!B34="","",'True_Odds_Calculator_3-way'!B34)</f>
        <v>3.21</v>
      </c>
      <c r="C33" s="4">
        <f>IF('True_Odds_Calculator_3-way'!C34="","",'True_Odds_Calculator_3-way'!C34)</f>
        <v>5.4</v>
      </c>
      <c r="D33" s="4">
        <f t="shared" si="0"/>
        <v>5.8509417744952774E-2</v>
      </c>
      <c r="E33" s="4">
        <f t="shared" si="1"/>
        <v>1.8440161030441828</v>
      </c>
      <c r="F33" s="4">
        <f t="shared" si="2"/>
        <v>3.4243838121959014</v>
      </c>
      <c r="G33" s="4">
        <f t="shared" si="3"/>
        <v>6.0356569979890624</v>
      </c>
      <c r="I33" s="4">
        <f t="shared" si="4"/>
        <v>1.0585094177449528</v>
      </c>
    </row>
    <row r="34" spans="1:9" x14ac:dyDescent="0.2">
      <c r="A34" s="4">
        <f>IF('True_Odds_Calculator_3-way'!A35="","",'True_Odds_Calculator_3-way'!A35)</f>
        <v>2</v>
      </c>
      <c r="B34" s="4">
        <f>IF('True_Odds_Calculator_3-way'!B35="","",'True_Odds_Calculator_3-way'!B35)</f>
        <v>3.29</v>
      </c>
      <c r="C34" s="4">
        <f>IF('True_Odds_Calculator_3-way'!C35="","",'True_Odds_Calculator_3-way'!C35)</f>
        <v>3.93</v>
      </c>
      <c r="D34" s="4">
        <f t="shared" si="0"/>
        <v>5.84042939898064E-2</v>
      </c>
      <c r="E34" s="4">
        <f t="shared" si="1"/>
        <v>2.0810272862860391</v>
      </c>
      <c r="F34" s="4">
        <f t="shared" si="2"/>
        <v>3.5151451990738436</v>
      </c>
      <c r="G34" s="4">
        <f t="shared" si="3"/>
        <v>4.2555938934815174</v>
      </c>
      <c r="I34" s="4">
        <f t="shared" si="4"/>
        <v>1.0584042939898064</v>
      </c>
    </row>
    <row r="35" spans="1:9" x14ac:dyDescent="0.2">
      <c r="A35" s="4">
        <f>IF('True_Odds_Calculator_3-way'!A36="","",'True_Odds_Calculator_3-way'!A36)</f>
        <v>4.9400000000000004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1.83</v>
      </c>
      <c r="D35" s="4">
        <f t="shared" si="0"/>
        <v>2.9776113633759316E-2</v>
      </c>
      <c r="E35" s="4">
        <f t="shared" si="1"/>
        <v>5.1947032278725116</v>
      </c>
      <c r="F35" s="4">
        <f t="shared" si="2"/>
        <v>3.6903976987966507</v>
      </c>
      <c r="G35" s="4">
        <f t="shared" si="3"/>
        <v>1.8638539800225913</v>
      </c>
      <c r="I35" s="4">
        <f t="shared" si="4"/>
        <v>1.0297761136337593</v>
      </c>
    </row>
    <row r="36" spans="1:9" x14ac:dyDescent="0.2">
      <c r="A36" s="4">
        <f>IF('True_Odds_Calculator_3-way'!A37="","",'True_Odds_Calculator_3-way'!A37)</f>
        <v>2.11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3.67</v>
      </c>
      <c r="D36" s="4">
        <f t="shared" si="0"/>
        <v>2.81033541668676E-2</v>
      </c>
      <c r="E36" s="4">
        <f t="shared" si="1"/>
        <v>2.1525473054987829</v>
      </c>
      <c r="F36" s="4">
        <f t="shared" si="2"/>
        <v>3.6721186399736228</v>
      </c>
      <c r="G36" s="4">
        <f t="shared" si="3"/>
        <v>3.8006660234707379</v>
      </c>
      <c r="I36" s="4">
        <f t="shared" si="4"/>
        <v>1.0281033541668676</v>
      </c>
    </row>
    <row r="37" spans="1:9" x14ac:dyDescent="0.2">
      <c r="A37" s="4">
        <f>IF('True_Odds_Calculator_3-way'!A38="","",'True_Odds_Calculator_3-way'!A38)</f>
        <v>4.66</v>
      </c>
      <c r="B37" s="4">
        <f>IF('True_Odds_Calculator_3-way'!B38="","",'True_Odds_Calculator_3-way'!B38)</f>
        <v>3.82</v>
      </c>
      <c r="C37" s="4">
        <f>IF('True_Odds_Calculator_3-way'!C38="","",'True_Odds_Calculator_3-way'!C38)</f>
        <v>1.81</v>
      </c>
      <c r="D37" s="4">
        <f t="shared" si="0"/>
        <v>2.8858567235457322E-2</v>
      </c>
      <c r="E37" s="4">
        <f t="shared" si="1"/>
        <v>4.878697236307973</v>
      </c>
      <c r="F37" s="4">
        <f t="shared" si="2"/>
        <v>3.965726882758378</v>
      </c>
      <c r="G37" s="4">
        <f t="shared" si="3"/>
        <v>1.8420729502731383</v>
      </c>
      <c r="I37" s="4">
        <f t="shared" si="4"/>
        <v>1.0288585672354573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3.33</v>
      </c>
      <c r="D40" s="4">
        <f t="shared" si="0"/>
        <v>4.4892980031872476E-2</v>
      </c>
      <c r="E40" s="4">
        <f t="shared" si="1"/>
        <v>2.3391071495531661</v>
      </c>
      <c r="F40" s="4">
        <f t="shared" si="2"/>
        <v>3.4824946509867276</v>
      </c>
      <c r="G40" s="4">
        <f t="shared" si="3"/>
        <v>3.5046404675255434</v>
      </c>
      <c r="I40" s="4">
        <f t="shared" si="4"/>
        <v>1.0448929800318725</v>
      </c>
    </row>
    <row r="41" spans="1:9" x14ac:dyDescent="0.2">
      <c r="A41" s="4">
        <f>IF('True_Odds_Calculator_3-way'!A40="","",'True_Odds_Calculator_3-way'!A40)</f>
        <v>2.92</v>
      </c>
      <c r="B41" s="4">
        <f>IF('True_Odds_Calculator_3-way'!B40="","",'True_Odds_Calculator_3-way'!B40)</f>
        <v>3.52</v>
      </c>
      <c r="C41" s="4">
        <f>IF('True_Odds_Calculator_3-way'!C40="","",'True_Odds_Calculator_3-way'!C40)</f>
        <v>2.4</v>
      </c>
      <c r="D41" s="4">
        <f t="shared" si="0"/>
        <v>4.3223329182233261E-2</v>
      </c>
      <c r="E41" s="4">
        <f t="shared" si="1"/>
        <v>3.048241682922971</v>
      </c>
      <c r="F41" s="4">
        <f t="shared" si="2"/>
        <v>3.7080554130323247</v>
      </c>
      <c r="G41" s="4">
        <f t="shared" si="3"/>
        <v>2.4859612159779849</v>
      </c>
      <c r="I41" s="4">
        <f t="shared" si="4"/>
        <v>1.0432233291822333</v>
      </c>
    </row>
    <row r="42" spans="1:9" x14ac:dyDescent="0.2">
      <c r="A42" s="4">
        <f>IF('True_Odds_Calculator_3-way'!A41="","",'True_Odds_Calculator_3-way'!A41)</f>
        <v>2.57</v>
      </c>
      <c r="B42" s="4">
        <f>IF('True_Odds_Calculator_3-way'!B41="","",'True_Odds_Calculator_3-way'!B41)</f>
        <v>3.17</v>
      </c>
      <c r="C42" s="4">
        <f>IF('True_Odds_Calculator_3-way'!C41="","",'True_Odds_Calculator_3-way'!C41)</f>
        <v>2.82</v>
      </c>
      <c r="D42" s="4">
        <f t="shared" si="0"/>
        <v>5.917240069298435E-2</v>
      </c>
      <c r="E42" s="4">
        <f t="shared" si="1"/>
        <v>2.7072323795214199</v>
      </c>
      <c r="F42" s="4">
        <f t="shared" si="2"/>
        <v>3.3814253203614548</v>
      </c>
      <c r="G42" s="4">
        <f t="shared" si="3"/>
        <v>2.986092612456392</v>
      </c>
      <c r="I42" s="4">
        <f t="shared" si="4"/>
        <v>1.0591724006929844</v>
      </c>
    </row>
    <row r="43" spans="1:9" x14ac:dyDescent="0.2">
      <c r="A43" s="4">
        <f>IF('True_Odds_Calculator_3-way'!A42="","",'True_Odds_Calculator_3-way'!A42)</f>
        <v>3.48</v>
      </c>
      <c r="B43" s="4">
        <f>IF('True_Odds_Calculator_3-way'!B42="","",'True_Odds_Calculator_3-way'!B42)</f>
        <v>3.65</v>
      </c>
      <c r="C43" s="4">
        <f>IF('True_Odds_Calculator_3-way'!C42="","",'True_Odds_Calculator_3-way'!C42)</f>
        <v>2.0699999999999998</v>
      </c>
      <c r="D43" s="4">
        <f t="shared" si="0"/>
        <v>4.4420712018419906E-2</v>
      </c>
      <c r="E43" s="4">
        <f t="shared" si="1"/>
        <v>3.6690593872886246</v>
      </c>
      <c r="F43" s="4">
        <f t="shared" si="2"/>
        <v>3.8585353111407215</v>
      </c>
      <c r="G43" s="4">
        <f t="shared" si="3"/>
        <v>2.1354522329825834</v>
      </c>
      <c r="I43" s="4">
        <f t="shared" si="4"/>
        <v>1.0444207120184199</v>
      </c>
    </row>
    <row r="44" spans="1:9" x14ac:dyDescent="0.2">
      <c r="A44" s="4">
        <f>IF('True_Odds_Calculator_3-way'!A43="","",'True_Odds_Calculator_3-way'!A43)</f>
        <v>2.0499999999999998</v>
      </c>
      <c r="B44" s="4">
        <f>IF('True_Odds_Calculator_3-way'!B43="","",'True_Odds_Calculator_3-way'!B43)</f>
        <v>3.26</v>
      </c>
      <c r="C44" s="4">
        <f>IF('True_Odds_Calculator_3-way'!C43="","",'True_Odds_Calculator_3-way'!C43)</f>
        <v>3.98</v>
      </c>
      <c r="D44" s="4">
        <f t="shared" si="0"/>
        <v>4.5809625713484348E-2</v>
      </c>
      <c r="E44" s="4">
        <f t="shared" si="1"/>
        <v>2.1162453448979126</v>
      </c>
      <c r="F44" s="4">
        <f t="shared" si="2"/>
        <v>3.4307837035342716</v>
      </c>
      <c r="G44" s="4">
        <f t="shared" si="3"/>
        <v>4.2375322215932201</v>
      </c>
      <c r="I44" s="4">
        <f t="shared" si="4"/>
        <v>1.0458096257134843</v>
      </c>
    </row>
    <row r="45" spans="1:9" x14ac:dyDescent="0.2">
      <c r="A45" s="4">
        <f>IF('True_Odds_Calculator_3-way'!A44="","",'True_Odds_Calculator_3-way'!A44)</f>
        <v>1.91</v>
      </c>
      <c r="B45" s="4">
        <f>IF('True_Odds_Calculator_3-way'!B44="","",'True_Odds_Calculator_3-way'!B44)</f>
        <v>3.45</v>
      </c>
      <c r="C45" s="4">
        <f>IF('True_Odds_Calculator_3-way'!C44="","",'True_Odds_Calculator_3-way'!C44)</f>
        <v>4.01</v>
      </c>
      <c r="D45" s="4">
        <f t="shared" si="0"/>
        <v>6.2791840491343232E-2</v>
      </c>
      <c r="E45" s="4">
        <f t="shared" si="1"/>
        <v>1.9895366450830665</v>
      </c>
      <c r="F45" s="4">
        <f t="shared" si="2"/>
        <v>3.7185163589898638</v>
      </c>
      <c r="G45" s="4">
        <f t="shared" si="3"/>
        <v>4.3774031512546463</v>
      </c>
      <c r="I45" s="4">
        <f t="shared" si="4"/>
        <v>1.0627918404913432</v>
      </c>
    </row>
    <row r="46" spans="1:9" x14ac:dyDescent="0.2">
      <c r="A46" s="4">
        <f>IF('True_Odds_Calculator_3-way'!A45="","",'True_Odds_Calculator_3-way'!A45)</f>
        <v>2.91</v>
      </c>
      <c r="B46" s="4">
        <f>IF('True_Odds_Calculator_3-way'!B45="","",'True_Odds_Calculator_3-way'!B45)</f>
        <v>3.93</v>
      </c>
      <c r="C46" s="4">
        <f>IF('True_Odds_Calculator_3-way'!C45="","",'True_Odds_Calculator_3-way'!C45)</f>
        <v>2.33</v>
      </c>
      <c r="D46" s="4">
        <f t="shared" si="0"/>
        <v>2.7280087248723328E-2</v>
      </c>
      <c r="E46" s="4">
        <f t="shared" si="1"/>
        <v>2.9890965297013561</v>
      </c>
      <c r="F46" s="4">
        <f t="shared" si="2"/>
        <v>4.0756511975464038</v>
      </c>
      <c r="G46" s="4">
        <f t="shared" si="3"/>
        <v>2.3804355603938649</v>
      </c>
      <c r="I46" s="4">
        <f t="shared" si="4"/>
        <v>1.0272800872487233</v>
      </c>
    </row>
    <row r="47" spans="1:9" x14ac:dyDescent="0.2">
      <c r="A47" s="4">
        <f>IF('True_Odds_Calculator_3-way'!A46="","",'True_Odds_Calculator_3-way'!A46)</f>
        <v>3.84</v>
      </c>
      <c r="B47" s="4">
        <f>IF('True_Odds_Calculator_3-way'!B46="","",'True_Odds_Calculator_3-way'!B46)</f>
        <v>3.97</v>
      </c>
      <c r="C47" s="4">
        <f>IF('True_Odds_Calculator_3-way'!C46="","",'True_Odds_Calculator_3-way'!C46)</f>
        <v>1.93</v>
      </c>
      <c r="D47" s="4">
        <f t="shared" si="0"/>
        <v>3.0440550458316507E-2</v>
      </c>
      <c r="E47" s="4">
        <f t="shared" si="1"/>
        <v>3.9956875900154021</v>
      </c>
      <c r="F47" s="4">
        <f t="shared" si="2"/>
        <v>4.1366360914284046</v>
      </c>
      <c r="G47" s="4">
        <f t="shared" si="3"/>
        <v>1.9685509618418564</v>
      </c>
      <c r="I47" s="4">
        <f t="shared" si="4"/>
        <v>1.0304405504583165</v>
      </c>
    </row>
    <row r="48" spans="1:9" x14ac:dyDescent="0.2">
      <c r="A48" s="4">
        <f>IF('True_Odds_Calculator_3-way'!A47="","",'True_Odds_Calculator_3-way'!A47)</f>
        <v>4.84</v>
      </c>
      <c r="B48" s="4">
        <f>IF('True_Odds_Calculator_3-way'!B47="","",'True_Odds_Calculator_3-way'!B47)</f>
        <v>3.95</v>
      </c>
      <c r="C48" s="4">
        <f>IF('True_Odds_Calculator_3-way'!C47="","",'True_Odds_Calculator_3-way'!C47)</f>
        <v>1.75</v>
      </c>
      <c r="D48" s="4">
        <f t="shared" si="0"/>
        <v>3.1204698638530592E-2</v>
      </c>
      <c r="E48" s="4">
        <f t="shared" si="1"/>
        <v>5.0965800898773699</v>
      </c>
      <c r="F48" s="4">
        <f t="shared" si="2"/>
        <v>4.1192440285643936</v>
      </c>
      <c r="G48" s="4">
        <f t="shared" si="3"/>
        <v>1.7824453915823122</v>
      </c>
      <c r="I48" s="4">
        <f t="shared" si="4"/>
        <v>1.0312046986385306</v>
      </c>
    </row>
    <row r="49" spans="1:9" x14ac:dyDescent="0.2">
      <c r="A49" s="4">
        <f>IF('True_Odds_Calculator_3-way'!A48="","",'True_Odds_Calculator_3-way'!A48)</f>
        <v>1.41</v>
      </c>
      <c r="B49" s="4">
        <f>IF('True_Odds_Calculator_3-way'!B48="","",'True_Odds_Calculator_3-way'!B48)</f>
        <v>4.62</v>
      </c>
      <c r="C49" s="4">
        <f>IF('True_Odds_Calculator_3-way'!C48="","",'True_Odds_Calculator_3-way'!C48)</f>
        <v>8.69</v>
      </c>
      <c r="D49" s="4">
        <f t="shared" si="0"/>
        <v>4.0744873225347256E-2</v>
      </c>
      <c r="E49" s="4">
        <f t="shared" si="1"/>
        <v>1.4375288066222967</v>
      </c>
      <c r="F49" s="4">
        <f t="shared" si="2"/>
        <v>4.9292992569008227</v>
      </c>
      <c r="G49" s="4">
        <f t="shared" si="3"/>
        <v>9.8528793465899316</v>
      </c>
      <c r="I49" s="4">
        <f t="shared" si="4"/>
        <v>1.0407448732253473</v>
      </c>
    </row>
    <row r="50" spans="1:9" x14ac:dyDescent="0.2">
      <c r="A50" s="4">
        <f>IF('True_Odds_Calculator_3-way'!A49="","",'True_Odds_Calculator_3-way'!A49)</f>
        <v>1.47</v>
      </c>
      <c r="B50" s="4">
        <f>IF('True_Odds_Calculator_3-way'!B49="","",'True_Odds_Calculator_3-way'!B49)</f>
        <v>4.5599999999999996</v>
      </c>
      <c r="C50" s="4">
        <f>IF('True_Odds_Calculator_3-way'!C49="","",'True_Odds_Calculator_3-way'!C49)</f>
        <v>7.33</v>
      </c>
      <c r="D50" s="4">
        <f t="shared" si="0"/>
        <v>3.5996002479400602E-2</v>
      </c>
      <c r="E50" s="4">
        <f t="shared" si="1"/>
        <v>1.4963934493330522</v>
      </c>
      <c r="F50" s="4">
        <f t="shared" si="2"/>
        <v>4.8239364935744282</v>
      </c>
      <c r="G50" s="4">
        <f t="shared" si="3"/>
        <v>8.0368421362550571</v>
      </c>
      <c r="I50" s="4">
        <f t="shared" si="4"/>
        <v>1.0359960024794006</v>
      </c>
    </row>
    <row r="51" spans="1:9" x14ac:dyDescent="0.2">
      <c r="A51" s="4">
        <f>IF('True_Odds_Calculator_3-way'!A50="","",'True_Odds_Calculator_3-way'!A50)</f>
        <v>1.93</v>
      </c>
      <c r="B51" s="4">
        <f>IF('True_Odds_Calculator_3-way'!B50="","",'True_Odds_Calculator_3-way'!B50)</f>
        <v>3.47</v>
      </c>
      <c r="C51" s="4">
        <f>IF('True_Odds_Calculator_3-way'!C50="","",'True_Odds_Calculator_3-way'!C50)</f>
        <v>4.38</v>
      </c>
      <c r="D51" s="4">
        <f t="shared" si="0"/>
        <v>3.4629655349357691E-2</v>
      </c>
      <c r="E51" s="4">
        <f t="shared" si="1"/>
        <v>1.9739770737540185</v>
      </c>
      <c r="F51" s="4">
        <f t="shared" si="2"/>
        <v>3.6147903102800081</v>
      </c>
      <c r="G51" s="4">
        <f t="shared" si="3"/>
        <v>4.6132422859943167</v>
      </c>
      <c r="I51" s="4">
        <f t="shared" si="4"/>
        <v>1.0346296553493577</v>
      </c>
    </row>
    <row r="52" spans="1:9" x14ac:dyDescent="0.2">
      <c r="A52" s="4">
        <f>IF('True_Odds_Calculator_3-way'!A51="","",'True_Odds_Calculator_3-way'!A51)</f>
        <v>1.83</v>
      </c>
      <c r="B52" s="4">
        <f>IF('True_Odds_Calculator_3-way'!B51="","",'True_Odds_Calculator_3-way'!B51)</f>
        <v>3.68</v>
      </c>
      <c r="C52" s="4">
        <f>IF('True_Odds_Calculator_3-way'!C51="","",'True_Odds_Calculator_3-way'!C51)</f>
        <v>4.5599999999999996</v>
      </c>
      <c r="D52" s="4">
        <f t="shared" si="0"/>
        <v>3.7485463480511516E-2</v>
      </c>
      <c r="E52" s="4">
        <f t="shared" si="1"/>
        <v>1.8728242478176611</v>
      </c>
      <c r="F52" s="4">
        <f t="shared" si="2"/>
        <v>3.8573702488906032</v>
      </c>
      <c r="G52" s="4">
        <f t="shared" si="3"/>
        <v>4.8355176635980213</v>
      </c>
      <c r="I52" s="4">
        <f t="shared" si="4"/>
        <v>1.0374854634805115</v>
      </c>
    </row>
    <row r="53" spans="1:9" x14ac:dyDescent="0.2">
      <c r="A53" s="4">
        <f>IF('True_Odds_Calculator_3-way'!A52="","",'True_Odds_Calculator_3-way'!A52)</f>
        <v>1.94</v>
      </c>
      <c r="B53" s="4">
        <f>IF('True_Odds_Calculator_3-way'!B52="","",'True_Odds_Calculator_3-way'!B52)</f>
        <v>3.85</v>
      </c>
      <c r="C53" s="4">
        <f>IF('True_Odds_Calculator_3-way'!C52="","",'True_Odds_Calculator_3-way'!C52)</f>
        <v>3.76</v>
      </c>
      <c r="D53" s="4">
        <f t="shared" si="0"/>
        <v>4.1161624074543601E-2</v>
      </c>
      <c r="E53" s="4">
        <f t="shared" si="1"/>
        <v>1.9930507257279282</v>
      </c>
      <c r="F53" s="4">
        <f t="shared" si="2"/>
        <v>4.0647148390234307</v>
      </c>
      <c r="G53" s="4">
        <f t="shared" si="3"/>
        <v>3.9645269125652201</v>
      </c>
      <c r="I53" s="4">
        <f t="shared" si="4"/>
        <v>1.0411616240745436</v>
      </c>
    </row>
    <row r="54" spans="1:9" x14ac:dyDescent="0.2">
      <c r="A54" s="4">
        <f>IF('True_Odds_Calculator_3-way'!A53="","",'True_Odds_Calculator_3-way'!A53)</f>
        <v>1.68</v>
      </c>
      <c r="B54" s="4">
        <f>IF('True_Odds_Calculator_3-way'!B53="","",'True_Odds_Calculator_3-way'!B53)</f>
        <v>4.16</v>
      </c>
      <c r="C54" s="4">
        <f>IF('True_Odds_Calculator_3-way'!C53="","",'True_Odds_Calculator_3-way'!C53)</f>
        <v>4.78</v>
      </c>
      <c r="D54" s="4">
        <f t="shared" si="0"/>
        <v>4.4827731543212623E-2</v>
      </c>
      <c r="E54" s="4">
        <f t="shared" si="1"/>
        <v>1.7232599061737579</v>
      </c>
      <c r="F54" s="4">
        <f t="shared" si="2"/>
        <v>4.4357299462362541</v>
      </c>
      <c r="G54" s="4">
        <f t="shared" si="3"/>
        <v>5.1476753856824917</v>
      </c>
      <c r="I54" s="4">
        <f t="shared" si="4"/>
        <v>1.0448277315432126</v>
      </c>
    </row>
    <row r="55" spans="1:9" x14ac:dyDescent="0.2">
      <c r="A55" s="4">
        <f>IF('True_Odds_Calculator_3-way'!A54="","",'True_Odds_Calculator_3-way'!A54)</f>
        <v>2.13</v>
      </c>
      <c r="B55" s="4">
        <f>IF('True_Odds_Calculator_3-way'!B54="","",'True_Odds_Calculator_3-way'!B54)</f>
        <v>3.5</v>
      </c>
      <c r="C55" s="4">
        <f>IF('True_Odds_Calculator_3-way'!C54="","",'True_Odds_Calculator_3-way'!C54)</f>
        <v>3.53</v>
      </c>
      <c r="D55" s="4">
        <f t="shared" si="0"/>
        <v>3.848397276957316E-2</v>
      </c>
      <c r="E55" s="4">
        <f t="shared" si="1"/>
        <v>2.1898341989750985</v>
      </c>
      <c r="F55" s="4">
        <f t="shared" si="2"/>
        <v>3.6645299492432919</v>
      </c>
      <c r="G55" s="4">
        <f t="shared" si="3"/>
        <v>3.6974300132304561</v>
      </c>
      <c r="I55" s="4">
        <f t="shared" si="4"/>
        <v>1.0384839727695732</v>
      </c>
    </row>
    <row r="56" spans="1:9" x14ac:dyDescent="0.2">
      <c r="A56" s="4">
        <f>IF('True_Odds_Calculator_3-way'!A55="","",'True_Odds_Calculator_3-way'!A55)</f>
        <v>3.31</v>
      </c>
      <c r="B56" s="4">
        <f>IF('True_Odds_Calculator_3-way'!B55="","",'True_Odds_Calculator_3-way'!B55)</f>
        <v>3.31</v>
      </c>
      <c r="C56" s="4">
        <f>IF('True_Odds_Calculator_3-way'!C55="","",'True_Odds_Calculator_3-way'!C55)</f>
        <v>2.2999999999999998</v>
      </c>
      <c r="D56" s="4">
        <f t="shared" si="0"/>
        <v>3.9012215946407469E-2</v>
      </c>
      <c r="E56" s="4">
        <f t="shared" si="1"/>
        <v>3.4588823262153565</v>
      </c>
      <c r="F56" s="4">
        <f t="shared" si="2"/>
        <v>3.4588823262153565</v>
      </c>
      <c r="G56" s="4">
        <f t="shared" si="3"/>
        <v>2.370912488321395</v>
      </c>
      <c r="I56" s="4">
        <f t="shared" si="4"/>
        <v>1.0390122159464075</v>
      </c>
    </row>
    <row r="57" spans="1:9" x14ac:dyDescent="0.2">
      <c r="A57" s="4">
        <f>IF('True_Odds_Calculator_3-way'!A56="","",'True_Odds_Calculator_3-way'!A56)</f>
        <v>1.65</v>
      </c>
      <c r="B57" s="4">
        <f>IF('True_Odds_Calculator_3-way'!B56="","",'True_Odds_Calculator_3-way'!B56)</f>
        <v>3.74</v>
      </c>
      <c r="C57" s="4">
        <f>IF('True_Odds_Calculator_3-way'!C56="","",'True_Odds_Calculator_3-way'!C56)</f>
        <v>6.28</v>
      </c>
      <c r="D57" s="4">
        <f t="shared" si="0"/>
        <v>3.2675953994800055E-2</v>
      </c>
      <c r="E57" s="4">
        <f t="shared" si="1"/>
        <v>1.6801961058615558</v>
      </c>
      <c r="F57" s="4">
        <f t="shared" si="2"/>
        <v>3.8988225225756956</v>
      </c>
      <c r="G57" s="4">
        <f t="shared" si="3"/>
        <v>6.7411026354057713</v>
      </c>
      <c r="I57" s="4">
        <f t="shared" si="4"/>
        <v>1.0326759539948001</v>
      </c>
    </row>
    <row r="58" spans="1:9" x14ac:dyDescent="0.2">
      <c r="A58" s="4">
        <f>IF('True_Odds_Calculator_3-way'!A57="","",'True_Odds_Calculator_3-way'!A57)</f>
        <v>2.59</v>
      </c>
      <c r="B58" s="4">
        <f>IF('True_Odds_Calculator_3-way'!B57="","",'True_Odds_Calculator_3-way'!B57)</f>
        <v>3.04</v>
      </c>
      <c r="C58" s="4">
        <f>IF('True_Odds_Calculator_3-way'!C57="","",'True_Odds_Calculator_3-way'!C57)</f>
        <v>3.2</v>
      </c>
      <c r="D58" s="4">
        <f t="shared" si="0"/>
        <v>2.7547754521438872E-2</v>
      </c>
      <c r="E58" s="4">
        <f t="shared" si="1"/>
        <v>2.6530983589985513</v>
      </c>
      <c r="F58" s="4">
        <f t="shared" si="2"/>
        <v>3.1272987250268112</v>
      </c>
      <c r="G58" s="4">
        <f t="shared" si="3"/>
        <v>3.2968763085168757</v>
      </c>
      <c r="I58" s="4">
        <f t="shared" si="4"/>
        <v>1.0275477545214389</v>
      </c>
    </row>
    <row r="59" spans="1:9" x14ac:dyDescent="0.2">
      <c r="A59" s="4">
        <f>IF('True_Odds_Calculator_3-way'!A58="","",'True_Odds_Calculator_3-way'!A58)</f>
        <v>1.88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4.13</v>
      </c>
      <c r="D59" s="4">
        <f t="shared" si="0"/>
        <v>2.9147685038674709E-2</v>
      </c>
      <c r="E59" s="4">
        <f t="shared" si="1"/>
        <v>1.9149787775791642</v>
      </c>
      <c r="F59" s="4">
        <f t="shared" si="2"/>
        <v>4.0752096933827868</v>
      </c>
      <c r="G59" s="4">
        <f t="shared" si="3"/>
        <v>4.3026509534038082</v>
      </c>
      <c r="I59" s="4">
        <f t="shared" si="4"/>
        <v>1.0291476850386747</v>
      </c>
    </row>
    <row r="60" spans="1:9" x14ac:dyDescent="0.2">
      <c r="A60" s="4">
        <f>IF('True_Odds_Calculator_3-way'!A59="","",'True_Odds_Calculator_3-way'!A59)</f>
        <v>2.71</v>
      </c>
      <c r="B60" s="4">
        <f>IF('True_Odds_Calculator_3-way'!B59="","",'True_Odds_Calculator_3-way'!B59)</f>
        <v>3.8</v>
      </c>
      <c r="C60" s="4">
        <f>IF('True_Odds_Calculator_3-way'!C59="","",'True_Odds_Calculator_3-way'!C59)</f>
        <v>2.4900000000000002</v>
      </c>
      <c r="D60" s="4">
        <f t="shared" si="0"/>
        <v>3.3768010476553645E-2</v>
      </c>
      <c r="E60" s="4">
        <f t="shared" si="1"/>
        <v>2.7952661543626984</v>
      </c>
      <c r="F60" s="4">
        <f t="shared" si="2"/>
        <v>3.9697994924093618</v>
      </c>
      <c r="G60" s="4">
        <f t="shared" si="3"/>
        <v>2.5618007387741888</v>
      </c>
      <c r="I60" s="4">
        <f t="shared" si="4"/>
        <v>1.0337680104765536</v>
      </c>
    </row>
    <row r="61" spans="1:9" x14ac:dyDescent="0.2">
      <c r="A61" s="4">
        <f>IF('True_Odds_Calculator_3-way'!A60="","",'True_Odds_Calculator_3-way'!A60)</f>
        <v>2.52</v>
      </c>
      <c r="B61" s="4">
        <f>IF('True_Odds_Calculator_3-way'!B60="","",'True_Odds_Calculator_3-way'!B60)</f>
        <v>3.61</v>
      </c>
      <c r="C61" s="4">
        <f>IF('True_Odds_Calculator_3-way'!C60="","",'True_Odds_Calculator_3-way'!C60)</f>
        <v>2.83</v>
      </c>
      <c r="D61" s="4">
        <f t="shared" si="0"/>
        <v>2.7190597534068273E-2</v>
      </c>
      <c r="E61" s="4">
        <f t="shared" si="1"/>
        <v>2.5789023935322315</v>
      </c>
      <c r="F61" s="4">
        <f t="shared" si="2"/>
        <v>3.7321122973256635</v>
      </c>
      <c r="G61" s="4">
        <f t="shared" si="3"/>
        <v>2.9044998310743226</v>
      </c>
      <c r="I61" s="4">
        <f t="shared" si="4"/>
        <v>1.0271905975340683</v>
      </c>
    </row>
    <row r="62" spans="1:9" x14ac:dyDescent="0.2">
      <c r="A62" s="4">
        <f>IF('True_Odds_Calculator_3-way'!A61="","",'True_Odds_Calculator_3-way'!A61)</f>
        <v>2.71</v>
      </c>
      <c r="B62" s="4">
        <f>IF('True_Odds_Calculator_3-way'!B61="","",'True_Odds_Calculator_3-way'!B61)</f>
        <v>3.82</v>
      </c>
      <c r="C62" s="4">
        <f>IF('True_Odds_Calculator_3-way'!C61="","",'True_Odds_Calculator_3-way'!C61)</f>
        <v>2.52</v>
      </c>
      <c r="D62" s="4">
        <f t="shared" si="0"/>
        <v>2.7609191574339054E-2</v>
      </c>
      <c r="E62" s="4">
        <f t="shared" si="1"/>
        <v>2.7793170084787269</v>
      </c>
      <c r="F62" s="4">
        <f t="shared" si="2"/>
        <v>3.9591880426626864</v>
      </c>
      <c r="G62" s="4">
        <f t="shared" si="3"/>
        <v>2.579830713944963</v>
      </c>
      <c r="I62" s="4">
        <f t="shared" si="4"/>
        <v>1.0276091915743391</v>
      </c>
    </row>
    <row r="63" spans="1:9" x14ac:dyDescent="0.2">
      <c r="A63" s="4">
        <f>IF('True_Odds_Calculator_3-way'!A62="","",'True_Odds_Calculator_3-way'!A62)</f>
        <v>1.63</v>
      </c>
      <c r="B63" s="4">
        <f>IF('True_Odds_Calculator_3-way'!B62="","",'True_Odds_Calculator_3-way'!B62)</f>
        <v>4.17</v>
      </c>
      <c r="C63" s="4">
        <f>IF('True_Odds_Calculator_3-way'!C62="","",'True_Odds_Calculator_3-way'!C62)</f>
        <v>5.68</v>
      </c>
      <c r="D63" s="4">
        <f t="shared" si="0"/>
        <v>2.9361424020724725E-2</v>
      </c>
      <c r="E63" s="4">
        <f t="shared" si="1"/>
        <v>1.6564250151609132</v>
      </c>
      <c r="F63" s="4">
        <f t="shared" si="2"/>
        <v>4.3474289183829153</v>
      </c>
      <c r="G63" s="4">
        <f t="shared" si="3"/>
        <v>6.0143431250041539</v>
      </c>
      <c r="I63" s="4">
        <f t="shared" si="4"/>
        <v>1.0293614240207247</v>
      </c>
    </row>
    <row r="64" spans="1:9" x14ac:dyDescent="0.2">
      <c r="A64" s="4">
        <f>IF('True_Odds_Calculator_3-way'!A63="","",'True_Odds_Calculator_3-way'!A63)</f>
        <v>3.53</v>
      </c>
      <c r="B64" s="4">
        <f>IF('True_Odds_Calculator_3-way'!B63="","",'True_Odds_Calculator_3-way'!B63)</f>
        <v>3.91</v>
      </c>
      <c r="C64" s="4">
        <f>IF('True_Odds_Calculator_3-way'!C63="","",'True_Odds_Calculator_3-way'!C63)</f>
        <v>2.04</v>
      </c>
      <c r="D64" s="4">
        <f t="shared" si="0"/>
        <v>2.923667311486744E-2</v>
      </c>
      <c r="E64" s="4">
        <f t="shared" si="1"/>
        <v>3.6557649634778726</v>
      </c>
      <c r="F64" s="4">
        <f t="shared" si="2"/>
        <v>4.0648932897897216</v>
      </c>
      <c r="G64" s="4">
        <f t="shared" si="3"/>
        <v>2.0813797818098956</v>
      </c>
      <c r="I64" s="4">
        <f t="shared" si="4"/>
        <v>1.0292366731148674</v>
      </c>
    </row>
    <row r="65" spans="1:9" x14ac:dyDescent="0.2">
      <c r="A65" s="4">
        <f>IF('True_Odds_Calculator_3-way'!A64="","",'True_Odds_Calculator_3-way'!A64)</f>
        <v>2.44</v>
      </c>
      <c r="B65" s="4">
        <f>IF('True_Odds_Calculator_3-way'!B64="","",'True_Odds_Calculator_3-way'!B64)</f>
        <v>3.22</v>
      </c>
      <c r="C65" s="4">
        <f>IF('True_Odds_Calculator_3-way'!C64="","",'True_Odds_Calculator_3-way'!C64)</f>
        <v>3.15</v>
      </c>
      <c r="D65" s="4">
        <f t="shared" si="0"/>
        <v>3.785538924526799E-2</v>
      </c>
      <c r="E65" s="4">
        <f t="shared" si="1"/>
        <v>2.5175117963713696</v>
      </c>
      <c r="F65" s="4">
        <f t="shared" si="2"/>
        <v>3.3563743607918584</v>
      </c>
      <c r="G65" s="4">
        <f t="shared" si="3"/>
        <v>3.2803894400870917</v>
      </c>
      <c r="I65" s="4">
        <f t="shared" si="4"/>
        <v>1.037855389245268</v>
      </c>
    </row>
    <row r="66" spans="1:9" x14ac:dyDescent="0.2">
      <c r="A66" s="4">
        <f>IF('True_Odds_Calculator_3-way'!A65="","",'True_Odds_Calculator_3-way'!A65)</f>
        <v>1.28</v>
      </c>
      <c r="B66" s="4">
        <f>IF('True_Odds_Calculator_3-way'!B65="","",'True_Odds_Calculator_3-way'!B65)</f>
        <v>5.38</v>
      </c>
      <c r="C66" s="4">
        <f>IF('True_Odds_Calculator_3-way'!C65="","",'True_Odds_Calculator_3-way'!C65)</f>
        <v>12.67</v>
      </c>
      <c r="D66" s="4">
        <f t="shared" si="0"/>
        <v>4.6050204211570245E-2</v>
      </c>
      <c r="E66" s="4">
        <f t="shared" si="1"/>
        <v>1.3056535956084654</v>
      </c>
      <c r="F66" s="4">
        <f t="shared" si="2"/>
        <v>5.8642930615172597</v>
      </c>
      <c r="G66" s="4">
        <f t="shared" si="3"/>
        <v>15.729074816805047</v>
      </c>
      <c r="I66" s="4">
        <f t="shared" si="4"/>
        <v>1.0460502042115702</v>
      </c>
    </row>
    <row r="67" spans="1:9" x14ac:dyDescent="0.2">
      <c r="A67" s="4">
        <f>IF('True_Odds_Calculator_3-way'!A66="","",'True_Odds_Calculator_3-way'!A66)</f>
        <v>1.8</v>
      </c>
      <c r="B67" s="4">
        <f>IF('True_Odds_Calculator_3-way'!B66="","",'True_Odds_Calculator_3-way'!B66)</f>
        <v>3.58</v>
      </c>
      <c r="C67" s="4">
        <f>IF('True_Odds_Calculator_3-way'!C66="","",'True_Odds_Calculator_3-way'!C66)</f>
        <v>4.82</v>
      </c>
      <c r="D67" s="4">
        <f t="shared" ref="D67:D130" si="5">IF(A67="","",((1/A67)+(1/B67)+(1/C67))-1)</f>
        <v>4.2354044162152826E-2</v>
      </c>
      <c r="E67" s="4">
        <f t="shared" ref="E67:E130" si="6">IF(A67="","",(3*A67)/(3-($D67*A67)))</f>
        <v>1.8469351025385283</v>
      </c>
      <c r="F67" s="4">
        <f t="shared" ref="F67:F130" si="7">IF(B67="","",(3*B67)/(3-($D67*B67)))</f>
        <v>3.7705742199892525</v>
      </c>
      <c r="G67" s="4">
        <f t="shared" ref="G67:G130" si="8">IF(C67="","",(3*C67)/(3-($D67*C67)))</f>
        <v>5.1719447972078898</v>
      </c>
      <c r="I67" s="4">
        <f t="shared" ref="I67:I130" si="9">IF(A67="","",D67+1)</f>
        <v>1.0423540441621528</v>
      </c>
    </row>
    <row r="68" spans="1:9" x14ac:dyDescent="0.2">
      <c r="A68" s="4">
        <f>IF('True_Odds_Calculator_3-way'!A67="","",'True_Odds_Calculator_3-way'!A67)</f>
        <v>2.06</v>
      </c>
      <c r="B68" s="4">
        <f>IF('True_Odds_Calculator_3-way'!B67="","",'True_Odds_Calculator_3-way'!B67)</f>
        <v>3.12</v>
      </c>
      <c r="C68" s="4">
        <f>IF('True_Odds_Calculator_3-way'!C67="","",'True_Odds_Calculator_3-way'!C67)</f>
        <v>3.99</v>
      </c>
      <c r="D68" s="4">
        <f t="shared" si="5"/>
        <v>5.6576280132744072E-2</v>
      </c>
      <c r="E68" s="4">
        <f t="shared" si="6"/>
        <v>2.1432637514065815</v>
      </c>
      <c r="F68" s="4">
        <f t="shared" si="7"/>
        <v>3.3150556582817288</v>
      </c>
      <c r="G68" s="4">
        <f t="shared" si="8"/>
        <v>4.3146630917144835</v>
      </c>
      <c r="I68" s="4">
        <f t="shared" si="9"/>
        <v>1.0565762801327441</v>
      </c>
    </row>
    <row r="69" spans="1: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3.39</v>
      </c>
      <c r="C69" s="4">
        <f>IF('True_Odds_Calculator_3-way'!C68="","",'True_Odds_Calculator_3-way'!C68)</f>
        <v>3.3</v>
      </c>
      <c r="D69" s="4">
        <f t="shared" si="5"/>
        <v>5.4636558333976293E-2</v>
      </c>
      <c r="E69" s="4">
        <f t="shared" si="6"/>
        <v>2.2809760157753467</v>
      </c>
      <c r="F69" s="4">
        <f t="shared" si="7"/>
        <v>3.6130683502413432</v>
      </c>
      <c r="G69" s="4">
        <f t="shared" si="8"/>
        <v>3.5110126097929033</v>
      </c>
      <c r="I69" s="4">
        <f t="shared" si="9"/>
        <v>1.0546365583339763</v>
      </c>
    </row>
    <row r="70" spans="1:9" x14ac:dyDescent="0.2">
      <c r="A70" s="4">
        <f>IF('True_Odds_Calculator_3-way'!A69="","",'True_Odds_Calculator_3-way'!A69)</f>
        <v>3.69</v>
      </c>
      <c r="B70" s="4">
        <f>IF('True_Odds_Calculator_3-way'!B69="","",'True_Odds_Calculator_3-way'!B69)</f>
        <v>3.45</v>
      </c>
      <c r="C70" s="4">
        <f>IF('True_Odds_Calculator_3-way'!C69="","",'True_Odds_Calculator_3-way'!C69)</f>
        <v>2.14</v>
      </c>
      <c r="D70" s="4">
        <f t="shared" si="5"/>
        <v>2.814750211703676E-2</v>
      </c>
      <c r="E70" s="4">
        <f t="shared" si="6"/>
        <v>3.8223346835237031</v>
      </c>
      <c r="F70" s="4">
        <f t="shared" si="7"/>
        <v>3.5654110265816348</v>
      </c>
      <c r="G70" s="4">
        <f t="shared" si="8"/>
        <v>2.1838485148967246</v>
      </c>
      <c r="I70" s="4">
        <f t="shared" si="9"/>
        <v>1.0281475021170368</v>
      </c>
    </row>
    <row r="71" spans="1:9" x14ac:dyDescent="0.2">
      <c r="A71" s="4">
        <f>IF('True_Odds_Calculator_3-way'!A70="","",'True_Odds_Calculator_3-way'!A70)</f>
        <v>3.62</v>
      </c>
      <c r="B71" s="4">
        <f>IF('True_Odds_Calculator_3-way'!B70="","",'True_Odds_Calculator_3-way'!B70)</f>
        <v>3.78</v>
      </c>
      <c r="C71" s="4">
        <f>IF('True_Odds_Calculator_3-way'!C70="","",'True_Odds_Calculator_3-way'!C70)</f>
        <v>2.0499999999999998</v>
      </c>
      <c r="D71" s="4">
        <f t="shared" si="5"/>
        <v>2.8598236521697018E-2</v>
      </c>
      <c r="E71" s="4">
        <f t="shared" si="6"/>
        <v>3.7493858260138881</v>
      </c>
      <c r="F71" s="4">
        <f t="shared" si="7"/>
        <v>3.921299225843609</v>
      </c>
      <c r="G71" s="4">
        <f t="shared" si="8"/>
        <v>2.0908598514531445</v>
      </c>
      <c r="I71" s="4">
        <f t="shared" si="9"/>
        <v>1.028598236521697</v>
      </c>
    </row>
    <row r="72" spans="1:9" x14ac:dyDescent="0.2">
      <c r="A72" s="4">
        <f>IF('True_Odds_Calculator_3-way'!A71="","",'True_Odds_Calculator_3-way'!A71)</f>
        <v>4.18</v>
      </c>
      <c r="B72" s="4">
        <f>IF('True_Odds_Calculator_3-way'!B71="","",'True_Odds_Calculator_3-way'!B71)</f>
        <v>3.92</v>
      </c>
      <c r="C72" s="4">
        <f>IF('True_Odds_Calculator_3-way'!C71="","",'True_Odds_Calculator_3-way'!C71)</f>
        <v>1.87</v>
      </c>
      <c r="D72" s="4">
        <f t="shared" si="5"/>
        <v>2.9095848865862139E-2</v>
      </c>
      <c r="E72" s="4">
        <f t="shared" si="6"/>
        <v>4.3566182450608704</v>
      </c>
      <c r="F72" s="4">
        <f t="shared" si="7"/>
        <v>4.0749227600411944</v>
      </c>
      <c r="G72" s="4">
        <f t="shared" si="8"/>
        <v>1.9045415511177479</v>
      </c>
      <c r="I72" s="4">
        <f t="shared" si="9"/>
        <v>1.0290958488658621</v>
      </c>
    </row>
    <row r="73" spans="1:9" x14ac:dyDescent="0.2">
      <c r="A73" s="4">
        <f>IF('True_Odds_Calculator_3-way'!A72="","",'True_Odds_Calculator_3-way'!A72)</f>
        <v>3.23</v>
      </c>
      <c r="B73" s="4">
        <f>IF('True_Odds_Calculator_3-way'!B72="","",'True_Odds_Calculator_3-way'!B72)</f>
        <v>3.82</v>
      </c>
      <c r="C73" s="4">
        <f>IF('True_Odds_Calculator_3-way'!C72="","",'True_Odds_Calculator_3-way'!C72)</f>
        <v>2.19</v>
      </c>
      <c r="D73" s="4">
        <f t="shared" si="5"/>
        <v>2.7998632498066112E-2</v>
      </c>
      <c r="E73" s="4">
        <f t="shared" si="6"/>
        <v>3.3303954170181673</v>
      </c>
      <c r="F73" s="4">
        <f t="shared" si="7"/>
        <v>3.9612239399147806</v>
      </c>
      <c r="G73" s="4">
        <f t="shared" si="8"/>
        <v>2.2356953817612366</v>
      </c>
      <c r="I73" s="4">
        <f t="shared" si="9"/>
        <v>1.0279986324980661</v>
      </c>
    </row>
    <row r="74" spans="1:9" x14ac:dyDescent="0.2">
      <c r="A74" s="4">
        <f>IF('True_Odds_Calculator_3-way'!A73="","",'True_Odds_Calculator_3-way'!A73)</f>
        <v>1.42</v>
      </c>
      <c r="B74" s="4">
        <f>IF('True_Odds_Calculator_3-way'!B73="","",'True_Odds_Calculator_3-way'!B73)</f>
        <v>4.7699999999999996</v>
      </c>
      <c r="C74" s="4">
        <f>IF('True_Odds_Calculator_3-way'!C73="","",'True_Odds_Calculator_3-way'!C73)</f>
        <v>8.56</v>
      </c>
      <c r="D74" s="4">
        <f t="shared" si="5"/>
        <v>3.0691387889239197E-2</v>
      </c>
      <c r="E74" s="4">
        <f t="shared" si="6"/>
        <v>1.4409328010254709</v>
      </c>
      <c r="F74" s="4">
        <f t="shared" si="7"/>
        <v>5.0147145957931745</v>
      </c>
      <c r="G74" s="4">
        <f t="shared" si="8"/>
        <v>9.3815699770623624</v>
      </c>
      <c r="I74" s="4">
        <f t="shared" si="9"/>
        <v>1.0306913878892392</v>
      </c>
    </row>
    <row r="75" spans="1:9" x14ac:dyDescent="0.2">
      <c r="A75" s="4">
        <f>IF('True_Odds_Calculator_3-way'!A74="","",'True_Odds_Calculator_3-way'!A74)</f>
        <v>1.24</v>
      </c>
      <c r="B75" s="4">
        <f>IF('True_Odds_Calculator_3-way'!B74="","",'True_Odds_Calculator_3-way'!B74)</f>
        <v>6.26</v>
      </c>
      <c r="C75" s="4">
        <f>IF('True_Odds_Calculator_3-way'!C74="","",'True_Odds_Calculator_3-way'!C74)</f>
        <v>13.72</v>
      </c>
      <c r="D75" s="4">
        <f t="shared" si="5"/>
        <v>3.9082319225006046E-2</v>
      </c>
      <c r="E75" s="4">
        <f t="shared" si="6"/>
        <v>1.2603598854510571</v>
      </c>
      <c r="F75" s="4">
        <f t="shared" si="7"/>
        <v>6.8158441755257622</v>
      </c>
      <c r="G75" s="4">
        <f t="shared" si="8"/>
        <v>16.705965324418482</v>
      </c>
      <c r="I75" s="4">
        <f t="shared" si="9"/>
        <v>1.039082319225006</v>
      </c>
    </row>
    <row r="76" spans="1:9" x14ac:dyDescent="0.2">
      <c r="A76" s="4">
        <f>IF('True_Odds_Calculator_3-way'!A75="","",'True_Odds_Calculator_3-way'!A75)</f>
        <v>2.79</v>
      </c>
      <c r="B76" s="4">
        <f>IF('True_Odds_Calculator_3-way'!B75="","",'True_Odds_Calculator_3-way'!B75)</f>
        <v>3.48</v>
      </c>
      <c r="C76" s="4">
        <f>IF('True_Odds_Calculator_3-way'!C75="","",'True_Odds_Calculator_3-way'!C75)</f>
        <v>2.58</v>
      </c>
      <c r="D76" s="4">
        <f t="shared" si="5"/>
        <v>3.3376160131987076E-2</v>
      </c>
      <c r="E76" s="4">
        <f t="shared" si="6"/>
        <v>2.8793753172518821</v>
      </c>
      <c r="F76" s="4">
        <f t="shared" si="7"/>
        <v>3.6201593407165129</v>
      </c>
      <c r="G76" s="4">
        <f t="shared" si="8"/>
        <v>2.6562434786149471</v>
      </c>
      <c r="I76" s="4">
        <f t="shared" si="9"/>
        <v>1.0333761601319871</v>
      </c>
    </row>
    <row r="77" spans="1:9" x14ac:dyDescent="0.2">
      <c r="A77" s="4">
        <f>IF('True_Odds_Calculator_3-way'!A76="","",'True_Odds_Calculator_3-way'!A76)</f>
        <v>5.27</v>
      </c>
      <c r="B77" s="4">
        <f>IF('True_Odds_Calculator_3-way'!B76="","",'True_Odds_Calculator_3-way'!B76)</f>
        <v>3.98</v>
      </c>
      <c r="C77" s="4">
        <f>IF('True_Odds_Calculator_3-way'!C76="","",'True_Odds_Calculator_3-way'!C76)</f>
        <v>1.69</v>
      </c>
      <c r="D77" s="4">
        <f t="shared" si="5"/>
        <v>3.2725578421508139E-2</v>
      </c>
      <c r="E77" s="4">
        <f t="shared" si="6"/>
        <v>5.5914403466842462</v>
      </c>
      <c r="F77" s="4">
        <f t="shared" si="7"/>
        <v>4.1606379842867884</v>
      </c>
      <c r="G77" s="4">
        <f t="shared" si="8"/>
        <v>1.7217409998294471</v>
      </c>
      <c r="I77" s="4">
        <f t="shared" si="9"/>
        <v>1.0327255784215081</v>
      </c>
    </row>
    <row r="78" spans="1:9" x14ac:dyDescent="0.2">
      <c r="A78" s="4">
        <f>IF('True_Odds_Calculator_3-way'!A77="","",'True_Odds_Calculator_3-way'!A77)</f>
        <v>3.24</v>
      </c>
      <c r="B78" s="4">
        <f>IF('True_Odds_Calculator_3-way'!B77="","",'True_Odds_Calculator_3-way'!B77)</f>
        <v>3.85</v>
      </c>
      <c r="C78" s="4">
        <f>IF('True_Odds_Calculator_3-way'!C77="","",'True_Odds_Calculator_3-way'!C77)</f>
        <v>2.1</v>
      </c>
      <c r="D78" s="4">
        <f t="shared" si="5"/>
        <v>4.4572711239377671E-2</v>
      </c>
      <c r="E78" s="4">
        <f t="shared" si="6"/>
        <v>3.4038566490813165</v>
      </c>
      <c r="F78" s="4">
        <f t="shared" si="7"/>
        <v>4.0835879528590118</v>
      </c>
      <c r="G78" s="4">
        <f t="shared" si="8"/>
        <v>2.1676320667284523</v>
      </c>
      <c r="I78" s="4">
        <f t="shared" si="9"/>
        <v>1.0445727112393777</v>
      </c>
    </row>
    <row r="79" spans="1:9" x14ac:dyDescent="0.2">
      <c r="A79" s="4">
        <f>IF('True_Odds_Calculator_3-way'!A78="","",'True_Odds_Calculator_3-way'!A78)</f>
        <v>3</v>
      </c>
      <c r="B79" s="4">
        <f>IF('True_Odds_Calculator_3-way'!B78="","",'True_Odds_Calculator_3-way'!B78)</f>
        <v>3.59</v>
      </c>
      <c r="C79" s="4">
        <f>IF('True_Odds_Calculator_3-way'!C78="","",'True_Odds_Calculator_3-way'!C78)</f>
        <v>2.3199999999999998</v>
      </c>
      <c r="D79" s="4">
        <f t="shared" si="5"/>
        <v>4.291934812538023E-2</v>
      </c>
      <c r="E79" s="4">
        <f t="shared" si="6"/>
        <v>3.1345320732625237</v>
      </c>
      <c r="F79" s="4">
        <f t="shared" si="7"/>
        <v>3.7843655970435588</v>
      </c>
      <c r="G79" s="4">
        <f t="shared" si="8"/>
        <v>2.3996465797628495</v>
      </c>
      <c r="I79" s="4">
        <f t="shared" si="9"/>
        <v>1.0429193481253802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3.66</v>
      </c>
      <c r="C80" s="4">
        <f>IF('True_Odds_Calculator_3-way'!C79="","",'True_Odds_Calculator_3-way'!C79)</f>
        <v>2.44</v>
      </c>
      <c r="D80" s="4">
        <f t="shared" si="5"/>
        <v>4.4070939614527127E-2</v>
      </c>
      <c r="E80" s="4">
        <f t="shared" si="6"/>
        <v>2.8874985759313407</v>
      </c>
      <c r="F80" s="4">
        <f t="shared" si="7"/>
        <v>3.8679672398005898</v>
      </c>
      <c r="G80" s="4">
        <f t="shared" si="8"/>
        <v>2.5307117538400092</v>
      </c>
      <c r="I80" s="4">
        <f t="shared" si="9"/>
        <v>1.0440709396145271</v>
      </c>
    </row>
    <row r="81" spans="1:9" x14ac:dyDescent="0.2">
      <c r="A81" s="4">
        <f>IF('True_Odds_Calculator_3-way'!A80="","",'True_Odds_Calculator_3-way'!A80)</f>
        <v>1.59</v>
      </c>
      <c r="B81" s="4">
        <f>IF('True_Odds_Calculator_3-way'!B80="","",'True_Odds_Calculator_3-way'!B80)</f>
        <v>4.33</v>
      </c>
      <c r="C81" s="4">
        <f>IF('True_Odds_Calculator_3-way'!C80="","",'True_Odds_Calculator_3-way'!C80)</f>
        <v>5.79</v>
      </c>
      <c r="D81" s="4">
        <f t="shared" si="5"/>
        <v>3.2589271502455164E-2</v>
      </c>
      <c r="E81" s="4">
        <f t="shared" si="6"/>
        <v>1.617945665399948</v>
      </c>
      <c r="F81" s="4">
        <f t="shared" si="7"/>
        <v>4.5437239707737458</v>
      </c>
      <c r="G81" s="4">
        <f t="shared" si="8"/>
        <v>6.178618376541519</v>
      </c>
      <c r="I81" s="4">
        <f t="shared" si="9"/>
        <v>1.0325892715024552</v>
      </c>
    </row>
    <row r="82" spans="1:9" x14ac:dyDescent="0.2">
      <c r="A82" s="4">
        <f>IF('True_Odds_Calculator_3-way'!A81="","",'True_Odds_Calculator_3-way'!A81)</f>
        <v>2.14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3.92</v>
      </c>
      <c r="D82" s="4">
        <f t="shared" si="5"/>
        <v>2.8202157996011445E-2</v>
      </c>
      <c r="E82" s="4">
        <f t="shared" si="6"/>
        <v>2.1839354065233363</v>
      </c>
      <c r="F82" s="4">
        <f t="shared" si="7"/>
        <v>3.3737090030261414</v>
      </c>
      <c r="G82" s="4">
        <f t="shared" si="8"/>
        <v>4.0699821798223672</v>
      </c>
      <c r="I82" s="4">
        <f t="shared" si="9"/>
        <v>1.0282021579960114</v>
      </c>
    </row>
    <row r="83" spans="1:9" x14ac:dyDescent="0.2">
      <c r="A83" s="4">
        <f>IF('True_Odds_Calculator_3-way'!A82="","",'True_Odds_Calculator_3-way'!A82)</f>
        <v>1.43</v>
      </c>
      <c r="B83" s="4">
        <f>IF('True_Odds_Calculator_3-way'!B82="","",'True_Odds_Calculator_3-way'!B82)</f>
        <v>4.3899999999999997</v>
      </c>
      <c r="C83" s="4">
        <f>IF('True_Odds_Calculator_3-way'!C82="","",'True_Odds_Calculator_3-way'!C82)</f>
        <v>8.0299999999999994</v>
      </c>
      <c r="D83" s="4">
        <f t="shared" si="5"/>
        <v>5.1624133347851764E-2</v>
      </c>
      <c r="E83" s="4">
        <f t="shared" si="6"/>
        <v>1.4660764822600771</v>
      </c>
      <c r="F83" s="4">
        <f t="shared" si="7"/>
        <v>4.7487351996686842</v>
      </c>
      <c r="G83" s="4">
        <f t="shared" si="8"/>
        <v>9.3174973450055969</v>
      </c>
      <c r="I83" s="4">
        <f t="shared" si="9"/>
        <v>1.0516241333478518</v>
      </c>
    </row>
    <row r="84" spans="1:9" x14ac:dyDescent="0.2">
      <c r="A84" s="4">
        <f>IF('True_Odds_Calculator_3-way'!A83="","",'True_Odds_Calculator_3-way'!A83)</f>
        <v>1.84</v>
      </c>
      <c r="B84" s="4">
        <f>IF('True_Odds_Calculator_3-way'!B83="","",'True_Odds_Calculator_3-way'!B83)</f>
        <v>3.62</v>
      </c>
      <c r="C84" s="4">
        <f>IF('True_Odds_Calculator_3-way'!C83="","",'True_Odds_Calculator_3-way'!C83)</f>
        <v>4.4000000000000004</v>
      </c>
      <c r="D84" s="4">
        <f t="shared" si="5"/>
        <v>4.6994082064944376E-2</v>
      </c>
      <c r="E84" s="4">
        <f t="shared" si="6"/>
        <v>1.8946083670640805</v>
      </c>
      <c r="F84" s="4">
        <f t="shared" si="7"/>
        <v>3.8376166266271858</v>
      </c>
      <c r="G84" s="4">
        <f t="shared" si="8"/>
        <v>4.7257185118934997</v>
      </c>
      <c r="I84" s="4">
        <f t="shared" si="9"/>
        <v>1.0469940820649444</v>
      </c>
    </row>
    <row r="85" spans="1:9" x14ac:dyDescent="0.2">
      <c r="A85" s="4">
        <f>IF('True_Odds_Calculator_3-way'!A84="","",'True_Odds_Calculator_3-way'!A84)</f>
        <v>2.4</v>
      </c>
      <c r="B85" s="4">
        <f>IF('True_Odds_Calculator_3-way'!B84="","",'True_Odds_Calculator_3-way'!B84)</f>
        <v>3.37</v>
      </c>
      <c r="C85" s="4">
        <f>IF('True_Odds_Calculator_3-way'!C84="","",'True_Odds_Calculator_3-way'!C84)</f>
        <v>3.02</v>
      </c>
      <c r="D85" s="4">
        <f t="shared" si="5"/>
        <v>4.4528399525746609E-2</v>
      </c>
      <c r="E85" s="4">
        <f t="shared" si="6"/>
        <v>2.4886525728351856</v>
      </c>
      <c r="F85" s="4">
        <f t="shared" si="7"/>
        <v>3.5474439833542792</v>
      </c>
      <c r="G85" s="4">
        <f t="shared" si="8"/>
        <v>3.1617251371656292</v>
      </c>
      <c r="I85" s="4">
        <f t="shared" si="9"/>
        <v>1.0445283995257466</v>
      </c>
    </row>
    <row r="86" spans="1:9" x14ac:dyDescent="0.2">
      <c r="A86" s="4">
        <f>IF('True_Odds_Calculator_3-way'!A85="","",'True_Odds_Calculator_3-way'!A85)</f>
        <v>2.5099999999999998</v>
      </c>
      <c r="B86" s="4">
        <f>IF('True_Odds_Calculator_3-way'!B85="","",'True_Odds_Calculator_3-way'!B85)</f>
        <v>3.15</v>
      </c>
      <c r="C86" s="4">
        <f>IF('True_Odds_Calculator_3-way'!C85="","",'True_Odds_Calculator_3-way'!C85)</f>
        <v>3.1</v>
      </c>
      <c r="D86" s="4">
        <f t="shared" si="5"/>
        <v>3.8447337123599823E-2</v>
      </c>
      <c r="E86" s="4">
        <f t="shared" si="6"/>
        <v>2.5934242478216318</v>
      </c>
      <c r="F86" s="4">
        <f t="shared" si="7"/>
        <v>3.2825141234740953</v>
      </c>
      <c r="G86" s="4">
        <f t="shared" si="8"/>
        <v>3.2282550714202616</v>
      </c>
      <c r="I86" s="4">
        <f t="shared" si="9"/>
        <v>1.0384473371235998</v>
      </c>
    </row>
    <row r="87" spans="1:9" x14ac:dyDescent="0.2">
      <c r="A87" s="4">
        <f>IF('True_Odds_Calculator_3-way'!A86="","",'True_Odds_Calculator_3-way'!A86)</f>
        <v>7.04</v>
      </c>
      <c r="B87" s="4">
        <f>IF('True_Odds_Calculator_3-way'!B86="","",'True_Odds_Calculator_3-way'!B86)</f>
        <v>4.54</v>
      </c>
      <c r="C87" s="4">
        <f>IF('True_Odds_Calculator_3-way'!C86="","",'True_Odds_Calculator_3-way'!C86)</f>
        <v>1.47</v>
      </c>
      <c r="D87" s="4">
        <f t="shared" si="5"/>
        <v>4.2581880569608543E-2</v>
      </c>
      <c r="E87" s="4">
        <f t="shared" si="6"/>
        <v>7.8215745935574681</v>
      </c>
      <c r="F87" s="4">
        <f t="shared" si="7"/>
        <v>4.8527115428101144</v>
      </c>
      <c r="G87" s="4">
        <f t="shared" si="8"/>
        <v>1.5013253355049743</v>
      </c>
      <c r="I87" s="4">
        <f t="shared" si="9"/>
        <v>1.0425818805696085</v>
      </c>
    </row>
    <row r="88" spans="1:9" x14ac:dyDescent="0.2">
      <c r="A88" s="4">
        <f>IF('True_Odds_Calculator_3-way'!A87="","",'True_Odds_Calculator_3-way'!A87)</f>
        <v>1.97</v>
      </c>
      <c r="B88" s="4">
        <f>IF('True_Odds_Calculator_3-way'!B87="","",'True_Odds_Calculator_3-way'!B87)</f>
        <v>3.42</v>
      </c>
      <c r="C88" s="4">
        <f>IF('True_Odds_Calculator_3-way'!C87="","",'True_Odds_Calculator_3-way'!C87)</f>
        <v>4.2699999999999996</v>
      </c>
      <c r="D88" s="4">
        <f t="shared" si="5"/>
        <v>3.4203911487408867E-2</v>
      </c>
      <c r="E88" s="4">
        <f t="shared" si="6"/>
        <v>2.0152639746353387</v>
      </c>
      <c r="F88" s="4">
        <f t="shared" si="7"/>
        <v>3.5587649986405072</v>
      </c>
      <c r="G88" s="4">
        <f t="shared" si="8"/>
        <v>4.4885170206797316</v>
      </c>
      <c r="I88" s="4">
        <f t="shared" si="9"/>
        <v>1.0342039114874089</v>
      </c>
    </row>
    <row r="89" spans="1:9" x14ac:dyDescent="0.2">
      <c r="A89" s="4">
        <f>IF('True_Odds_Calculator_3-way'!A88="","",'True_Odds_Calculator_3-way'!A88)</f>
        <v>1.66</v>
      </c>
      <c r="B89" s="4">
        <f>IF('True_Odds_Calculator_3-way'!B88="","",'True_Odds_Calculator_3-way'!B88)</f>
        <v>3.85</v>
      </c>
      <c r="C89" s="4">
        <f>IF('True_Odds_Calculator_3-way'!C88="","",'True_Odds_Calculator_3-way'!C88)</f>
        <v>5.87</v>
      </c>
      <c r="D89" s="4">
        <f t="shared" si="5"/>
        <v>3.250764957215968E-2</v>
      </c>
      <c r="E89" s="4">
        <f t="shared" si="6"/>
        <v>1.6904062949607057</v>
      </c>
      <c r="F89" s="4">
        <f t="shared" si="7"/>
        <v>4.017607138382191</v>
      </c>
      <c r="G89" s="4">
        <f t="shared" si="8"/>
        <v>6.2687330081594252</v>
      </c>
      <c r="I89" s="4">
        <f t="shared" si="9"/>
        <v>1.0325076495721597</v>
      </c>
    </row>
    <row r="90" spans="1:9" x14ac:dyDescent="0.2">
      <c r="A90" s="4">
        <f>IF('True_Odds_Calculator_3-way'!A89="","",'True_Odds_Calculator_3-way'!A89)</f>
        <v>4.3099999999999996</v>
      </c>
      <c r="B90" s="4">
        <f>IF('True_Odds_Calculator_3-way'!B89="","",'True_Odds_Calculator_3-way'!B89)</f>
        <v>3.12</v>
      </c>
      <c r="C90" s="4">
        <f>IF('True_Odds_Calculator_3-way'!C89="","",'True_Odds_Calculator_3-way'!C89)</f>
        <v>1.98</v>
      </c>
      <c r="D90" s="4">
        <f t="shared" si="5"/>
        <v>5.7581887048244518E-2</v>
      </c>
      <c r="E90" s="4">
        <f t="shared" si="6"/>
        <v>4.6987049620298205</v>
      </c>
      <c r="F90" s="4">
        <f t="shared" si="7"/>
        <v>3.3187434935044737</v>
      </c>
      <c r="G90" s="4">
        <f t="shared" si="8"/>
        <v>2.0582207135475836</v>
      </c>
      <c r="I90" s="4">
        <f t="shared" si="9"/>
        <v>1.0575818870482445</v>
      </c>
    </row>
    <row r="91" spans="1:9" x14ac:dyDescent="0.2">
      <c r="A91" s="4">
        <f>IF('True_Odds_Calculator_3-way'!A90="","",'True_Odds_Calculator_3-way'!A90)</f>
        <v>1.1599999999999999</v>
      </c>
      <c r="B91" s="4">
        <f>IF('True_Odds_Calculator_3-way'!B90="","",'True_Odds_Calculator_3-way'!B90)</f>
        <v>6.83</v>
      </c>
      <c r="C91" s="4">
        <f>IF('True_Odds_Calculator_3-way'!C90="","",'True_Odds_Calculator_3-way'!C90)</f>
        <v>17.739999999999998</v>
      </c>
      <c r="D91" s="4">
        <f t="shared" si="5"/>
        <v>6.4851635645876815E-2</v>
      </c>
      <c r="E91" s="4">
        <f t="shared" si="6"/>
        <v>1.1898362942008376</v>
      </c>
      <c r="F91" s="4">
        <f t="shared" si="7"/>
        <v>8.0130983739498749</v>
      </c>
      <c r="G91" s="4">
        <f t="shared" si="8"/>
        <v>28.774847080609995</v>
      </c>
      <c r="I91" s="4">
        <f t="shared" si="9"/>
        <v>1.0648516356458768</v>
      </c>
    </row>
    <row r="92" spans="1:9" x14ac:dyDescent="0.2">
      <c r="A92" s="4">
        <f>IF('True_Odds_Calculator_3-way'!A91="","",'True_Odds_Calculator_3-way'!A91)</f>
        <v>3.64</v>
      </c>
      <c r="B92" s="4">
        <f>IF('True_Odds_Calculator_3-way'!B91="","",'True_Odds_Calculator_3-way'!B91)</f>
        <v>3.56</v>
      </c>
      <c r="C92" s="4">
        <f>IF('True_Odds_Calculator_3-way'!C91="","",'True_Odds_Calculator_3-way'!C91)</f>
        <v>2.09</v>
      </c>
      <c r="D92" s="4">
        <f t="shared" si="5"/>
        <v>3.4093050651300194E-2</v>
      </c>
      <c r="E92" s="4">
        <f t="shared" si="6"/>
        <v>3.7970705102417739</v>
      </c>
      <c r="F92" s="4">
        <f t="shared" si="7"/>
        <v>3.7100998307903175</v>
      </c>
      <c r="G92" s="4">
        <f t="shared" si="8"/>
        <v>2.1408483421733049</v>
      </c>
      <c r="I92" s="4">
        <f t="shared" si="9"/>
        <v>1.0340930506513002</v>
      </c>
    </row>
    <row r="93" spans="1:9" x14ac:dyDescent="0.2">
      <c r="A93" s="4">
        <f>IF('True_Odds_Calculator_3-way'!A92="","",'True_Odds_Calculator_3-way'!A92)</f>
        <v>3.56</v>
      </c>
      <c r="B93" s="4">
        <f>IF('True_Odds_Calculator_3-way'!B92="","",'True_Odds_Calculator_3-way'!B92)</f>
        <v>3.56</v>
      </c>
      <c r="C93" s="4">
        <f>IF('True_Odds_Calculator_3-way'!C92="","",'True_Odds_Calculator_3-way'!C92)</f>
        <v>2.12</v>
      </c>
      <c r="D93" s="4">
        <f t="shared" si="5"/>
        <v>3.3495866016535869E-2</v>
      </c>
      <c r="E93" s="4">
        <f t="shared" si="6"/>
        <v>3.7073618024626667</v>
      </c>
      <c r="F93" s="4">
        <f t="shared" si="7"/>
        <v>3.7073618024626667</v>
      </c>
      <c r="G93" s="4">
        <f t="shared" si="8"/>
        <v>2.171397882461255</v>
      </c>
      <c r="I93" s="4">
        <f t="shared" si="9"/>
        <v>1.0334958660165359</v>
      </c>
    </row>
    <row r="94" spans="1: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3.18</v>
      </c>
      <c r="C94" s="4">
        <f>IF('True_Odds_Calculator_3-way'!C93="","",'True_Odds_Calculator_3-way'!C93)</f>
        <v>3.37</v>
      </c>
      <c r="D94" s="4">
        <f t="shared" si="5"/>
        <v>3.3142242119583942E-2</v>
      </c>
      <c r="E94" s="4">
        <f t="shared" si="6"/>
        <v>2.4337205756910638</v>
      </c>
      <c r="F94" s="4">
        <f t="shared" si="7"/>
        <v>3.2957834316120524</v>
      </c>
      <c r="G94" s="4">
        <f t="shared" si="8"/>
        <v>3.5003160137232365</v>
      </c>
      <c r="I94" s="4">
        <f t="shared" si="9"/>
        <v>1.0331422421195839</v>
      </c>
    </row>
    <row r="95" spans="1:9" x14ac:dyDescent="0.2">
      <c r="A95" s="4">
        <f>IF('True_Odds_Calculator_3-way'!A94="","",'True_Odds_Calculator_3-way'!A94)</f>
        <v>1.42</v>
      </c>
      <c r="B95" s="4">
        <f>IF('True_Odds_Calculator_3-way'!B94="","",'True_Odds_Calculator_3-way'!B94)</f>
        <v>4.76</v>
      </c>
      <c r="C95" s="4">
        <f>IF('True_Odds_Calculator_3-way'!C94="","",'True_Odds_Calculator_3-way'!C94)</f>
        <v>8.08</v>
      </c>
      <c r="D95" s="4">
        <f t="shared" si="5"/>
        <v>3.8071761963745399E-2</v>
      </c>
      <c r="E95" s="4">
        <f t="shared" si="6"/>
        <v>1.4460588981402951</v>
      </c>
      <c r="F95" s="4">
        <f t="shared" si="7"/>
        <v>5.0660243224069523</v>
      </c>
      <c r="G95" s="4">
        <f t="shared" si="8"/>
        <v>9.0031862253779735</v>
      </c>
      <c r="I95" s="4">
        <f t="shared" si="9"/>
        <v>1.0380717619637454</v>
      </c>
    </row>
    <row r="96" spans="1:9" x14ac:dyDescent="0.2">
      <c r="A96" s="4">
        <f>IF('True_Odds_Calculator_3-way'!A95="","",'True_Odds_Calculator_3-way'!A95)</f>
        <v>3.17</v>
      </c>
      <c r="B96" s="4">
        <f>IF('True_Odds_Calculator_3-way'!B95="","",'True_Odds_Calculator_3-way'!B95)</f>
        <v>3.68</v>
      </c>
      <c r="C96" s="4">
        <f>IF('True_Odds_Calculator_3-way'!C95="","",'True_Odds_Calculator_3-way'!C95)</f>
        <v>2.2400000000000002</v>
      </c>
      <c r="D96" s="4">
        <f t="shared" si="5"/>
        <v>3.3625115112565274E-2</v>
      </c>
      <c r="E96" s="4">
        <f t="shared" si="6"/>
        <v>3.2867811018297637</v>
      </c>
      <c r="F96" s="4">
        <f t="shared" si="7"/>
        <v>3.8383183808022663</v>
      </c>
      <c r="G96" s="4">
        <f t="shared" si="8"/>
        <v>2.2976874709245614</v>
      </c>
      <c r="I96" s="4">
        <f t="shared" si="9"/>
        <v>1.0336251151125653</v>
      </c>
    </row>
    <row r="97" spans="1:9" x14ac:dyDescent="0.2">
      <c r="A97" s="4">
        <f>IF('True_Odds_Calculator_3-way'!A96="","",'True_Odds_Calculator_3-way'!A96)</f>
        <v>1.97</v>
      </c>
      <c r="B97" s="4">
        <f>IF('True_Odds_Calculator_3-way'!B96="","",'True_Odds_Calculator_3-way'!B96)</f>
        <v>3.34</v>
      </c>
      <c r="C97" s="4">
        <f>IF('True_Odds_Calculator_3-way'!C96="","",'True_Odds_Calculator_3-way'!C96)</f>
        <v>4.1900000000000004</v>
      </c>
      <c r="D97" s="4">
        <f t="shared" si="5"/>
        <v>4.5678895289633425E-2</v>
      </c>
      <c r="E97" s="4">
        <f t="shared" si="6"/>
        <v>2.0309190579362353</v>
      </c>
      <c r="F97" s="4">
        <f t="shared" si="7"/>
        <v>3.5189596368414282</v>
      </c>
      <c r="G97" s="4">
        <f t="shared" si="8"/>
        <v>4.475530763911939</v>
      </c>
      <c r="I97" s="4">
        <f t="shared" si="9"/>
        <v>1.0456788952896334</v>
      </c>
    </row>
    <row r="98" spans="1:9" x14ac:dyDescent="0.2">
      <c r="A98" s="4">
        <f>IF('True_Odds_Calculator_3-way'!A97="","",'True_Odds_Calculator_3-way'!A97)</f>
        <v>3.12</v>
      </c>
      <c r="B98" s="4">
        <f>IF('True_Odds_Calculator_3-way'!B97="","",'True_Odds_Calculator_3-way'!B97)</f>
        <v>3.06</v>
      </c>
      <c r="C98" s="4">
        <f>IF('True_Odds_Calculator_3-way'!C97="","",'True_Odds_Calculator_3-way'!C97)</f>
        <v>2.52</v>
      </c>
      <c r="D98" s="4">
        <f t="shared" si="5"/>
        <v>4.4135602959132214E-2</v>
      </c>
      <c r="E98" s="4">
        <f t="shared" si="6"/>
        <v>3.2701009942848187</v>
      </c>
      <c r="F98" s="4">
        <f t="shared" si="7"/>
        <v>3.2042499328756087</v>
      </c>
      <c r="G98" s="4">
        <f t="shared" si="8"/>
        <v>2.6170232762131511</v>
      </c>
      <c r="I98" s="4">
        <f t="shared" si="9"/>
        <v>1.0441356029591322</v>
      </c>
    </row>
    <row r="99" spans="1:9" x14ac:dyDescent="0.2">
      <c r="A99" s="4">
        <f>IF('True_Odds_Calculator_3-way'!A98="","",'True_Odds_Calculator_3-way'!A98)</f>
        <v>2.5499999999999998</v>
      </c>
      <c r="B99" s="4">
        <f>IF('True_Odds_Calculator_3-way'!B98="","",'True_Odds_Calculator_3-way'!B98)</f>
        <v>3.05</v>
      </c>
      <c r="C99" s="4">
        <f>IF('True_Odds_Calculator_3-way'!C98="","",'True_Odds_Calculator_3-way'!C98)</f>
        <v>3.19</v>
      </c>
      <c r="D99" s="4">
        <f t="shared" si="5"/>
        <v>3.3505339028566006E-2</v>
      </c>
      <c r="E99" s="4">
        <f t="shared" si="6"/>
        <v>2.624751716714171</v>
      </c>
      <c r="F99" s="4">
        <f t="shared" si="7"/>
        <v>3.1575583128024611</v>
      </c>
      <c r="G99" s="4">
        <f t="shared" si="8"/>
        <v>3.3078499059495656</v>
      </c>
      <c r="I99" s="4">
        <f t="shared" si="9"/>
        <v>1.033505339028566</v>
      </c>
    </row>
    <row r="100" spans="1:9" x14ac:dyDescent="0.2">
      <c r="A100" s="4">
        <f>IF('True_Odds_Calculator_3-way'!A99="","",'True_Odds_Calculator_3-way'!A99)</f>
        <v>4.83</v>
      </c>
      <c r="B100" s="4">
        <f>IF('True_Odds_Calculator_3-way'!B99="","",'True_Odds_Calculator_3-way'!B99)</f>
        <v>3.86</v>
      </c>
      <c r="C100" s="4">
        <f>IF('True_Odds_Calculator_3-way'!C99="","",'True_Odds_Calculator_3-way'!C99)</f>
        <v>1.78</v>
      </c>
      <c r="D100" s="4">
        <f t="shared" si="5"/>
        <v>2.7904447796062382E-2</v>
      </c>
      <c r="E100" s="4">
        <f t="shared" si="6"/>
        <v>5.0572006085024146</v>
      </c>
      <c r="F100" s="4">
        <f t="shared" si="7"/>
        <v>4.0037495127917611</v>
      </c>
      <c r="G100" s="4">
        <f t="shared" si="8"/>
        <v>1.8099669697668033</v>
      </c>
      <c r="I100" s="4">
        <f t="shared" si="9"/>
        <v>1.0279044477960624</v>
      </c>
    </row>
    <row r="101" spans="1:9" x14ac:dyDescent="0.2">
      <c r="A101" s="4">
        <f>IF('True_Odds_Calculator_3-way'!A100="","",'True_Odds_Calculator_3-way'!A100)</f>
        <v>1.29</v>
      </c>
      <c r="B101" s="4">
        <f>IF('True_Odds_Calculator_3-way'!B100="","",'True_Odds_Calculator_3-way'!B100)</f>
        <v>5.72</v>
      </c>
      <c r="C101" s="4">
        <f>IF('True_Odds_Calculator_3-way'!C100="","",'True_Odds_Calculator_3-way'!C100)</f>
        <v>11.32</v>
      </c>
      <c r="D101" s="4">
        <f t="shared" si="5"/>
        <v>3.8358195889628188E-2</v>
      </c>
      <c r="E101" s="4">
        <f t="shared" si="6"/>
        <v>1.3116341250426804</v>
      </c>
      <c r="F101" s="4">
        <f t="shared" si="7"/>
        <v>6.171349638423564</v>
      </c>
      <c r="G101" s="4">
        <f t="shared" si="8"/>
        <v>13.235714237422204</v>
      </c>
      <c r="I101" s="4">
        <f t="shared" si="9"/>
        <v>1.0383581958896282</v>
      </c>
    </row>
    <row r="102" spans="1:9" x14ac:dyDescent="0.2">
      <c r="A102" s="4">
        <f>IF('True_Odds_Calculator_3-way'!A101="","",'True_Odds_Calculator_3-way'!A101)</f>
        <v>1.87</v>
      </c>
      <c r="B102" s="4">
        <f>IF('True_Odds_Calculator_3-way'!B101="","",'True_Odds_Calculator_3-way'!B101)</f>
        <v>3.26</v>
      </c>
      <c r="C102" s="4">
        <f>IF('True_Odds_Calculator_3-way'!C101="","",'True_Odds_Calculator_3-way'!C101)</f>
        <v>4.87</v>
      </c>
      <c r="D102" s="4">
        <f t="shared" si="5"/>
        <v>4.684663358134622E-2</v>
      </c>
      <c r="E102" s="4">
        <f t="shared" si="6"/>
        <v>1.9262485143646775</v>
      </c>
      <c r="F102" s="4">
        <f t="shared" si="7"/>
        <v>3.4348571575340792</v>
      </c>
      <c r="G102" s="4">
        <f t="shared" si="8"/>
        <v>5.2708348793931306</v>
      </c>
      <c r="I102" s="4">
        <f t="shared" si="9"/>
        <v>1.0468466335813462</v>
      </c>
    </row>
    <row r="103" spans="1:9" x14ac:dyDescent="0.2">
      <c r="A103" s="4">
        <f>IF('True_Odds_Calculator_3-way'!A102="","",'True_Odds_Calculator_3-way'!A102)</f>
        <v>1.4</v>
      </c>
      <c r="B103" s="4">
        <f>IF('True_Odds_Calculator_3-way'!B102="","",'True_Odds_Calculator_3-way'!B102)</f>
        <v>4.97</v>
      </c>
      <c r="C103" s="4">
        <f>IF('True_Odds_Calculator_3-way'!C102="","",'True_Odds_Calculator_3-way'!C102)</f>
        <v>7.28</v>
      </c>
      <c r="D103" s="4">
        <f t="shared" si="5"/>
        <v>5.2855595109116305E-2</v>
      </c>
      <c r="E103" s="4">
        <f t="shared" si="6"/>
        <v>1.4354056355759615</v>
      </c>
      <c r="F103" s="4">
        <f t="shared" si="7"/>
        <v>5.4469579879162575</v>
      </c>
      <c r="G103" s="4">
        <f t="shared" si="8"/>
        <v>8.3511417492460165</v>
      </c>
      <c r="I103" s="4">
        <f t="shared" si="9"/>
        <v>1.0528555951091163</v>
      </c>
    </row>
    <row r="104" spans="1:9" x14ac:dyDescent="0.2">
      <c r="A104" s="4">
        <f>IF('True_Odds_Calculator_3-way'!A103="","",'True_Odds_Calculator_3-way'!A103)</f>
        <v>1.97</v>
      </c>
      <c r="B104" s="4">
        <f>IF('True_Odds_Calculator_3-way'!B103="","",'True_Odds_Calculator_3-way'!B103)</f>
        <v>3.82</v>
      </c>
      <c r="C104" s="4">
        <f>IF('True_Odds_Calculator_3-way'!C103="","",'True_Odds_Calculator_3-way'!C103)</f>
        <v>3.86</v>
      </c>
      <c r="D104" s="4">
        <f t="shared" si="5"/>
        <v>2.8461675422964738E-2</v>
      </c>
      <c r="E104" s="4">
        <f t="shared" si="6"/>
        <v>2.0075202186909191</v>
      </c>
      <c r="F104" s="4">
        <f t="shared" si="7"/>
        <v>3.9636473359858275</v>
      </c>
      <c r="G104" s="4">
        <f t="shared" si="8"/>
        <v>4.0067291835138406</v>
      </c>
      <c r="I104" s="4">
        <f t="shared" si="9"/>
        <v>1.0284616754229647</v>
      </c>
    </row>
    <row r="105" spans="1:9" x14ac:dyDescent="0.2">
      <c r="A105" s="4">
        <f>IF('True_Odds_Calculator_3-way'!A104="","",'True_Odds_Calculator_3-way'!A104)</f>
        <v>4.62</v>
      </c>
      <c r="B105" s="4">
        <f>IF('True_Odds_Calculator_3-way'!B104="","",'True_Odds_Calculator_3-way'!B104)</f>
        <v>3.54</v>
      </c>
      <c r="C105" s="4">
        <f>IF('True_Odds_Calculator_3-way'!C104="","",'True_Odds_Calculator_3-way'!C104)</f>
        <v>1.86</v>
      </c>
      <c r="D105" s="4">
        <f t="shared" si="5"/>
        <v>3.6570500758581703E-2</v>
      </c>
      <c r="E105" s="4">
        <f t="shared" si="6"/>
        <v>4.8957199525683759</v>
      </c>
      <c r="F105" s="4">
        <f t="shared" si="7"/>
        <v>3.6996517794856385</v>
      </c>
      <c r="G105" s="4">
        <f t="shared" si="8"/>
        <v>1.9031515062334929</v>
      </c>
      <c r="I105" s="4">
        <f t="shared" si="9"/>
        <v>1.0365705007585817</v>
      </c>
    </row>
    <row r="106" spans="1:9" x14ac:dyDescent="0.2">
      <c r="A106" s="4">
        <f>IF('True_Odds_Calculator_3-way'!A105="","",'True_Odds_Calculator_3-way'!A105)</f>
        <v>2.39</v>
      </c>
      <c r="B106" s="4">
        <f>IF('True_Odds_Calculator_3-way'!B105="","",'True_Odds_Calculator_3-way'!B105)</f>
        <v>3.32</v>
      </c>
      <c r="C106" s="4">
        <f>IF('True_Odds_Calculator_3-way'!C105="","",'True_Odds_Calculator_3-way'!C105)</f>
        <v>3.18</v>
      </c>
      <c r="D106" s="4">
        <f t="shared" si="5"/>
        <v>3.4080269923143947E-2</v>
      </c>
      <c r="E106" s="4">
        <f t="shared" si="6"/>
        <v>2.4567009415288368</v>
      </c>
      <c r="F106" s="4">
        <f t="shared" si="7"/>
        <v>3.4501231138674742</v>
      </c>
      <c r="G106" s="4">
        <f t="shared" si="8"/>
        <v>3.2991832801149767</v>
      </c>
      <c r="I106" s="4">
        <f t="shared" si="9"/>
        <v>1.0340802699231439</v>
      </c>
    </row>
    <row r="107" spans="1:9" x14ac:dyDescent="0.2">
      <c r="A107" s="4">
        <f>IF('True_Odds_Calculator_3-way'!A106="","",'True_Odds_Calculator_3-way'!A106)</f>
        <v>2.2000000000000002</v>
      </c>
      <c r="B107" s="4">
        <f>IF('True_Odds_Calculator_3-way'!B106="","",'True_Odds_Calculator_3-way'!B106)</f>
        <v>3.2</v>
      </c>
      <c r="C107" s="4">
        <f>IF('True_Odds_Calculator_3-way'!C106="","",'True_Odds_Calculator_3-way'!C106)</f>
        <v>3.74</v>
      </c>
      <c r="D107" s="4">
        <f t="shared" si="5"/>
        <v>3.4425133689839571E-2</v>
      </c>
      <c r="E107" s="4">
        <f t="shared" si="6"/>
        <v>2.2569776213226049</v>
      </c>
      <c r="F107" s="4">
        <f t="shared" si="7"/>
        <v>3.3219837157661001</v>
      </c>
      <c r="G107" s="4">
        <f t="shared" si="8"/>
        <v>3.9077057030909885</v>
      </c>
      <c r="I107" s="4">
        <f t="shared" si="9"/>
        <v>1.0344251336898396</v>
      </c>
    </row>
    <row r="108" spans="1:9" x14ac:dyDescent="0.2">
      <c r="A108" s="4">
        <f>IF('True_Odds_Calculator_3-way'!A107="","",'True_Odds_Calculator_3-way'!A107)</f>
        <v>1.34</v>
      </c>
      <c r="B108" s="4">
        <f>IF('True_Odds_Calculator_3-way'!B107="","",'True_Odds_Calculator_3-way'!B107)</f>
        <v>5.26</v>
      </c>
      <c r="C108" s="4">
        <f>IF('True_Odds_Calculator_3-way'!C107="","",'True_Odds_Calculator_3-way'!C107)</f>
        <v>9.89</v>
      </c>
      <c r="D108" s="4">
        <f t="shared" si="5"/>
        <v>3.7494959737866873E-2</v>
      </c>
      <c r="E108" s="4">
        <f t="shared" si="6"/>
        <v>1.3628242378342315</v>
      </c>
      <c r="F108" s="4">
        <f t="shared" si="7"/>
        <v>5.6301313835347528</v>
      </c>
      <c r="G108" s="4">
        <f t="shared" si="8"/>
        <v>11.284909415742172</v>
      </c>
      <c r="I108" s="4">
        <f t="shared" si="9"/>
        <v>1.0374949597378669</v>
      </c>
    </row>
    <row r="109" spans="1:9" x14ac:dyDescent="0.2">
      <c r="A109" s="4">
        <f>IF('True_Odds_Calculator_3-way'!A108="","",'True_Odds_Calculator_3-way'!A108)</f>
        <v>2.44</v>
      </c>
      <c r="B109" s="4">
        <f>IF('True_Odds_Calculator_3-way'!B108="","",'True_Odds_Calculator_3-way'!B108)</f>
        <v>3.14</v>
      </c>
      <c r="C109" s="4">
        <f>IF('True_Odds_Calculator_3-way'!C108="","",'True_Odds_Calculator_3-way'!C108)</f>
        <v>3.28</v>
      </c>
      <c r="D109" s="4">
        <f t="shared" si="5"/>
        <v>3.318545193387612E-2</v>
      </c>
      <c r="E109" s="4">
        <f t="shared" si="6"/>
        <v>2.507684496572073</v>
      </c>
      <c r="F109" s="4">
        <f t="shared" si="7"/>
        <v>3.2529896898675714</v>
      </c>
      <c r="G109" s="4">
        <f t="shared" si="8"/>
        <v>3.4034879387010375</v>
      </c>
      <c r="I109" s="4">
        <f t="shared" si="9"/>
        <v>1.0331854519338761</v>
      </c>
    </row>
    <row r="110" spans="1:9" x14ac:dyDescent="0.2">
      <c r="A110" s="4">
        <f>IF('True_Odds_Calculator_3-way'!A109="","",'True_Odds_Calculator_3-way'!A109)</f>
        <v>1.41</v>
      </c>
      <c r="B110" s="4">
        <f>IF('True_Odds_Calculator_3-way'!B109="","",'True_Odds_Calculator_3-way'!B109)</f>
        <v>4.8</v>
      </c>
      <c r="C110" s="4">
        <f>IF('True_Odds_Calculator_3-way'!C109="","",'True_Odds_Calculator_3-way'!C109)</f>
        <v>8.09</v>
      </c>
      <c r="D110" s="4">
        <f t="shared" si="5"/>
        <v>4.1162585803329543E-2</v>
      </c>
      <c r="E110" s="4">
        <f t="shared" si="6"/>
        <v>1.4378165970514227</v>
      </c>
      <c r="F110" s="4">
        <f t="shared" si="7"/>
        <v>5.1384168384067017</v>
      </c>
      <c r="G110" s="4">
        <f t="shared" si="8"/>
        <v>9.1001306355268792</v>
      </c>
      <c r="I110" s="4">
        <f t="shared" si="9"/>
        <v>1.0411625858033295</v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87" activePane="bottomLeft" state="frozen"/>
      <selection pane="bottomLeft" activeCell="AM118" sqref="AM11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2.13</v>
      </c>
      <c r="B3">
        <v>3.72</v>
      </c>
      <c r="C3">
        <v>3.39</v>
      </c>
      <c r="D3" s="20">
        <f>IF(OR($A3="",$B3="",$C3=""),"",(1/A3)+(1/B3)+(1/C3)-1)</f>
        <v>3.3286023113655805E-2</v>
      </c>
      <c r="E3" s="17">
        <f>IF(OR($A3="",$B3="",$C3=""),"",A3*'MPTO_working_3-way'!$I2)</f>
        <v>2.2008992292320868</v>
      </c>
      <c r="F3" s="21">
        <f>IF(OR($A3="",$B3="",$C3=""),"",B3*'MPTO_working_3-way'!$I2)</f>
        <v>3.8438240059827997</v>
      </c>
      <c r="G3" s="22">
        <f>IF(OR($A3="",$B3="",$C3=""),"",C3*'MPTO_working_3-way'!$I2)</f>
        <v>3.5028396183552934</v>
      </c>
      <c r="H3" s="17">
        <f>IF(OR($A3="",$B3="",$C3=""),"",'MPTO_working_3-way'!E2)</f>
        <v>2.181556900934055</v>
      </c>
      <c r="I3" s="21">
        <f>IF(OR($A3="",$B3="",$C3=""),"",'MPTO_working_3-way'!F2)</f>
        <v>3.8801519876440702</v>
      </c>
      <c r="J3" s="22">
        <f>IF(OR($A3="",$B3="",$C3=""),"",'MPTO_working_3-way'!G2)</f>
        <v>3.5224922261528588</v>
      </c>
      <c r="K3" s="17">
        <f>IF(OR($A3="",$B3="",$C3=""),"",'OddsRatio_working_3-way'!H2)</f>
        <v>2.1895060188606958</v>
      </c>
      <c r="L3" s="21">
        <f>IF(OR($A3="",$B3="",$C3=""),"",'OddsRatio_working_3-way'!I2)</f>
        <v>3.8632357268151272</v>
      </c>
      <c r="M3" s="22">
        <f>IF(OR($A3="",$B3="",$C3=""),"",'OddsRatio_working_3-way'!J2)</f>
        <v>3.5158578629000559</v>
      </c>
      <c r="N3" s="23">
        <f>(1/E3)* 100</f>
        <v>45.435973929115733</v>
      </c>
      <c r="O3" s="24">
        <f>(1/F3)* 100</f>
        <v>26.015759265864652</v>
      </c>
      <c r="P3" s="24">
        <f>(1/G3)* 100</f>
        <v>28.548266805019612</v>
      </c>
      <c r="Q3" t="s">
        <v>118</v>
      </c>
      <c r="R3" t="s">
        <v>119</v>
      </c>
      <c r="S3" s="58" t="s">
        <v>265</v>
      </c>
      <c r="AD3" s="28"/>
      <c r="AE3" s="28"/>
      <c r="AH3" s="37"/>
      <c r="AI3" s="28"/>
      <c r="AJ3" t="s">
        <v>111</v>
      </c>
    </row>
    <row r="4" spans="1:36" s="40" customFormat="1" ht="15" x14ac:dyDescent="0.25">
      <c r="A4">
        <v>2.76</v>
      </c>
      <c r="B4">
        <v>3.3</v>
      </c>
      <c r="C4">
        <v>2.72</v>
      </c>
      <c r="D4" s="20">
        <f t="shared" ref="D4:D67" si="0">IF(OR($A4="",$B4="",$C4=""),"",(1/A4)+(1/B4)+(1/C4)-1)</f>
        <v>3.2996202433542621E-2</v>
      </c>
      <c r="E4" s="17">
        <f>IF(OR($A4="",$B4="",$C4=""),"",A4*'MPTO_working_3-way'!$I3)</f>
        <v>2.8510695187165775</v>
      </c>
      <c r="F4" s="21">
        <f>IF(OR($A4="",$B4="",$C4=""),"",B4*'MPTO_working_3-way'!$I3)</f>
        <v>3.4088874680306906</v>
      </c>
      <c r="G4" s="22">
        <f>IF(OR($A4="",$B4="",$C4=""),"",C4*'MPTO_working_3-way'!$I3)</f>
        <v>2.8097496706192362</v>
      </c>
      <c r="H4" s="17"/>
      <c r="I4" s="21"/>
      <c r="J4" s="22"/>
      <c r="K4" s="17"/>
      <c r="L4" s="21"/>
      <c r="M4" s="22"/>
      <c r="N4" s="23">
        <f t="shared" ref="N4" si="1">(1/E4)* 100</f>
        <v>35.074556878927133</v>
      </c>
      <c r="O4" s="24">
        <f t="shared" ref="O4" si="2">(1/F4)* 100</f>
        <v>29.335083935102691</v>
      </c>
      <c r="P4" s="24">
        <f t="shared" ref="P4" si="3">(1/G4)* 100</f>
        <v>35.590359185970172</v>
      </c>
      <c r="Q4" t="s">
        <v>120</v>
      </c>
      <c r="R4" t="s">
        <v>77</v>
      </c>
      <c r="S4" t="s">
        <v>117</v>
      </c>
      <c r="AD4" s="37"/>
      <c r="AE4" s="37"/>
      <c r="AH4" s="37"/>
      <c r="AI4" s="37"/>
      <c r="AJ4" t="s">
        <v>76</v>
      </c>
    </row>
    <row r="5" spans="1:36" s="40" customFormat="1" ht="15" x14ac:dyDescent="0.25">
      <c r="A5">
        <v>2.14</v>
      </c>
      <c r="B5">
        <v>3.62</v>
      </c>
      <c r="C5">
        <v>3.51</v>
      </c>
      <c r="D5" s="20">
        <f t="shared" si="0"/>
        <v>2.8433098449105021E-2</v>
      </c>
      <c r="E5" s="17">
        <f>IF(OR($A5="",$B5="",$C5=""),"",A5*'MPTO_working_3-way'!$I4)</f>
        <v>2.2008468306810847</v>
      </c>
      <c r="F5" s="21">
        <f>IF(OR($A5="",$B5="",$C5=""),"",B5*'MPTO_working_3-way'!$I4)</f>
        <v>3.7229278163857602</v>
      </c>
      <c r="G5" s="22">
        <f>IF(OR($A5="",$B5="",$C5=""),"",C5*'MPTO_working_3-way'!$I4)</f>
        <v>3.6098001755563582</v>
      </c>
      <c r="H5" s="17"/>
      <c r="I5" s="21"/>
      <c r="J5" s="22"/>
      <c r="K5" s="17"/>
      <c r="L5" s="21"/>
      <c r="M5" s="22"/>
      <c r="N5" s="23">
        <f t="shared" ref="N5:N68" si="4">(1/E5)* 100</f>
        <v>45.437055685085326</v>
      </c>
      <c r="O5" s="24">
        <f t="shared" ref="O5:O68" si="5">(1/F5)* 100</f>
        <v>26.860579880133312</v>
      </c>
      <c r="P5" s="24">
        <f t="shared" ref="P5:P68" si="6">(1/G5)* 100</f>
        <v>27.702364434781369</v>
      </c>
      <c r="Q5" t="s">
        <v>121</v>
      </c>
      <c r="R5" t="s">
        <v>122</v>
      </c>
      <c r="S5" t="s">
        <v>117</v>
      </c>
      <c r="AD5" s="37"/>
      <c r="AE5" s="37"/>
      <c r="AH5" s="37"/>
      <c r="AI5" s="37"/>
      <c r="AJ5" t="s">
        <v>270</v>
      </c>
    </row>
    <row r="6" spans="1:36" s="40" customFormat="1" ht="15" x14ac:dyDescent="0.25">
      <c r="A6">
        <v>2.0499999999999998</v>
      </c>
      <c r="B6">
        <v>3.75</v>
      </c>
      <c r="C6">
        <v>3.81</v>
      </c>
      <c r="D6" s="20">
        <f t="shared" si="0"/>
        <v>1.6938736316497005E-2</v>
      </c>
      <c r="E6" s="17">
        <f>IF(OR($A6="",$B6="",$C6=""),"",A6*'MPTO_working_3-way'!$I5)</f>
        <v>2.0847244094488189</v>
      </c>
      <c r="F6" s="21">
        <f>IF(OR($A6="",$B6="",$C6=""),"",B6*'MPTO_working_3-way'!$I5)</f>
        <v>3.8135202611868637</v>
      </c>
      <c r="G6" s="22">
        <f>IF(OR($A6="",$B6="",$C6=""),"",C6*'MPTO_working_3-way'!$I5)</f>
        <v>3.8745365853658535</v>
      </c>
      <c r="H6" s="17"/>
      <c r="I6" s="21"/>
      <c r="J6" s="22"/>
      <c r="K6" s="17"/>
      <c r="L6" s="21"/>
      <c r="M6" s="22"/>
      <c r="N6" s="23">
        <f t="shared" si="4"/>
        <v>47.967970992597067</v>
      </c>
      <c r="O6" s="24">
        <f t="shared" si="5"/>
        <v>26.222490809286398</v>
      </c>
      <c r="P6" s="24">
        <f t="shared" si="6"/>
        <v>25.809538198116535</v>
      </c>
      <c r="Q6" t="s">
        <v>123</v>
      </c>
      <c r="R6" t="s">
        <v>124</v>
      </c>
      <c r="S6" t="s">
        <v>117</v>
      </c>
      <c r="AD6" s="37"/>
      <c r="AE6" s="37"/>
      <c r="AH6" s="37"/>
      <c r="AI6" s="37"/>
      <c r="AJ6" t="s">
        <v>271</v>
      </c>
    </row>
    <row r="7" spans="1:36" s="40" customFormat="1" ht="15" x14ac:dyDescent="0.25">
      <c r="A7">
        <v>1.98</v>
      </c>
      <c r="B7">
        <v>3.56</v>
      </c>
      <c r="C7">
        <v>4.0999999999999996</v>
      </c>
      <c r="D7" s="20">
        <f t="shared" si="0"/>
        <v>2.9851820479389835E-2</v>
      </c>
      <c r="E7" s="17">
        <f>IF(OR($A7="",$B7="",$C7=""),"",A7*'MPTO_working_3-way'!$I6)</f>
        <v>2.0391066045491919</v>
      </c>
      <c r="F7" s="21">
        <f>IF(OR($A7="",$B7="",$C7=""),"",B7*'MPTO_working_3-way'!$I6)</f>
        <v>3.6662724809066281</v>
      </c>
      <c r="G7" s="22">
        <f>IF(OR($A7="",$B7="",$C7=""),"",C7*'MPTO_working_3-way'!$I6)</f>
        <v>4.2223924639654982</v>
      </c>
      <c r="H7" s="17"/>
      <c r="I7" s="21"/>
      <c r="J7" s="22"/>
      <c r="K7" s="17"/>
      <c r="L7" s="21"/>
      <c r="M7" s="22"/>
      <c r="N7" s="23">
        <f t="shared" si="4"/>
        <v>49.041084844167884</v>
      </c>
      <c r="O7" s="24">
        <f t="shared" si="5"/>
        <v>27.275659548160785</v>
      </c>
      <c r="P7" s="24">
        <f t="shared" si="6"/>
        <v>23.68325560767132</v>
      </c>
      <c r="Q7" t="s">
        <v>125</v>
      </c>
      <c r="R7" t="s">
        <v>126</v>
      </c>
      <c r="S7" t="s">
        <v>117</v>
      </c>
      <c r="AD7" s="37"/>
      <c r="AE7" s="37"/>
      <c r="AH7" s="37"/>
      <c r="AI7" s="37"/>
      <c r="AJ7" t="s">
        <v>272</v>
      </c>
    </row>
    <row r="8" spans="1:36" s="36" customFormat="1" ht="15" x14ac:dyDescent="0.25">
      <c r="A8">
        <v>2.56</v>
      </c>
      <c r="B8">
        <v>3.49</v>
      </c>
      <c r="C8">
        <v>2.85</v>
      </c>
      <c r="D8" s="20">
        <f t="shared" si="0"/>
        <v>2.8035144271854495E-2</v>
      </c>
      <c r="E8" s="17">
        <f>IF(OR($A8="",$B8="",$C8=""),"",A8*'MPTO_working_3-way'!$I7)</f>
        <v>2.6317699693359478</v>
      </c>
      <c r="F8" s="21">
        <f>IF(OR($A8="",$B8="",$C8=""),"",B8*'MPTO_working_3-way'!$I7)</f>
        <v>3.5878426535087726</v>
      </c>
      <c r="G8" s="22">
        <f>IF(OR($A8="",$B8="",$C8=""),"",C8*'MPTO_working_3-way'!$I7)</f>
        <v>2.9299001611747855</v>
      </c>
      <c r="H8" s="17"/>
      <c r="I8" s="21"/>
      <c r="J8" s="22"/>
      <c r="K8" s="17"/>
      <c r="L8" s="21"/>
      <c r="M8" s="22"/>
      <c r="N8" s="23">
        <f t="shared" si="4"/>
        <v>37.997241842998974</v>
      </c>
      <c r="O8" s="24">
        <f t="shared" si="5"/>
        <v>27.87190232609667</v>
      </c>
      <c r="P8" s="24">
        <f t="shared" si="6"/>
        <v>34.130855830904345</v>
      </c>
      <c r="Q8" t="s">
        <v>127</v>
      </c>
      <c r="R8" t="s">
        <v>128</v>
      </c>
      <c r="S8" t="s">
        <v>117</v>
      </c>
      <c r="AD8" s="37"/>
      <c r="AE8" s="37"/>
      <c r="AH8" s="37"/>
      <c r="AI8" s="37"/>
      <c r="AJ8" t="s">
        <v>272</v>
      </c>
    </row>
    <row r="9" spans="1:36" s="36" customFormat="1" ht="15" x14ac:dyDescent="0.25">
      <c r="A9">
        <v>2.95</v>
      </c>
      <c r="B9">
        <v>2.99</v>
      </c>
      <c r="C9">
        <v>2.7</v>
      </c>
      <c r="D9" s="20">
        <f t="shared" si="0"/>
        <v>4.3801581752945129E-2</v>
      </c>
      <c r="E9" s="17">
        <f>IF(OR($A9="",$B9="",$C9=""),"",A9*'MPTO_working_3-way'!$I8)</f>
        <v>3.0792146661711883</v>
      </c>
      <c r="F9" s="21">
        <f>IF(OR($A9="",$B9="",$C9=""),"",B9*'MPTO_working_3-way'!$I8)</f>
        <v>3.1209667294413062</v>
      </c>
      <c r="G9" s="22">
        <f>IF(OR($A9="",$B9="",$C9=""),"",C9*'MPTO_working_3-way'!$I8)</f>
        <v>2.8182642707329522</v>
      </c>
      <c r="H9" s="17"/>
      <c r="I9" s="21"/>
      <c r="J9" s="22"/>
      <c r="K9" s="17"/>
      <c r="L9" s="21"/>
      <c r="M9" s="22"/>
      <c r="N9" s="23">
        <f t="shared" si="4"/>
        <v>32.475813102158213</v>
      </c>
      <c r="O9" s="24">
        <f t="shared" si="5"/>
        <v>32.041354064002249</v>
      </c>
      <c r="P9" s="24">
        <f t="shared" si="6"/>
        <v>35.482832833839524</v>
      </c>
      <c r="Q9" t="s">
        <v>129</v>
      </c>
      <c r="R9" t="s">
        <v>130</v>
      </c>
      <c r="S9" t="s">
        <v>117</v>
      </c>
      <c r="AD9" s="37"/>
      <c r="AE9" s="37"/>
      <c r="AH9" s="37"/>
      <c r="AI9" s="37"/>
      <c r="AJ9" t="s">
        <v>273</v>
      </c>
    </row>
    <row r="10" spans="1:36" s="36" customFormat="1" ht="15" x14ac:dyDescent="0.25">
      <c r="A10">
        <v>1.44</v>
      </c>
      <c r="B10">
        <v>4.5199999999999996</v>
      </c>
      <c r="C10">
        <v>7.3</v>
      </c>
      <c r="D10" s="20">
        <f t="shared" si="0"/>
        <v>5.2669683867404782E-2</v>
      </c>
      <c r="E10" s="17">
        <f>IF(OR($A10="",$B10="",$C10=""),"",A10*'MPTO_working_3-way'!$I9)</f>
        <v>1.5158443447690628</v>
      </c>
      <c r="F10" s="21">
        <f>IF(OR($A10="",$B10="",$C10=""),"",B10*'MPTO_working_3-way'!$I9)</f>
        <v>4.7580669710806696</v>
      </c>
      <c r="G10" s="22">
        <f>IF(OR($A10="",$B10="",$C10=""),"",C10*'MPTO_working_3-way'!$I9)</f>
        <v>7.6844886922320548</v>
      </c>
      <c r="H10" s="17"/>
      <c r="I10" s="21"/>
      <c r="J10" s="22"/>
      <c r="K10" s="17"/>
      <c r="L10" s="21"/>
      <c r="M10" s="22"/>
      <c r="N10" s="23">
        <f t="shared" si="4"/>
        <v>65.969834135730395</v>
      </c>
      <c r="O10" s="24">
        <f t="shared" si="5"/>
        <v>21.016938308728268</v>
      </c>
      <c r="P10" s="24">
        <f t="shared" si="6"/>
        <v>13.013227555541338</v>
      </c>
      <c r="Q10" t="s">
        <v>93</v>
      </c>
      <c r="R10" t="s">
        <v>86</v>
      </c>
      <c r="S10" t="s">
        <v>266</v>
      </c>
      <c r="AD10" s="37"/>
      <c r="AE10" s="37"/>
      <c r="AH10" s="37"/>
      <c r="AI10" s="37"/>
      <c r="AJ10" t="s">
        <v>87</v>
      </c>
    </row>
    <row r="11" spans="1:36" s="36" customFormat="1" ht="15" x14ac:dyDescent="0.25">
      <c r="A11">
        <v>2.1800000000000002</v>
      </c>
      <c r="B11">
        <v>3.4</v>
      </c>
      <c r="C11">
        <v>3.43</v>
      </c>
      <c r="D11" s="20">
        <f t="shared" si="0"/>
        <v>4.4378432893471764E-2</v>
      </c>
      <c r="E11" s="17">
        <f>IF(OR($A11="",$B11="",$C11=""),"",A11*'MPTO_working_3-way'!$I10)</f>
        <v>2.2767449837077685</v>
      </c>
      <c r="F11" s="21">
        <f>IF(OR($A11="",$B11="",$C11=""),"",B11*'MPTO_working_3-way'!$I10)</f>
        <v>3.5508866718378038</v>
      </c>
      <c r="G11" s="22">
        <f>IF(OR($A11="",$B11="",$C11=""),"",C11*'MPTO_working_3-way'!$I10)</f>
        <v>3.5822180248246083</v>
      </c>
      <c r="H11" s="17"/>
      <c r="I11" s="21"/>
      <c r="J11" s="22"/>
      <c r="K11" s="17"/>
      <c r="L11" s="21"/>
      <c r="M11" s="22"/>
      <c r="N11" s="23">
        <f t="shared" si="4"/>
        <v>43.922354376793699</v>
      </c>
      <c r="O11" s="24">
        <f t="shared" si="5"/>
        <v>28.161980159238315</v>
      </c>
      <c r="P11" s="24">
        <f t="shared" si="6"/>
        <v>27.915665463968004</v>
      </c>
      <c r="Q11" t="s">
        <v>84</v>
      </c>
      <c r="R11" t="s">
        <v>92</v>
      </c>
      <c r="S11" t="s">
        <v>266</v>
      </c>
      <c r="AD11" s="37"/>
      <c r="AE11" s="37"/>
      <c r="AH11" s="37"/>
      <c r="AI11" s="37"/>
      <c r="AJ11" t="s">
        <v>87</v>
      </c>
    </row>
    <row r="12" spans="1:36" s="36" customFormat="1" ht="15" x14ac:dyDescent="0.25">
      <c r="A12">
        <v>12.65</v>
      </c>
      <c r="B12">
        <v>6.78</v>
      </c>
      <c r="C12">
        <v>1.23</v>
      </c>
      <c r="D12" s="20">
        <f t="shared" si="0"/>
        <v>3.9552138849241913E-2</v>
      </c>
      <c r="E12" s="17">
        <f>IF(OR($A12="",$B12="",$C12=""),"",A12*'MPTO_working_3-way'!$I11)</f>
        <v>13.15033455644291</v>
      </c>
      <c r="F12" s="21">
        <f>IF(OR($A12="",$B12="",$C12=""),"",B12*'MPTO_working_3-way'!$I11)</f>
        <v>7.0481635013978607</v>
      </c>
      <c r="G12" s="22">
        <f>IF(OR($A12="",$B12="",$C12=""),"",C12*'MPTO_working_3-way'!$I11)</f>
        <v>1.2786491307845675</v>
      </c>
      <c r="H12" s="17"/>
      <c r="I12" s="21"/>
      <c r="J12" s="22"/>
      <c r="K12" s="17"/>
      <c r="L12" s="21"/>
      <c r="M12" s="22"/>
      <c r="N12" s="23">
        <f t="shared" si="4"/>
        <v>7.6043692706666333</v>
      </c>
      <c r="O12" s="24">
        <f t="shared" si="5"/>
        <v>14.188093108249692</v>
      </c>
      <c r="P12" s="24">
        <f t="shared" si="6"/>
        <v>78.207537621083674</v>
      </c>
      <c r="Q12" t="s">
        <v>131</v>
      </c>
      <c r="R12" t="s">
        <v>132</v>
      </c>
      <c r="S12" t="s">
        <v>266</v>
      </c>
      <c r="AD12" s="37"/>
      <c r="AE12" s="37"/>
      <c r="AH12" s="37"/>
      <c r="AI12" s="37"/>
      <c r="AJ12" t="s">
        <v>274</v>
      </c>
    </row>
    <row r="13" spans="1:36" s="36" customFormat="1" ht="15" x14ac:dyDescent="0.25">
      <c r="A13">
        <v>3.56</v>
      </c>
      <c r="B13">
        <v>3.88</v>
      </c>
      <c r="C13">
        <v>2.04</v>
      </c>
      <c r="D13" s="20">
        <f t="shared" si="0"/>
        <v>2.8826913598753556E-2</v>
      </c>
      <c r="E13" s="17">
        <f>IF(OR($A13="",$B13="",$C13=""),"",A13*'MPTO_working_3-way'!$I12)</f>
        <v>3.6626238124115629</v>
      </c>
      <c r="F13" s="21">
        <f>IF(OR($A13="",$B13="",$C13=""),"",B13*'MPTO_working_3-way'!$I12)</f>
        <v>3.9918484247631638</v>
      </c>
      <c r="G13" s="22">
        <f>IF(OR($A13="",$B13="",$C13=""),"",C13*'MPTO_working_3-way'!$I12)</f>
        <v>2.0988069037414574</v>
      </c>
      <c r="H13" s="17"/>
      <c r="I13" s="21"/>
      <c r="J13" s="22"/>
      <c r="K13" s="17"/>
      <c r="L13" s="21"/>
      <c r="M13" s="22"/>
      <c r="N13" s="23">
        <f t="shared" si="4"/>
        <v>27.30283128207958</v>
      </c>
      <c r="O13" s="24">
        <f t="shared" si="5"/>
        <v>25.05105138252663</v>
      </c>
      <c r="P13" s="24">
        <f t="shared" si="6"/>
        <v>47.646117335393775</v>
      </c>
      <c r="Q13" t="s">
        <v>133</v>
      </c>
      <c r="R13" t="s">
        <v>134</v>
      </c>
      <c r="S13" t="s">
        <v>266</v>
      </c>
      <c r="AD13" s="37"/>
      <c r="AE13" s="37"/>
      <c r="AH13" s="37"/>
      <c r="AI13" s="37"/>
      <c r="AJ13" t="s">
        <v>274</v>
      </c>
    </row>
    <row r="14" spans="1:36" s="36" customFormat="1" ht="15" x14ac:dyDescent="0.25">
      <c r="A14">
        <v>2.85</v>
      </c>
      <c r="B14">
        <v>3.64</v>
      </c>
      <c r="C14">
        <v>2.4900000000000002</v>
      </c>
      <c r="D14" s="20">
        <f t="shared" si="0"/>
        <v>2.720889341054189E-2</v>
      </c>
      <c r="E14" s="17">
        <f>IF(OR($A14="",$B14="",$C14=""),"",A14*'MPTO_working_3-way'!$I13)</f>
        <v>2.9275453462200445</v>
      </c>
      <c r="F14" s="21">
        <f>IF(OR($A14="",$B14="",$C14=""),"",B14*'MPTO_working_3-way'!$I13)</f>
        <v>3.7390403720143728</v>
      </c>
      <c r="G14" s="22">
        <f>IF(OR($A14="",$B14="",$C14=""),"",C14*'MPTO_working_3-way'!$I13)</f>
        <v>2.5577501445922497</v>
      </c>
      <c r="H14" s="17"/>
      <c r="I14" s="21"/>
      <c r="J14" s="22"/>
      <c r="K14" s="17"/>
      <c r="L14" s="21"/>
      <c r="M14" s="22"/>
      <c r="N14" s="23">
        <f t="shared" si="4"/>
        <v>34.15830949608241</v>
      </c>
      <c r="O14" s="24">
        <f t="shared" si="5"/>
        <v>26.74483023731727</v>
      </c>
      <c r="P14" s="24">
        <f t="shared" si="6"/>
        <v>39.096860266600345</v>
      </c>
      <c r="Q14" t="s">
        <v>135</v>
      </c>
      <c r="R14" t="s">
        <v>136</v>
      </c>
      <c r="S14" t="s">
        <v>266</v>
      </c>
      <c r="AD14" s="37"/>
      <c r="AE14" s="37"/>
      <c r="AH14" s="37"/>
      <c r="AI14" s="37"/>
      <c r="AJ14" t="s">
        <v>274</v>
      </c>
    </row>
    <row r="15" spans="1:36" s="36" customFormat="1" ht="15" x14ac:dyDescent="0.25">
      <c r="A15">
        <v>4.82</v>
      </c>
      <c r="B15">
        <v>3.47</v>
      </c>
      <c r="C15">
        <v>1.85</v>
      </c>
      <c r="D15" s="20">
        <f t="shared" si="0"/>
        <v>3.6193858248936062E-2</v>
      </c>
      <c r="E15" s="17">
        <f>IF(OR($A15="",$B15="",$C15=""),"",A15*'MPTO_working_3-way'!$I14)</f>
        <v>4.9944543967598722</v>
      </c>
      <c r="F15" s="21">
        <f>IF(OR($A15="",$B15="",$C15=""),"",B15*'MPTO_working_3-way'!$I14)</f>
        <v>3.5955926881238085</v>
      </c>
      <c r="G15" s="22">
        <f>IF(OR($A15="",$B15="",$C15=""),"",C15*'MPTO_working_3-way'!$I14)</f>
        <v>1.9169586377605319</v>
      </c>
      <c r="H15" s="17"/>
      <c r="I15" s="21"/>
      <c r="J15" s="22"/>
      <c r="K15" s="17"/>
      <c r="L15" s="21"/>
      <c r="M15" s="22"/>
      <c r="N15" s="23">
        <f t="shared" si="4"/>
        <v>20.022207043250713</v>
      </c>
      <c r="O15" s="24">
        <f t="shared" si="5"/>
        <v>27.811826498117703</v>
      </c>
      <c r="P15" s="24">
        <f t="shared" si="6"/>
        <v>52.165966458631587</v>
      </c>
      <c r="Q15" t="s">
        <v>137</v>
      </c>
      <c r="R15" t="s">
        <v>78</v>
      </c>
      <c r="S15" t="s">
        <v>266</v>
      </c>
      <c r="AD15" s="37"/>
      <c r="AE15" s="37"/>
      <c r="AH15" s="37"/>
      <c r="AI15" s="37"/>
      <c r="AJ15" t="s">
        <v>76</v>
      </c>
    </row>
    <row r="16" spans="1:36" s="36" customFormat="1" ht="15" x14ac:dyDescent="0.25">
      <c r="A16">
        <v>2.11</v>
      </c>
      <c r="B16">
        <v>3.41</v>
      </c>
      <c r="C16">
        <v>3.74</v>
      </c>
      <c r="D16" s="20">
        <f t="shared" si="0"/>
        <v>3.4568460398293865E-2</v>
      </c>
      <c r="E16" s="17">
        <f>IF(OR($A16="",$B16="",$C16=""),"",A16*'MPTO_working_3-way'!$I15)</f>
        <v>2.1829394514403999</v>
      </c>
      <c r="F16" s="21">
        <f>IF(OR($A16="",$B16="",$C16=""),"",B16*'MPTO_working_3-way'!$I15)</f>
        <v>3.5278784499581821</v>
      </c>
      <c r="G16" s="22">
        <f>IF(OR($A16="",$B16="",$C16=""),"",C16*'MPTO_working_3-way'!$I15)</f>
        <v>3.8692860418896191</v>
      </c>
      <c r="H16" s="17"/>
      <c r="I16" s="21"/>
      <c r="J16" s="22"/>
      <c r="K16" s="17"/>
      <c r="L16" s="21"/>
      <c r="M16" s="22"/>
      <c r="N16" s="23">
        <f t="shared" si="4"/>
        <v>45.809790983444628</v>
      </c>
      <c r="O16" s="24">
        <f t="shared" si="5"/>
        <v>28.34564779327512</v>
      </c>
      <c r="P16" s="24">
        <f t="shared" si="6"/>
        <v>25.844561223280259</v>
      </c>
      <c r="Q16" t="s">
        <v>138</v>
      </c>
      <c r="R16" t="s">
        <v>139</v>
      </c>
      <c r="S16" t="s">
        <v>266</v>
      </c>
      <c r="AD16" s="37"/>
      <c r="AE16" s="37"/>
      <c r="AH16" s="37"/>
      <c r="AI16" s="37"/>
      <c r="AJ16" t="s">
        <v>76</v>
      </c>
    </row>
    <row r="17" spans="1:36" s="36" customFormat="1" ht="15" x14ac:dyDescent="0.25">
      <c r="A17">
        <v>2.0099999999999998</v>
      </c>
      <c r="B17">
        <v>3.67</v>
      </c>
      <c r="C17">
        <v>3.87</v>
      </c>
      <c r="D17" s="20">
        <f t="shared" si="0"/>
        <v>2.838993466018036E-2</v>
      </c>
      <c r="E17" s="17">
        <f>IF(OR($A17="",$B17="",$C17=""),"",A17*'MPTO_working_3-way'!$I16)</f>
        <v>2.0670637686669622</v>
      </c>
      <c r="F17" s="21">
        <f>IF(OR($A17="",$B17="",$C17=""),"",B17*'MPTO_working_3-way'!$I16)</f>
        <v>3.7741910602028619</v>
      </c>
      <c r="G17" s="22">
        <f>IF(OR($A17="",$B17="",$C17=""),"",C17*'MPTO_working_3-way'!$I16)</f>
        <v>3.9798690471348981</v>
      </c>
      <c r="H17" s="17"/>
      <c r="I17" s="21"/>
      <c r="J17" s="22"/>
      <c r="K17" s="17"/>
      <c r="L17" s="21"/>
      <c r="M17" s="22"/>
      <c r="N17" s="23">
        <f t="shared" si="4"/>
        <v>48.377801166961312</v>
      </c>
      <c r="O17" s="24">
        <f t="shared" si="5"/>
        <v>26.495743963376622</v>
      </c>
      <c r="P17" s="24">
        <f t="shared" si="6"/>
        <v>25.126454869662069</v>
      </c>
      <c r="Q17" t="s">
        <v>140</v>
      </c>
      <c r="R17" t="s">
        <v>141</v>
      </c>
      <c r="S17" t="s">
        <v>266</v>
      </c>
      <c r="AD17" s="37"/>
      <c r="AE17" s="37"/>
      <c r="AH17" s="37"/>
      <c r="AI17" s="37"/>
      <c r="AJ17" t="s">
        <v>275</v>
      </c>
    </row>
    <row r="18" spans="1:36" s="36" customFormat="1" ht="15" x14ac:dyDescent="0.25">
      <c r="A18">
        <v>3.2</v>
      </c>
      <c r="B18">
        <v>3.52</v>
      </c>
      <c r="C18">
        <v>2.3199999999999998</v>
      </c>
      <c r="D18" s="20">
        <f t="shared" si="0"/>
        <v>2.7625391849529946E-2</v>
      </c>
      <c r="E18" s="17">
        <f>IF(OR($A18="",$B18="",$C18=""),"",A18*'MPTO_working_3-way'!$I17)</f>
        <v>3.2884012539184959</v>
      </c>
      <c r="F18" s="21">
        <f>IF(OR($A18="",$B18="",$C18=""),"",B18*'MPTO_working_3-way'!$I17)</f>
        <v>3.6172413793103453</v>
      </c>
      <c r="G18" s="22">
        <f>IF(OR($A18="",$B18="",$C18=""),"",C18*'MPTO_working_3-way'!$I17)</f>
        <v>2.3840909090909093</v>
      </c>
      <c r="H18" s="17"/>
      <c r="I18" s="21"/>
      <c r="J18" s="22"/>
      <c r="K18" s="17"/>
      <c r="L18" s="21"/>
      <c r="M18" s="22"/>
      <c r="N18" s="23">
        <f t="shared" si="4"/>
        <v>30.409914204003808</v>
      </c>
      <c r="O18" s="24">
        <f t="shared" si="5"/>
        <v>27.645376549094376</v>
      </c>
      <c r="P18" s="24">
        <f t="shared" si="6"/>
        <v>41.944709246901809</v>
      </c>
      <c r="Q18" t="s">
        <v>142</v>
      </c>
      <c r="R18" t="s">
        <v>143</v>
      </c>
      <c r="S18" t="s">
        <v>266</v>
      </c>
      <c r="AD18" s="37"/>
      <c r="AE18" s="37"/>
      <c r="AH18" s="37"/>
      <c r="AI18" s="37"/>
      <c r="AJ18" t="s">
        <v>275</v>
      </c>
    </row>
    <row r="19" spans="1:36" s="36" customFormat="1" ht="15" x14ac:dyDescent="0.25">
      <c r="A19">
        <v>2.11</v>
      </c>
      <c r="B19">
        <v>3.81</v>
      </c>
      <c r="C19">
        <v>3.43</v>
      </c>
      <c r="D19" s="20">
        <f t="shared" si="0"/>
        <v>2.7946030394522481E-2</v>
      </c>
      <c r="E19" s="17">
        <f>IF(OR($A19="",$B19="",$C19=""),"",A19*'MPTO_working_3-way'!$I18)</f>
        <v>2.1689661241324423</v>
      </c>
      <c r="F19" s="21">
        <f>IF(OR($A19="",$B19="",$C19=""),"",B19*'MPTO_working_3-way'!$I18)</f>
        <v>3.9164743758031308</v>
      </c>
      <c r="G19" s="22">
        <f>IF(OR($A19="",$B19="",$C19=""),"",C19*'MPTO_working_3-way'!$I18)</f>
        <v>3.5258548842532123</v>
      </c>
      <c r="H19" s="17"/>
      <c r="I19" s="21"/>
      <c r="J19" s="22"/>
      <c r="K19" s="17"/>
      <c r="L19" s="21"/>
      <c r="M19" s="22"/>
      <c r="N19" s="23">
        <f t="shared" si="4"/>
        <v>46.104915557405803</v>
      </c>
      <c r="O19" s="24">
        <f t="shared" si="5"/>
        <v>25.53316845830085</v>
      </c>
      <c r="P19" s="24">
        <f t="shared" si="6"/>
        <v>28.361915984293361</v>
      </c>
      <c r="Q19" t="s">
        <v>144</v>
      </c>
      <c r="R19" t="s">
        <v>145</v>
      </c>
      <c r="S19" t="s">
        <v>266</v>
      </c>
      <c r="AD19" s="37"/>
      <c r="AE19" s="37"/>
      <c r="AH19" s="37"/>
      <c r="AI19" s="37"/>
      <c r="AJ19" t="s">
        <v>275</v>
      </c>
    </row>
    <row r="20" spans="1:36" s="36" customFormat="1" ht="15" x14ac:dyDescent="0.25">
      <c r="A20">
        <v>1.63</v>
      </c>
      <c r="B20">
        <v>4.28</v>
      </c>
      <c r="C20">
        <v>5.38</v>
      </c>
      <c r="D20" s="20">
        <f t="shared" si="0"/>
        <v>3.3015398276377006E-2</v>
      </c>
      <c r="E20" s="17">
        <f>IF(OR($A20="",$B20="",$C20=""),"",A20*'MPTO_working_3-way'!$I19)</f>
        <v>1.6838150991904943</v>
      </c>
      <c r="F20" s="21">
        <f>IF(OR($A20="",$B20="",$C20=""),"",B20*'MPTO_working_3-way'!$I19)</f>
        <v>4.4213059046228942</v>
      </c>
      <c r="G20" s="22">
        <f>IF(OR($A20="",$B20="",$C20=""),"",C20*'MPTO_working_3-way'!$I19)</f>
        <v>5.5576228427269081</v>
      </c>
      <c r="H20" s="17"/>
      <c r="I20" s="21"/>
      <c r="J20" s="22"/>
      <c r="K20" s="17"/>
      <c r="L20" s="21"/>
      <c r="M20" s="22"/>
      <c r="N20" s="23">
        <f t="shared" si="4"/>
        <v>59.388943624555743</v>
      </c>
      <c r="O20" s="24">
        <f t="shared" si="5"/>
        <v>22.617751894398559</v>
      </c>
      <c r="P20" s="24">
        <f t="shared" si="6"/>
        <v>17.993304481045698</v>
      </c>
      <c r="Q20" t="s">
        <v>146</v>
      </c>
      <c r="R20" t="s">
        <v>147</v>
      </c>
      <c r="S20" t="s">
        <v>266</v>
      </c>
      <c r="AD20" s="37"/>
      <c r="AE20" s="37"/>
      <c r="AH20" s="37"/>
      <c r="AI20" s="37"/>
      <c r="AJ20" t="s">
        <v>275</v>
      </c>
    </row>
    <row r="21" spans="1:36" s="36" customFormat="1" ht="15" x14ac:dyDescent="0.25">
      <c r="A21">
        <v>1.33</v>
      </c>
      <c r="B21">
        <v>5.64</v>
      </c>
      <c r="C21">
        <v>9.67</v>
      </c>
      <c r="D21" s="20">
        <f t="shared" si="0"/>
        <v>3.2597280126320793E-2</v>
      </c>
      <c r="E21" s="17">
        <f>IF(OR($A21="",$B21="",$C21=""),"",A21*'MPTO_working_3-way'!$I20)</f>
        <v>1.3733543825680068</v>
      </c>
      <c r="F21" s="21">
        <f>IF(OR($A21="",$B21="",$C21=""),"",B21*'MPTO_working_3-way'!$I20)</f>
        <v>5.823848659912449</v>
      </c>
      <c r="G21" s="22">
        <f>IF(OR($A21="",$B21="",$C21=""),"",C21*'MPTO_working_3-way'!$I20)</f>
        <v>9.9852156988215217</v>
      </c>
      <c r="H21" s="17"/>
      <c r="I21" s="21"/>
      <c r="J21" s="22"/>
      <c r="K21" s="17"/>
      <c r="L21" s="21"/>
      <c r="M21" s="22"/>
      <c r="N21" s="23">
        <f t="shared" si="4"/>
        <v>72.814417945797842</v>
      </c>
      <c r="O21" s="24">
        <f t="shared" si="5"/>
        <v>17.170775863104815</v>
      </c>
      <c r="P21" s="24">
        <f t="shared" si="6"/>
        <v>10.014806191097327</v>
      </c>
      <c r="Q21" t="s">
        <v>148</v>
      </c>
      <c r="R21" t="s">
        <v>149</v>
      </c>
      <c r="S21" t="s">
        <v>266</v>
      </c>
      <c r="AD21" s="37"/>
      <c r="AE21" s="37"/>
      <c r="AH21" s="37"/>
      <c r="AI21" s="37"/>
      <c r="AJ21" t="s">
        <v>275</v>
      </c>
    </row>
    <row r="22" spans="1:36" s="36" customFormat="1" ht="15" x14ac:dyDescent="0.25">
      <c r="A22">
        <v>2.38</v>
      </c>
      <c r="B22">
        <v>3.33</v>
      </c>
      <c r="C22">
        <v>3.26</v>
      </c>
      <c r="D22" s="20">
        <f t="shared" si="0"/>
        <v>2.7216833784859729E-2</v>
      </c>
      <c r="E22" s="17">
        <f>IF(OR($A22="",$B22="",$C22=""),"",A22*'MPTO_working_3-way'!$I21)</f>
        <v>2.4447760644079661</v>
      </c>
      <c r="F22" s="21">
        <f>IF(OR($A22="",$B22="",$C22=""),"",B22*'MPTO_working_3-way'!$I21)</f>
        <v>3.420632056503583</v>
      </c>
      <c r="G22" s="22">
        <f>IF(OR($A22="",$B22="",$C22=""),"",C22*'MPTO_working_3-way'!$I21)</f>
        <v>3.3487268781386423</v>
      </c>
      <c r="H22" s="17"/>
      <c r="I22" s="21"/>
      <c r="J22" s="22"/>
      <c r="K22" s="17"/>
      <c r="L22" s="21"/>
      <c r="M22" s="22"/>
      <c r="N22" s="23">
        <f t="shared" si="4"/>
        <v>40.903541823662401</v>
      </c>
      <c r="O22" s="24">
        <f t="shared" si="5"/>
        <v>29.234363225320269</v>
      </c>
      <c r="P22" s="24">
        <f t="shared" si="6"/>
        <v>29.862094951017337</v>
      </c>
      <c r="Q22" t="s">
        <v>150</v>
      </c>
      <c r="R22" t="s">
        <v>151</v>
      </c>
      <c r="S22" t="s">
        <v>266</v>
      </c>
      <c r="AD22" s="37"/>
      <c r="AE22" s="37"/>
      <c r="AH22" s="37"/>
      <c r="AI22" s="37"/>
      <c r="AJ22" t="s">
        <v>275</v>
      </c>
    </row>
    <row r="23" spans="1:36" s="36" customFormat="1" ht="15" x14ac:dyDescent="0.25">
      <c r="A23">
        <v>2.2400000000000002</v>
      </c>
      <c r="B23">
        <v>3.5</v>
      </c>
      <c r="C23">
        <v>3.31</v>
      </c>
      <c r="D23" s="20">
        <f t="shared" si="0"/>
        <v>3.4257660768234777E-2</v>
      </c>
      <c r="E23" s="17">
        <f>IF(OR($A23="",$B23="",$C23=""),"",A23*'MPTO_working_3-way'!$I22)</f>
        <v>2.3167371601208462</v>
      </c>
      <c r="F23" s="21">
        <f>IF(OR($A23="",$B23="",$C23=""),"",B23*'MPTO_working_3-way'!$I22)</f>
        <v>3.6199018126888216</v>
      </c>
      <c r="G23" s="22">
        <f>IF(OR($A23="",$B23="",$C23=""),"",C23*'MPTO_working_3-way'!$I22)</f>
        <v>3.4233928571428573</v>
      </c>
      <c r="H23" s="17"/>
      <c r="I23" s="21"/>
      <c r="J23" s="22"/>
      <c r="K23" s="17"/>
      <c r="L23" s="21"/>
      <c r="M23" s="22"/>
      <c r="N23" s="23">
        <f t="shared" si="4"/>
        <v>43.164154191226331</v>
      </c>
      <c r="O23" s="24">
        <f t="shared" si="5"/>
        <v>27.62505868238485</v>
      </c>
      <c r="P23" s="24">
        <f t="shared" si="6"/>
        <v>29.210787126388816</v>
      </c>
      <c r="Q23" t="s">
        <v>152</v>
      </c>
      <c r="R23" t="s">
        <v>153</v>
      </c>
      <c r="S23" t="s">
        <v>266</v>
      </c>
      <c r="AD23" s="37"/>
      <c r="AE23" s="37"/>
      <c r="AH23" s="37"/>
      <c r="AI23" s="37"/>
      <c r="AJ23" t="s">
        <v>275</v>
      </c>
    </row>
    <row r="24" spans="1:36" s="36" customFormat="1" ht="15" x14ac:dyDescent="0.25">
      <c r="A24">
        <v>2.2999999999999998</v>
      </c>
      <c r="B24">
        <v>3.12</v>
      </c>
      <c r="C24">
        <v>3.66</v>
      </c>
      <c r="D24" s="20">
        <f t="shared" si="0"/>
        <v>2.8519472924319667E-2</v>
      </c>
      <c r="E24" s="17">
        <f>IF(OR($A24="",$B24="",$C24=""),"",A24*'MPTO_working_3-way'!$I23)</f>
        <v>2.3655947877259349</v>
      </c>
      <c r="F24" s="21">
        <f>IF(OR($A24="",$B24="",$C24=""),"",B24*'MPTO_working_3-way'!$I23)</f>
        <v>3.2089807555238776</v>
      </c>
      <c r="G24" s="22">
        <f>IF(OR($A24="",$B24="",$C24=""),"",C24*'MPTO_working_3-way'!$I23)</f>
        <v>3.76438127090301</v>
      </c>
      <c r="H24" s="17"/>
      <c r="I24" s="21"/>
      <c r="J24" s="22"/>
      <c r="K24" s="17"/>
      <c r="L24" s="21"/>
      <c r="M24" s="22"/>
      <c r="N24" s="23">
        <f t="shared" si="4"/>
        <v>42.272666696281824</v>
      </c>
      <c r="O24" s="24">
        <f t="shared" si="5"/>
        <v>31.162542756874416</v>
      </c>
      <c r="P24" s="24">
        <f t="shared" si="6"/>
        <v>26.564790546843764</v>
      </c>
      <c r="Q24" t="s">
        <v>154</v>
      </c>
      <c r="R24" t="s">
        <v>155</v>
      </c>
      <c r="S24" t="s">
        <v>266</v>
      </c>
      <c r="AD24" s="37"/>
      <c r="AE24" s="37"/>
      <c r="AH24" s="37"/>
      <c r="AI24" s="37"/>
      <c r="AJ24" t="s">
        <v>275</v>
      </c>
    </row>
    <row r="25" spans="1:36" s="36" customFormat="1" ht="15" x14ac:dyDescent="0.25">
      <c r="A25">
        <v>1.89</v>
      </c>
      <c r="B25">
        <v>3.73</v>
      </c>
      <c r="C25">
        <v>4.29</v>
      </c>
      <c r="D25" s="20">
        <f t="shared" si="0"/>
        <v>3.0297276946070539E-2</v>
      </c>
      <c r="E25" s="17">
        <f>IF(OR($A25="",$B25="",$C25=""),"",A25*'MPTO_working_3-way'!$I24)</f>
        <v>1.9472618534280732</v>
      </c>
      <c r="F25" s="21">
        <f>IF(OR($A25="",$B25="",$C25=""),"",B25*'MPTO_working_3-way'!$I24)</f>
        <v>3.8430088430088429</v>
      </c>
      <c r="G25" s="22">
        <f>IF(OR($A25="",$B25="",$C25=""),"",C25*'MPTO_working_3-way'!$I24)</f>
        <v>4.4199753180986425</v>
      </c>
      <c r="H25" s="17"/>
      <c r="I25" s="21"/>
      <c r="J25" s="22"/>
      <c r="K25" s="17"/>
      <c r="L25" s="21"/>
      <c r="M25" s="22"/>
      <c r="N25" s="23">
        <f t="shared" si="4"/>
        <v>51.354161652144612</v>
      </c>
      <c r="O25" s="24">
        <f t="shared" si="5"/>
        <v>26.021277619987483</v>
      </c>
      <c r="P25" s="24">
        <f t="shared" si="6"/>
        <v>22.624560727867905</v>
      </c>
      <c r="Q25" t="s">
        <v>156</v>
      </c>
      <c r="R25" t="s">
        <v>157</v>
      </c>
      <c r="S25" t="s">
        <v>266</v>
      </c>
      <c r="AD25" s="37"/>
      <c r="AE25" s="37"/>
      <c r="AH25" s="37"/>
      <c r="AI25" s="37"/>
      <c r="AJ25" t="s">
        <v>275</v>
      </c>
    </row>
    <row r="26" spans="1:36" s="36" customFormat="1" ht="15" x14ac:dyDescent="0.25">
      <c r="A26">
        <v>3.09</v>
      </c>
      <c r="B26">
        <v>3.91</v>
      </c>
      <c r="C26">
        <v>2.23</v>
      </c>
      <c r="D26" s="20">
        <f t="shared" si="0"/>
        <v>2.7809564446123147E-2</v>
      </c>
      <c r="E26" s="17">
        <f>IF(OR($A26="",$B26="",$C26=""),"",A26*'MPTO_working_3-way'!$I25)</f>
        <v>3.1759315541385202</v>
      </c>
      <c r="F26" s="21">
        <f>IF(OR($A26="",$B26="",$C26=""),"",B26*'MPTO_working_3-way'!$I25)</f>
        <v>4.0187353969843418</v>
      </c>
      <c r="G26" s="22">
        <f>IF(OR($A26="",$B26="",$C26=""),"",C26*'MPTO_working_3-way'!$I25)</f>
        <v>2.2920153287148546</v>
      </c>
      <c r="H26" s="17"/>
      <c r="I26" s="21"/>
      <c r="J26" s="22"/>
      <c r="K26" s="17"/>
      <c r="L26" s="21"/>
      <c r="M26" s="22"/>
      <c r="N26" s="23">
        <f t="shared" si="4"/>
        <v>31.486824667140933</v>
      </c>
      <c r="O26" s="24">
        <f t="shared" si="5"/>
        <v>24.883449673009071</v>
      </c>
      <c r="P26" s="24">
        <f t="shared" si="6"/>
        <v>43.629725659849989</v>
      </c>
      <c r="Q26" t="s">
        <v>158</v>
      </c>
      <c r="R26" t="s">
        <v>159</v>
      </c>
      <c r="S26" t="s">
        <v>266</v>
      </c>
      <c r="AD26" s="37"/>
      <c r="AE26" s="37"/>
      <c r="AH26" s="37"/>
      <c r="AI26" s="37"/>
      <c r="AJ26" t="s">
        <v>275</v>
      </c>
    </row>
    <row r="27" spans="1:36" s="36" customFormat="1" ht="15" x14ac:dyDescent="0.25">
      <c r="A27">
        <v>1.67</v>
      </c>
      <c r="B27">
        <v>4.3499999999999996</v>
      </c>
      <c r="C27">
        <v>4.93</v>
      </c>
      <c r="D27" s="20">
        <f t="shared" si="0"/>
        <v>3.1527209273137347E-2</v>
      </c>
      <c r="E27" s="17">
        <f>IF(OR($A27="",$B27="",$C27=""),"",A27*'MPTO_working_3-way'!$I26)</f>
        <v>1.7226504394861393</v>
      </c>
      <c r="F27" s="21">
        <f>IF(OR($A27="",$B27="",$C27=""),"",B27*'MPTO_working_3-way'!$I26)</f>
        <v>4.4871433603381474</v>
      </c>
      <c r="G27" s="22">
        <f>IF(OR($A27="",$B27="",$C27=""),"",C27*'MPTO_working_3-way'!$I26)</f>
        <v>5.0854291417165669</v>
      </c>
      <c r="H27" s="17"/>
      <c r="I27" s="21"/>
      <c r="J27" s="22"/>
      <c r="K27" s="17"/>
      <c r="L27" s="21"/>
      <c r="M27" s="22"/>
      <c r="N27" s="23">
        <f t="shared" si="4"/>
        <v>58.050082424052121</v>
      </c>
      <c r="O27" s="24">
        <f t="shared" si="5"/>
        <v>22.285893712222308</v>
      </c>
      <c r="P27" s="24">
        <f t="shared" si="6"/>
        <v>19.664023863725568</v>
      </c>
      <c r="Q27" t="s">
        <v>160</v>
      </c>
      <c r="R27" t="s">
        <v>161</v>
      </c>
      <c r="S27" t="s">
        <v>266</v>
      </c>
      <c r="AD27" s="37"/>
      <c r="AE27" s="37"/>
      <c r="AH27" s="37"/>
      <c r="AI27" s="37"/>
      <c r="AJ27" t="s">
        <v>276</v>
      </c>
    </row>
    <row r="28" spans="1:36" s="36" customFormat="1" ht="15" x14ac:dyDescent="0.25">
      <c r="A28">
        <v>2.5099999999999998</v>
      </c>
      <c r="B28">
        <v>3.72</v>
      </c>
      <c r="C28">
        <v>2.78</v>
      </c>
      <c r="D28" s="20">
        <f t="shared" si="0"/>
        <v>2.6935809018894696E-2</v>
      </c>
      <c r="E28" s="17">
        <f>IF(OR($A28="",$B28="",$C28=""),"",A28*'MPTO_working_3-way'!$I27)</f>
        <v>2.5776088806374253</v>
      </c>
      <c r="F28" s="21">
        <f>IF(OR($A28="",$B28="",$C28=""),"",B28*'MPTO_working_3-way'!$I27)</f>
        <v>3.8202012095502886</v>
      </c>
      <c r="G28" s="22">
        <f>IF(OR($A28="",$B28="",$C28=""),"",C28*'MPTO_working_3-way'!$I27)</f>
        <v>2.8548815490725272</v>
      </c>
      <c r="H28" s="17"/>
      <c r="I28" s="21"/>
      <c r="J28" s="22"/>
      <c r="K28" s="17"/>
      <c r="L28" s="21"/>
      <c r="M28" s="22"/>
      <c r="N28" s="23">
        <f t="shared" si="4"/>
        <v>38.795645356121938</v>
      </c>
      <c r="O28" s="24">
        <f t="shared" si="5"/>
        <v>26.176631678458612</v>
      </c>
      <c r="P28" s="24">
        <f t="shared" si="6"/>
        <v>35.027722965419443</v>
      </c>
      <c r="Q28" t="s">
        <v>162</v>
      </c>
      <c r="R28" t="s">
        <v>163</v>
      </c>
      <c r="S28" t="s">
        <v>266</v>
      </c>
      <c r="AD28" s="37"/>
      <c r="AE28" s="37"/>
      <c r="AH28" s="37"/>
      <c r="AI28" s="37"/>
      <c r="AJ28" t="s">
        <v>276</v>
      </c>
    </row>
    <row r="29" spans="1:36" s="36" customFormat="1" ht="15" x14ac:dyDescent="0.25">
      <c r="A29">
        <v>3.86</v>
      </c>
      <c r="B29">
        <v>3.51</v>
      </c>
      <c r="C29">
        <v>2.0099999999999998</v>
      </c>
      <c r="D29" s="20">
        <f t="shared" si="0"/>
        <v>4.1480080224183702E-2</v>
      </c>
      <c r="E29" s="17">
        <f>IF(OR($A29="",$B29="",$C29=""),"",A29*'MPTO_working_3-way'!$I28)</f>
        <v>4.0201131096653491</v>
      </c>
      <c r="F29" s="21">
        <f>IF(OR($A29="",$B29="",$C29=""),"",B29*'MPTO_working_3-way'!$I28)</f>
        <v>3.6555950815868847</v>
      </c>
      <c r="G29" s="22">
        <f>IF(OR($A29="",$B29="",$C29=""),"",C29*'MPTO_working_3-way'!$I28)</f>
        <v>2.0933749612506092</v>
      </c>
      <c r="H29" s="17"/>
      <c r="I29" s="21"/>
      <c r="J29" s="22"/>
      <c r="K29" s="17"/>
      <c r="L29" s="21"/>
      <c r="M29" s="22"/>
      <c r="N29" s="23">
        <f t="shared" si="4"/>
        <v>24.874921991516903</v>
      </c>
      <c r="O29" s="24">
        <f t="shared" si="5"/>
        <v>27.355327318306337</v>
      </c>
      <c r="P29" s="24">
        <f t="shared" si="6"/>
        <v>47.769750690176743</v>
      </c>
      <c r="Q29" t="s">
        <v>164</v>
      </c>
      <c r="R29" t="s">
        <v>165</v>
      </c>
      <c r="S29" t="s">
        <v>266</v>
      </c>
      <c r="AD29" s="37"/>
      <c r="AE29" s="37"/>
      <c r="AH29" s="37"/>
      <c r="AI29" s="37"/>
      <c r="AJ29" t="s">
        <v>272</v>
      </c>
    </row>
    <row r="30" spans="1:36" s="36" customFormat="1" ht="15" x14ac:dyDescent="0.25">
      <c r="A30">
        <v>1.87</v>
      </c>
      <c r="B30">
        <v>3.47</v>
      </c>
      <c r="C30">
        <v>4.59</v>
      </c>
      <c r="D30" s="20">
        <f t="shared" si="0"/>
        <v>4.0808720076392468E-2</v>
      </c>
      <c r="E30" s="17">
        <f>IF(OR($A30="",$B30="",$C30=""),"",A30*'MPTO_working_3-way'!$I29)</f>
        <v>1.946312306542854</v>
      </c>
      <c r="F30" s="21">
        <f>IF(OR($A30="",$B30="",$C30=""),"",B30*'MPTO_working_3-way'!$I29)</f>
        <v>3.6116062586650819</v>
      </c>
      <c r="G30" s="22">
        <f>IF(OR($A30="",$B30="",$C30=""),"",C30*'MPTO_working_3-way'!$I29)</f>
        <v>4.7773120251506409</v>
      </c>
      <c r="H30" s="17"/>
      <c r="I30" s="21"/>
      <c r="J30" s="22"/>
      <c r="K30" s="17"/>
      <c r="L30" s="21"/>
      <c r="M30" s="22"/>
      <c r="N30" s="23">
        <f t="shared" si="4"/>
        <v>51.379215793803127</v>
      </c>
      <c r="O30" s="24">
        <f t="shared" si="5"/>
        <v>27.688511105017827</v>
      </c>
      <c r="P30" s="24">
        <f t="shared" si="6"/>
        <v>20.932273101179057</v>
      </c>
      <c r="Q30" t="s">
        <v>166</v>
      </c>
      <c r="R30" t="s">
        <v>167</v>
      </c>
      <c r="S30" t="s">
        <v>266</v>
      </c>
      <c r="AD30" s="37"/>
      <c r="AE30" s="37"/>
      <c r="AH30" s="37"/>
      <c r="AI30" s="37"/>
      <c r="AJ30" t="s">
        <v>272</v>
      </c>
    </row>
    <row r="31" spans="1:36" s="36" customFormat="1" ht="15" x14ac:dyDescent="0.25">
      <c r="A31">
        <v>2.0099999999999998</v>
      </c>
      <c r="B31">
        <v>3.25</v>
      </c>
      <c r="C31">
        <v>4.25</v>
      </c>
      <c r="D31" s="20">
        <f t="shared" si="0"/>
        <v>4.0498863150311815E-2</v>
      </c>
      <c r="E31" s="17">
        <f>IF(OR($A31="",$B31="",$C31=""),"",A31*'MPTO_working_3-way'!$I30)</f>
        <v>2.0914027149321264</v>
      </c>
      <c r="F31" s="21">
        <f>IF(OR($A31="",$B31="",$C31=""),"",B31*'MPTO_working_3-way'!$I30)</f>
        <v>3.3816213052385136</v>
      </c>
      <c r="G31" s="22">
        <f>IF(OR($A31="",$B31="",$C31=""),"",C31*'MPTO_working_3-way'!$I30)</f>
        <v>4.4221201683888252</v>
      </c>
      <c r="H31" s="17"/>
      <c r="I31" s="21"/>
      <c r="J31" s="22"/>
      <c r="K31" s="17"/>
      <c r="L31" s="21"/>
      <c r="M31" s="22"/>
      <c r="N31" s="23">
        <f t="shared" si="4"/>
        <v>47.814798788403294</v>
      </c>
      <c r="O31" s="24">
        <f t="shared" si="5"/>
        <v>29.5716140199048</v>
      </c>
      <c r="P31" s="24">
        <f t="shared" si="6"/>
        <v>22.613587191691909</v>
      </c>
      <c r="Q31" t="s">
        <v>168</v>
      </c>
      <c r="R31" t="s">
        <v>169</v>
      </c>
      <c r="S31" t="s">
        <v>266</v>
      </c>
      <c r="AD31" s="37"/>
      <c r="AE31" s="37"/>
      <c r="AH31" s="37"/>
      <c r="AI31" s="37"/>
      <c r="AJ31" t="s">
        <v>272</v>
      </c>
    </row>
    <row r="32" spans="1:36" s="36" customFormat="1" ht="15" x14ac:dyDescent="0.25">
      <c r="A32">
        <v>1.56</v>
      </c>
      <c r="B32">
        <v>4.3</v>
      </c>
      <c r="C32">
        <v>5.91</v>
      </c>
      <c r="D32" s="20">
        <f t="shared" si="0"/>
        <v>4.2788518293181088E-2</v>
      </c>
      <c r="E32" s="17">
        <f>IF(OR($A32="",$B32="",$C32=""),"",A32*'MPTO_working_3-way'!$I31)</f>
        <v>1.6267500885373625</v>
      </c>
      <c r="F32" s="21">
        <f>IF(OR($A32="",$B32="",$C32=""),"",B32*'MPTO_working_3-way'!$I31)</f>
        <v>4.4839906286606785</v>
      </c>
      <c r="G32" s="22">
        <f>IF(OR($A32="",$B32="",$C32=""),"",C32*'MPTO_working_3-way'!$I31)</f>
        <v>6.1628801431127007</v>
      </c>
      <c r="H32" s="17"/>
      <c r="I32" s="21"/>
      <c r="J32" s="22"/>
      <c r="K32" s="17"/>
      <c r="L32" s="21"/>
      <c r="M32" s="22"/>
      <c r="N32" s="23">
        <f t="shared" si="4"/>
        <v>61.472257296701073</v>
      </c>
      <c r="O32" s="24">
        <f t="shared" si="5"/>
        <v>22.301563112291554</v>
      </c>
      <c r="P32" s="24">
        <f t="shared" si="6"/>
        <v>16.226179591007391</v>
      </c>
      <c r="Q32" t="s">
        <v>170</v>
      </c>
      <c r="R32" t="s">
        <v>171</v>
      </c>
      <c r="S32" t="s">
        <v>266</v>
      </c>
      <c r="AD32" s="37"/>
      <c r="AE32" s="37"/>
      <c r="AH32" s="37"/>
      <c r="AI32" s="37"/>
      <c r="AJ32" t="s">
        <v>272</v>
      </c>
    </row>
    <row r="33" spans="1:36" s="36" customFormat="1" ht="15" x14ac:dyDescent="0.25">
      <c r="A33">
        <v>1.7</v>
      </c>
      <c r="B33">
        <v>3.51</v>
      </c>
      <c r="C33">
        <v>5.35</v>
      </c>
      <c r="D33" s="20">
        <f t="shared" si="0"/>
        <v>6.005146686839935E-2</v>
      </c>
      <c r="E33" s="17">
        <f>IF(OR($A33="",$B33="",$C33=""),"",A33*'MPTO_working_3-way'!$I32)</f>
        <v>1.8020874936762787</v>
      </c>
      <c r="F33" s="21">
        <f>IF(OR($A33="",$B33="",$C33=""),"",B33*'MPTO_working_3-way'!$I32)</f>
        <v>3.7207806487080815</v>
      </c>
      <c r="G33" s="22">
        <f>IF(OR($A33="",$B33="",$C33=""),"",C33*'MPTO_working_3-way'!$I32)</f>
        <v>5.6712753477459366</v>
      </c>
      <c r="H33" s="17"/>
      <c r="I33" s="21"/>
      <c r="J33" s="22"/>
      <c r="K33" s="17"/>
      <c r="L33" s="21"/>
      <c r="M33" s="22"/>
      <c r="N33" s="23">
        <f t="shared" si="4"/>
        <v>55.491201371138132</v>
      </c>
      <c r="O33" s="24">
        <f t="shared" si="5"/>
        <v>26.876080436163768</v>
      </c>
      <c r="P33" s="24">
        <f t="shared" si="6"/>
        <v>17.632718192698096</v>
      </c>
      <c r="Q33" t="s">
        <v>172</v>
      </c>
      <c r="R33" t="s">
        <v>173</v>
      </c>
      <c r="S33" t="s">
        <v>266</v>
      </c>
      <c r="AD33" s="37"/>
      <c r="AE33" s="37"/>
      <c r="AH33" s="37"/>
      <c r="AI33" s="37"/>
      <c r="AJ33" t="s">
        <v>273</v>
      </c>
    </row>
    <row r="34" spans="1:36" s="36" customFormat="1" ht="15" x14ac:dyDescent="0.25">
      <c r="A34">
        <v>1.78</v>
      </c>
      <c r="B34">
        <v>3.21</v>
      </c>
      <c r="C34">
        <v>5.4</v>
      </c>
      <c r="D34" s="20">
        <f t="shared" si="0"/>
        <v>5.8509417744952774E-2</v>
      </c>
      <c r="E34" s="17">
        <f>IF(OR($A34="",$B34="",$C34=""),"",A34*'MPTO_working_3-way'!$I33)</f>
        <v>1.8841467635860161</v>
      </c>
      <c r="F34" s="21">
        <f>IF(OR($A34="",$B34="",$C34=""),"",B34*'MPTO_working_3-way'!$I33)</f>
        <v>3.3978152309612986</v>
      </c>
      <c r="G34" s="22">
        <f>IF(OR($A34="",$B34="",$C34=""),"",C34*'MPTO_working_3-way'!$I33)</f>
        <v>5.7159508558227454</v>
      </c>
      <c r="H34" s="17"/>
      <c r="I34" s="21"/>
      <c r="J34" s="22"/>
      <c r="K34" s="17"/>
      <c r="L34" s="21"/>
      <c r="M34" s="22"/>
      <c r="N34" s="23">
        <f t="shared" si="4"/>
        <v>53.07442176620799</v>
      </c>
      <c r="O34" s="24">
        <f t="shared" si="5"/>
        <v>29.430676244190103</v>
      </c>
      <c r="P34" s="24">
        <f t="shared" si="6"/>
        <v>17.494901989601892</v>
      </c>
      <c r="Q34" t="s">
        <v>174</v>
      </c>
      <c r="R34" t="s">
        <v>175</v>
      </c>
      <c r="S34" t="s">
        <v>266</v>
      </c>
      <c r="AD34" s="37"/>
      <c r="AE34" s="37"/>
      <c r="AH34" s="37"/>
      <c r="AI34" s="37"/>
      <c r="AJ34" t="s">
        <v>273</v>
      </c>
    </row>
    <row r="35" spans="1:36" s="36" customFormat="1" ht="15" x14ac:dyDescent="0.25">
      <c r="A35">
        <v>2</v>
      </c>
      <c r="B35">
        <v>3.29</v>
      </c>
      <c r="C35">
        <v>3.93</v>
      </c>
      <c r="D35" s="20">
        <f t="shared" si="0"/>
        <v>5.84042939898064E-2</v>
      </c>
      <c r="E35" s="17">
        <f>IF(OR($A35="",$B35="",$C35=""),"",A35*'MPTO_working_3-way'!$I34)</f>
        <v>2.1168085879796128</v>
      </c>
      <c r="F35" s="21">
        <f>IF(OR($A35="",$B35="",$C35=""),"",B35*'MPTO_working_3-way'!$I34)</f>
        <v>3.482150127226463</v>
      </c>
      <c r="G35" s="22">
        <f>IF(OR($A35="",$B35="",$C35=""),"",C35*'MPTO_working_3-way'!$I34)</f>
        <v>4.1595288753799391</v>
      </c>
      <c r="H35" s="17"/>
      <c r="I35" s="21"/>
      <c r="J35" s="22"/>
      <c r="K35" s="17"/>
      <c r="L35" s="21"/>
      <c r="M35" s="22"/>
      <c r="N35" s="23">
        <f t="shared" si="4"/>
        <v>47.240927010526242</v>
      </c>
      <c r="O35" s="24">
        <f t="shared" si="5"/>
        <v>28.717888760198324</v>
      </c>
      <c r="P35" s="24">
        <f t="shared" si="6"/>
        <v>24.041184229275441</v>
      </c>
      <c r="Q35" t="s">
        <v>176</v>
      </c>
      <c r="R35" t="s">
        <v>177</v>
      </c>
      <c r="S35" t="s">
        <v>266</v>
      </c>
      <c r="AD35" s="37"/>
      <c r="AE35" s="37"/>
      <c r="AH35" s="37"/>
      <c r="AI35" s="37"/>
      <c r="AJ35" t="s">
        <v>273</v>
      </c>
    </row>
    <row r="36" spans="1:36" s="36" customFormat="1" ht="15" x14ac:dyDescent="0.25">
      <c r="A36">
        <v>4.9400000000000004</v>
      </c>
      <c r="B36">
        <v>3.56</v>
      </c>
      <c r="C36">
        <v>1.83</v>
      </c>
      <c r="D36" s="20">
        <f t="shared" si="0"/>
        <v>2.9776113633759316E-2</v>
      </c>
      <c r="E36" s="17">
        <f>IF(OR($A36="",$B36="",$C36=""),"",A36*'MPTO_working_3-way'!$I35)</f>
        <v>5.0870940013507715</v>
      </c>
      <c r="F36" s="21">
        <f>IF(OR($A36="",$B36="",$C36=""),"",B36*'MPTO_working_3-way'!$I35)</f>
        <v>3.6660029645361831</v>
      </c>
      <c r="G36" s="22">
        <f>IF(OR($A36="",$B36="",$C36=""),"",C36*'MPTO_working_3-way'!$I35)</f>
        <v>1.8844902879497796</v>
      </c>
      <c r="H36" s="17"/>
      <c r="I36" s="21"/>
      <c r="J36" s="22"/>
      <c r="K36" s="17"/>
      <c r="L36" s="21"/>
      <c r="M36" s="22"/>
      <c r="N36" s="23">
        <f t="shared" si="4"/>
        <v>19.657588393972489</v>
      </c>
      <c r="O36" s="24">
        <f t="shared" si="5"/>
        <v>27.277664793883176</v>
      </c>
      <c r="P36" s="24">
        <f t="shared" si="6"/>
        <v>53.064746812144328</v>
      </c>
      <c r="Q36" t="s">
        <v>178</v>
      </c>
      <c r="R36" t="s">
        <v>179</v>
      </c>
      <c r="S36" t="s">
        <v>266</v>
      </c>
      <c r="AD36" s="37"/>
      <c r="AE36" s="37"/>
      <c r="AH36" s="37"/>
      <c r="AI36" s="37"/>
      <c r="AJ36" t="s">
        <v>277</v>
      </c>
    </row>
    <row r="37" spans="1:36" s="36" customFormat="1" ht="15" x14ac:dyDescent="0.25">
      <c r="A37">
        <v>2.11</v>
      </c>
      <c r="B37">
        <v>3.55</v>
      </c>
      <c r="C37">
        <v>3.67</v>
      </c>
      <c r="D37" s="20">
        <f t="shared" si="0"/>
        <v>2.81033541668676E-2</v>
      </c>
      <c r="E37" s="17">
        <f>IF(OR($A37="",$B37="",$C37=""),"",A37*'MPTO_working_3-way'!$I36)</f>
        <v>2.1692980772920905</v>
      </c>
      <c r="F37" s="21">
        <f>IF(OR($A37="",$B37="",$C37=""),"",B37*'MPTO_working_3-way'!$I36)</f>
        <v>3.64976690729238</v>
      </c>
      <c r="G37" s="22">
        <f>IF(OR($A37="",$B37="",$C37=""),"",C37*'MPTO_working_3-way'!$I36)</f>
        <v>3.7731393097924042</v>
      </c>
      <c r="H37" s="17"/>
      <c r="I37" s="21"/>
      <c r="J37" s="22"/>
      <c r="K37" s="17"/>
      <c r="L37" s="21"/>
      <c r="M37" s="22"/>
      <c r="N37" s="23">
        <f t="shared" si="4"/>
        <v>46.097860430885937</v>
      </c>
      <c r="O37" s="24">
        <f t="shared" si="5"/>
        <v>27.399010002582909</v>
      </c>
      <c r="P37" s="24">
        <f t="shared" si="6"/>
        <v>26.503129566531147</v>
      </c>
      <c r="Q37" t="s">
        <v>180</v>
      </c>
      <c r="R37" t="s">
        <v>181</v>
      </c>
      <c r="S37" t="s">
        <v>266</v>
      </c>
      <c r="AD37" s="37"/>
      <c r="AE37" s="37"/>
      <c r="AH37" s="37"/>
      <c r="AI37" s="37"/>
      <c r="AJ37" t="s">
        <v>277</v>
      </c>
    </row>
    <row r="38" spans="1:36" s="36" customFormat="1" ht="15" x14ac:dyDescent="0.25">
      <c r="A38">
        <v>4.66</v>
      </c>
      <c r="B38">
        <v>3.82</v>
      </c>
      <c r="C38">
        <v>1.81</v>
      </c>
      <c r="D38" s="20">
        <f t="shared" si="0"/>
        <v>2.8858567235457322E-2</v>
      </c>
      <c r="E38" s="17">
        <f>IF(OR($A38="",$B38="",$C38=""),"",A38*'MPTO_working_3-way'!$I37)</f>
        <v>4.7944809233172316</v>
      </c>
      <c r="F38" s="21">
        <f>IF(OR($A38="",$B38="",$C38=""),"",B38*'MPTO_working_3-way'!$I37)</f>
        <v>3.9302397268394467</v>
      </c>
      <c r="G38" s="22">
        <f>IF(OR($A38="",$B38="",$C38=""),"",C38*'MPTO_working_3-way'!$I37)</f>
        <v>1.8622340066961778</v>
      </c>
      <c r="H38" s="17"/>
      <c r="I38" s="21"/>
      <c r="J38" s="22"/>
      <c r="K38" s="17"/>
      <c r="L38" s="21"/>
      <c r="M38" s="22"/>
      <c r="N38" s="23">
        <f t="shared" si="4"/>
        <v>20.857315233785819</v>
      </c>
      <c r="O38" s="24">
        <f t="shared" si="5"/>
        <v>25.44374057315234</v>
      </c>
      <c r="P38" s="24">
        <f t="shared" si="6"/>
        <v>53.698944193061834</v>
      </c>
      <c r="Q38" t="s">
        <v>182</v>
      </c>
      <c r="R38" t="s">
        <v>183</v>
      </c>
      <c r="S38" t="s">
        <v>266</v>
      </c>
      <c r="AD38" s="37"/>
      <c r="AE38" s="37"/>
      <c r="AH38" s="37"/>
      <c r="AI38" s="37"/>
      <c r="AJ38" t="s">
        <v>277</v>
      </c>
    </row>
    <row r="39" spans="1:36" s="36" customFormat="1" ht="15" x14ac:dyDescent="0.25">
      <c r="A39">
        <v>2.2599999999999998</v>
      </c>
      <c r="B39">
        <v>3.31</v>
      </c>
      <c r="C39">
        <v>3.33</v>
      </c>
      <c r="D39" s="20">
        <f t="shared" si="0"/>
        <v>4.4892980031872476E-2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184</v>
      </c>
      <c r="R39" t="s">
        <v>185</v>
      </c>
      <c r="S39" t="s">
        <v>266</v>
      </c>
      <c r="AD39" s="37"/>
      <c r="AE39" s="37"/>
      <c r="AH39" s="37"/>
      <c r="AI39" s="37"/>
      <c r="AJ39" t="s">
        <v>278</v>
      </c>
    </row>
    <row r="40" spans="1:36" s="36" customFormat="1" ht="15" x14ac:dyDescent="0.25">
      <c r="A40">
        <v>2.92</v>
      </c>
      <c r="B40">
        <v>3.52</v>
      </c>
      <c r="C40">
        <v>2.4</v>
      </c>
      <c r="D40" s="20">
        <f t="shared" si="0"/>
        <v>4.3223329182233261E-2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186</v>
      </c>
      <c r="R40" t="s">
        <v>187</v>
      </c>
      <c r="S40" t="s">
        <v>266</v>
      </c>
      <c r="AD40" s="37"/>
      <c r="AE40" s="37"/>
      <c r="AH40" s="37"/>
      <c r="AI40" s="37"/>
      <c r="AJ40" t="s">
        <v>278</v>
      </c>
    </row>
    <row r="41" spans="1:36" s="36" customFormat="1" ht="15" x14ac:dyDescent="0.25">
      <c r="A41">
        <v>2.57</v>
      </c>
      <c r="B41">
        <v>3.17</v>
      </c>
      <c r="C41">
        <v>2.82</v>
      </c>
      <c r="D41" s="20">
        <f t="shared" si="0"/>
        <v>5.917240069298435E-2</v>
      </c>
      <c r="E41" s="17">
        <f>IF(OR($A41="",$B41="",$C41=""),"",A41*'MPTO_working_3-way'!$I40)</f>
        <v>2.685374958681912</v>
      </c>
      <c r="F41" s="21">
        <f>IF(OR($A41="",$B41="",$C41=""),"",B41*'MPTO_working_3-way'!$I40)</f>
        <v>3.3123107467010358</v>
      </c>
      <c r="G41" s="22">
        <f>IF(OR($A41="",$B41="",$C41=""),"",C41*'MPTO_working_3-way'!$I40)</f>
        <v>2.9465982036898803</v>
      </c>
      <c r="H41" s="17"/>
      <c r="I41" s="21"/>
      <c r="J41" s="22"/>
      <c r="K41" s="17"/>
      <c r="L41" s="21"/>
      <c r="M41" s="22"/>
      <c r="N41" s="23">
        <f t="shared" si="4"/>
        <v>37.238747489134234</v>
      </c>
      <c r="O41" s="24">
        <f t="shared" si="5"/>
        <v>30.190404115796522</v>
      </c>
      <c r="P41" s="24">
        <f t="shared" si="6"/>
        <v>33.937440087615236</v>
      </c>
      <c r="Q41" t="s">
        <v>88</v>
      </c>
      <c r="R41" t="s">
        <v>94</v>
      </c>
      <c r="S41" t="s">
        <v>267</v>
      </c>
      <c r="AD41" s="37"/>
      <c r="AE41" s="37"/>
      <c r="AH41" s="37"/>
      <c r="AI41" s="37"/>
      <c r="AJ41" t="s">
        <v>87</v>
      </c>
    </row>
    <row r="42" spans="1:36" s="36" customFormat="1" ht="15" x14ac:dyDescent="0.25">
      <c r="A42">
        <v>3.48</v>
      </c>
      <c r="B42">
        <v>3.65</v>
      </c>
      <c r="C42">
        <v>2.0699999999999998</v>
      </c>
      <c r="D42" s="20">
        <f t="shared" si="0"/>
        <v>4.4420712018419906E-2</v>
      </c>
      <c r="E42" s="17">
        <f>IF(OR($A42="",$B42="",$C42=""),"",A42*'MPTO_working_3-way'!$I41)</f>
        <v>3.6304171855541716</v>
      </c>
      <c r="F42" s="21">
        <f>IF(OR($A42="",$B42="",$C42=""),"",B42*'MPTO_working_3-way'!$I41)</f>
        <v>3.8077651515151514</v>
      </c>
      <c r="G42" s="22">
        <f>IF(OR($A42="",$B42="",$C42=""),"",C42*'MPTO_working_3-way'!$I41)</f>
        <v>2.1594722914072229</v>
      </c>
      <c r="H42" s="17"/>
      <c r="I42" s="21"/>
      <c r="J42" s="22"/>
      <c r="K42" s="17"/>
      <c r="L42" s="21"/>
      <c r="M42" s="22"/>
      <c r="N42" s="23">
        <f t="shared" si="4"/>
        <v>27.545043693025413</v>
      </c>
      <c r="O42" s="24">
        <f t="shared" si="5"/>
        <v>26.262123849788608</v>
      </c>
      <c r="P42" s="24">
        <f t="shared" si="6"/>
        <v>46.30760968682533</v>
      </c>
      <c r="Q42" t="s">
        <v>95</v>
      </c>
      <c r="R42" t="s">
        <v>107</v>
      </c>
      <c r="S42" t="s">
        <v>267</v>
      </c>
      <c r="AD42" s="37"/>
      <c r="AE42" s="37"/>
      <c r="AH42" s="37"/>
      <c r="AI42" s="37"/>
      <c r="AJ42" t="s">
        <v>87</v>
      </c>
    </row>
    <row r="43" spans="1:36" s="36" customFormat="1" ht="15" x14ac:dyDescent="0.25">
      <c r="A43">
        <v>2.0499999999999998</v>
      </c>
      <c r="B43">
        <v>3.26</v>
      </c>
      <c r="C43">
        <v>3.98</v>
      </c>
      <c r="D43" s="20">
        <f t="shared" si="0"/>
        <v>4.5809625713484348E-2</v>
      </c>
      <c r="E43" s="17">
        <f>IF(OR($A43="",$B43="",$C43=""),"",A43*'MPTO_working_3-way'!$I42)</f>
        <v>2.1713034214206179</v>
      </c>
      <c r="F43" s="21">
        <f>IF(OR($A43="",$B43="",$C43=""),"",B43*'MPTO_working_3-way'!$I42)</f>
        <v>3.4529020262591286</v>
      </c>
      <c r="G43" s="22">
        <f>IF(OR($A43="",$B43="",$C43=""),"",C43*'MPTO_working_3-way'!$I42)</f>
        <v>4.2155061547580779</v>
      </c>
      <c r="H43" s="17"/>
      <c r="I43" s="21"/>
      <c r="J43" s="22"/>
      <c r="K43" s="17"/>
      <c r="L43" s="21"/>
      <c r="M43" s="22"/>
      <c r="N43" s="23">
        <f t="shared" si="4"/>
        <v>46.055285969463007</v>
      </c>
      <c r="O43" s="24">
        <f t="shared" si="5"/>
        <v>28.961146085091769</v>
      </c>
      <c r="P43" s="24">
        <f t="shared" si="6"/>
        <v>23.721943778240995</v>
      </c>
      <c r="Q43" t="s">
        <v>91</v>
      </c>
      <c r="R43" t="s">
        <v>90</v>
      </c>
      <c r="S43" t="s">
        <v>267</v>
      </c>
      <c r="AD43" s="37"/>
      <c r="AE43" s="37"/>
      <c r="AH43" s="37"/>
      <c r="AI43" s="37"/>
      <c r="AJ43" t="s">
        <v>87</v>
      </c>
    </row>
    <row r="44" spans="1:36" s="36" customFormat="1" ht="15" x14ac:dyDescent="0.25">
      <c r="A44">
        <v>1.91</v>
      </c>
      <c r="B44">
        <v>3.45</v>
      </c>
      <c r="C44">
        <v>4.01</v>
      </c>
      <c r="D44" s="20">
        <f t="shared" si="0"/>
        <v>6.2791840491343232E-2</v>
      </c>
      <c r="E44" s="17">
        <f>IF(OR($A44="",$B44="",$C44=""),"",A44*'MPTO_working_3-way'!$I43)</f>
        <v>1.9948435599551819</v>
      </c>
      <c r="F44" s="21">
        <f>IF(OR($A44="",$B44="",$C44=""),"",B44*'MPTO_working_3-way'!$I43)</f>
        <v>3.6032514564635489</v>
      </c>
      <c r="G44" s="22">
        <f>IF(OR($A44="",$B44="",$C44=""),"",C44*'MPTO_working_3-way'!$I43)</f>
        <v>4.1881270551938634</v>
      </c>
      <c r="H44" s="17"/>
      <c r="I44" s="21"/>
      <c r="J44" s="22"/>
      <c r="K44" s="17"/>
      <c r="L44" s="21"/>
      <c r="M44" s="22"/>
      <c r="N44" s="23">
        <f t="shared" si="4"/>
        <v>50.129244221159233</v>
      </c>
      <c r="O44" s="24">
        <f t="shared" si="5"/>
        <v>27.752712018091046</v>
      </c>
      <c r="P44" s="24">
        <f t="shared" si="6"/>
        <v>23.877021561699284</v>
      </c>
      <c r="Q44" t="s">
        <v>83</v>
      </c>
      <c r="R44" t="s">
        <v>102</v>
      </c>
      <c r="S44" t="s">
        <v>267</v>
      </c>
      <c r="AD44" s="37"/>
      <c r="AE44" s="37"/>
      <c r="AH44" s="37"/>
      <c r="AI44" s="37"/>
      <c r="AJ44" t="s">
        <v>87</v>
      </c>
    </row>
    <row r="45" spans="1:36" s="36" customFormat="1" ht="15" x14ac:dyDescent="0.25">
      <c r="A45">
        <v>2.91</v>
      </c>
      <c r="B45">
        <v>3.93</v>
      </c>
      <c r="C45">
        <v>2.33</v>
      </c>
      <c r="D45" s="20">
        <f t="shared" si="0"/>
        <v>2.7280087248723328E-2</v>
      </c>
      <c r="E45" s="17">
        <f>IF(OR($A45="",$B45="",$C45=""),"",A45*'MPTO_working_3-way'!$I44)</f>
        <v>3.0433060108262397</v>
      </c>
      <c r="F45" s="21">
        <f>IF(OR($A45="",$B45="",$C45=""),"",B45*'MPTO_working_3-way'!$I44)</f>
        <v>4.1100318290539937</v>
      </c>
      <c r="G45" s="22">
        <f>IF(OR($A45="",$B45="",$C45=""),"",C45*'MPTO_working_3-way'!$I44)</f>
        <v>2.4367364279124186</v>
      </c>
      <c r="H45" s="17"/>
      <c r="I45" s="21"/>
      <c r="J45" s="22"/>
      <c r="K45" s="17"/>
      <c r="L45" s="21"/>
      <c r="M45" s="22"/>
      <c r="N45" s="23">
        <f t="shared" si="4"/>
        <v>32.859002559801922</v>
      </c>
      <c r="O45" s="24">
        <f t="shared" si="5"/>
        <v>24.330711819089977</v>
      </c>
      <c r="P45" s="24">
        <f t="shared" si="6"/>
        <v>41.038496759237603</v>
      </c>
      <c r="Q45" t="s">
        <v>188</v>
      </c>
      <c r="R45" t="s">
        <v>189</v>
      </c>
      <c r="S45" t="s">
        <v>267</v>
      </c>
      <c r="AD45" s="37"/>
      <c r="AE45" s="37"/>
      <c r="AH45" s="37"/>
      <c r="AI45" s="37"/>
      <c r="AJ45" t="s">
        <v>274</v>
      </c>
    </row>
    <row r="46" spans="1:36" s="36" customFormat="1" ht="15" x14ac:dyDescent="0.25">
      <c r="A46">
        <v>3.84</v>
      </c>
      <c r="B46">
        <v>3.97</v>
      </c>
      <c r="C46">
        <v>1.93</v>
      </c>
      <c r="D46" s="20">
        <f t="shared" si="0"/>
        <v>3.0440550458316507E-2</v>
      </c>
      <c r="E46" s="17">
        <f>IF(OR($A46="",$B46="",$C46=""),"",A46*'MPTO_working_3-way'!$I45)</f>
        <v>4.0811206674867577</v>
      </c>
      <c r="F46" s="21">
        <f>IF(OR($A46="",$B46="",$C46=""),"",B46*'MPTO_working_3-way'!$I45)</f>
        <v>4.2192836067506327</v>
      </c>
      <c r="G46" s="22">
        <f>IF(OR($A46="",$B46="",$C46=""),"",C46*'MPTO_working_3-way'!$I45)</f>
        <v>2.0511882521482923</v>
      </c>
      <c r="H46" s="17"/>
      <c r="I46" s="21"/>
      <c r="J46" s="22"/>
      <c r="K46" s="17"/>
      <c r="L46" s="21"/>
      <c r="M46" s="22"/>
      <c r="N46" s="23">
        <f t="shared" si="4"/>
        <v>24.503073578949618</v>
      </c>
      <c r="O46" s="24">
        <f t="shared" si="5"/>
        <v>23.700705930268644</v>
      </c>
      <c r="P46" s="24">
        <f t="shared" si="6"/>
        <v>48.752229296977475</v>
      </c>
      <c r="Q46" t="s">
        <v>190</v>
      </c>
      <c r="R46" t="s">
        <v>191</v>
      </c>
      <c r="S46" t="s">
        <v>267</v>
      </c>
      <c r="AD46" s="37"/>
      <c r="AE46" s="37"/>
      <c r="AH46" s="37"/>
      <c r="AI46" s="37"/>
      <c r="AJ46" t="s">
        <v>274</v>
      </c>
    </row>
    <row r="47" spans="1:36" s="36" customFormat="1" ht="15" x14ac:dyDescent="0.25">
      <c r="A47">
        <v>4.84</v>
      </c>
      <c r="B47">
        <v>3.95</v>
      </c>
      <c r="C47">
        <v>1.75</v>
      </c>
      <c r="D47" s="20">
        <f t="shared" si="0"/>
        <v>3.1204698638530592E-2</v>
      </c>
      <c r="E47" s="17">
        <f>IF(OR($A47="",$B47="",$C47=""),"",A47*'MPTO_working_3-way'!$I46)</f>
        <v>4.9720356222838209</v>
      </c>
      <c r="F47" s="21">
        <f>IF(OR($A47="",$B47="",$C47=""),"",B47*'MPTO_working_3-way'!$I46)</f>
        <v>4.0577563446324572</v>
      </c>
      <c r="G47" s="22">
        <f>IF(OR($A47="",$B47="",$C47=""),"",C47*'MPTO_working_3-way'!$I46)</f>
        <v>1.7977401526852659</v>
      </c>
      <c r="H47" s="17"/>
      <c r="I47" s="21"/>
      <c r="J47" s="22"/>
      <c r="K47" s="17"/>
      <c r="L47" s="21"/>
      <c r="M47" s="22"/>
      <c r="N47" s="23">
        <f t="shared" si="4"/>
        <v>20.112486634612381</v>
      </c>
      <c r="O47" s="24">
        <f t="shared" si="5"/>
        <v>24.644160838360488</v>
      </c>
      <c r="P47" s="24">
        <f t="shared" si="6"/>
        <v>55.625391606585097</v>
      </c>
      <c r="Q47" t="s">
        <v>192</v>
      </c>
      <c r="R47" t="s">
        <v>193</v>
      </c>
      <c r="S47" t="s">
        <v>267</v>
      </c>
      <c r="AD47" s="37"/>
      <c r="AE47" s="37"/>
      <c r="AH47" s="37"/>
      <c r="AI47" s="37"/>
      <c r="AJ47" t="s">
        <v>274</v>
      </c>
    </row>
    <row r="48" spans="1:36" s="36" customFormat="1" ht="15" x14ac:dyDescent="0.25">
      <c r="A48">
        <v>1.41</v>
      </c>
      <c r="B48">
        <v>4.62</v>
      </c>
      <c r="C48">
        <v>8.69</v>
      </c>
      <c r="D48" s="20">
        <f t="shared" si="0"/>
        <v>4.0744873225347256E-2</v>
      </c>
      <c r="E48" s="17">
        <f>IF(OR($A48="",$B48="",$C48=""),"",A48*'MPTO_working_3-way'!$I47)</f>
        <v>1.4529211761462262</v>
      </c>
      <c r="F48" s="21">
        <f>IF(OR($A48="",$B48="",$C48=""),"",B48*'MPTO_working_3-way'!$I47)</f>
        <v>4.7606353431174222</v>
      </c>
      <c r="G48" s="22">
        <f>IF(OR($A48="",$B48="",$C48=""),"",C48*'MPTO_working_3-way'!$I47)</f>
        <v>8.9545283834827707</v>
      </c>
      <c r="H48" s="17"/>
      <c r="I48" s="21"/>
      <c r="J48" s="22"/>
      <c r="K48" s="17"/>
      <c r="L48" s="21"/>
      <c r="M48" s="22"/>
      <c r="N48" s="23">
        <f t="shared" si="4"/>
        <v>68.826858360783987</v>
      </c>
      <c r="O48" s="24">
        <f t="shared" si="5"/>
        <v>21.00559962958992</v>
      </c>
      <c r="P48" s="24">
        <f t="shared" si="6"/>
        <v>11.16753398028831</v>
      </c>
      <c r="Q48" t="s">
        <v>79</v>
      </c>
      <c r="R48" t="s">
        <v>194</v>
      </c>
      <c r="S48" t="s">
        <v>267</v>
      </c>
      <c r="AD48" s="37"/>
      <c r="AE48" s="37"/>
      <c r="AH48" s="37"/>
      <c r="AI48" s="37"/>
      <c r="AJ48" t="s">
        <v>76</v>
      </c>
    </row>
    <row r="49" spans="1:36" s="36" customFormat="1" ht="15" x14ac:dyDescent="0.25">
      <c r="A49">
        <v>1.47</v>
      </c>
      <c r="B49">
        <v>4.5599999999999996</v>
      </c>
      <c r="C49">
        <v>7.33</v>
      </c>
      <c r="D49" s="20">
        <f t="shared" si="0"/>
        <v>3.5996002479400602E-2</v>
      </c>
      <c r="E49" s="17">
        <f>IF(OR($A49="",$B49="",$C49=""),"",A49*'MPTO_working_3-way'!$I48)</f>
        <v>1.51587090699864</v>
      </c>
      <c r="F49" s="21">
        <f>IF(OR($A49="",$B49="",$C49=""),"",B49*'MPTO_working_3-way'!$I48)</f>
        <v>4.7022934257916988</v>
      </c>
      <c r="G49" s="22">
        <f>IF(OR($A49="",$B49="",$C49=""),"",C49*'MPTO_working_3-way'!$I48)</f>
        <v>7.5587304410204297</v>
      </c>
      <c r="H49" s="17"/>
      <c r="I49" s="21"/>
      <c r="J49" s="22"/>
      <c r="K49" s="17"/>
      <c r="L49" s="21"/>
      <c r="M49" s="22"/>
      <c r="N49" s="23">
        <f t="shared" si="4"/>
        <v>65.968678162704336</v>
      </c>
      <c r="O49" s="24">
        <f t="shared" si="5"/>
        <v>21.266218618240217</v>
      </c>
      <c r="P49" s="24">
        <f t="shared" si="6"/>
        <v>13.229734911210828</v>
      </c>
      <c r="Q49" t="s">
        <v>81</v>
      </c>
      <c r="R49" t="s">
        <v>72</v>
      </c>
      <c r="S49" t="s">
        <v>267</v>
      </c>
      <c r="AD49" s="37"/>
      <c r="AE49" s="37"/>
      <c r="AH49" s="37"/>
      <c r="AI49" s="37"/>
      <c r="AJ49" t="s">
        <v>76</v>
      </c>
    </row>
    <row r="50" spans="1:36" s="36" customFormat="1" ht="15" x14ac:dyDescent="0.25">
      <c r="A50">
        <v>1.93</v>
      </c>
      <c r="B50">
        <v>3.47</v>
      </c>
      <c r="C50">
        <v>4.38</v>
      </c>
      <c r="D50" s="20">
        <f t="shared" si="0"/>
        <v>3.4629655349357691E-2</v>
      </c>
      <c r="E50" s="17">
        <f>IF(OR($A50="",$B50="",$C50=""),"",A50*'MPTO_working_3-way'!$I49)</f>
        <v>2.0086376053249202</v>
      </c>
      <c r="F50" s="21">
        <f>IF(OR($A50="",$B50="",$C50=""),"",B50*'MPTO_working_3-way'!$I49)</f>
        <v>3.6113847100919552</v>
      </c>
      <c r="G50" s="22">
        <f>IF(OR($A50="",$B50="",$C50=""),"",C50*'MPTO_working_3-way'!$I49)</f>
        <v>4.5584625447270213</v>
      </c>
      <c r="H50" s="17"/>
      <c r="I50" s="21"/>
      <c r="J50" s="22"/>
      <c r="K50" s="17"/>
      <c r="L50" s="21"/>
      <c r="M50" s="22"/>
      <c r="N50" s="23">
        <f t="shared" si="4"/>
        <v>49.784988459291469</v>
      </c>
      <c r="O50" s="24">
        <f t="shared" si="5"/>
        <v>27.690209719433007</v>
      </c>
      <c r="P50" s="24">
        <f t="shared" si="6"/>
        <v>21.937220942107881</v>
      </c>
      <c r="Q50" t="s">
        <v>75</v>
      </c>
      <c r="R50" t="s">
        <v>73</v>
      </c>
      <c r="S50" t="s">
        <v>267</v>
      </c>
      <c r="AD50" s="37"/>
      <c r="AE50" s="37"/>
      <c r="AH50" s="37"/>
      <c r="AI50" s="37"/>
      <c r="AJ50" t="s">
        <v>76</v>
      </c>
    </row>
    <row r="51" spans="1:36" s="36" customFormat="1" ht="15" x14ac:dyDescent="0.25">
      <c r="A51">
        <v>1.83</v>
      </c>
      <c r="B51">
        <v>3.68</v>
      </c>
      <c r="C51">
        <v>4.5599999999999996</v>
      </c>
      <c r="D51" s="20">
        <f t="shared" si="0"/>
        <v>3.7485463480511516E-2</v>
      </c>
      <c r="E51" s="17">
        <f>IF(OR($A51="",$B51="",$C51=""),"",A51*'MPTO_working_3-way'!$I50)</f>
        <v>1.8958726845373031</v>
      </c>
      <c r="F51" s="21">
        <f>IF(OR($A51="",$B51="",$C51=""),"",B51*'MPTO_working_3-way'!$I50)</f>
        <v>3.8124652891241944</v>
      </c>
      <c r="G51" s="22">
        <f>IF(OR($A51="",$B51="",$C51=""),"",C51*'MPTO_working_3-way'!$I50)</f>
        <v>4.7241417713060665</v>
      </c>
      <c r="H51" s="17"/>
      <c r="I51" s="21"/>
      <c r="J51" s="22"/>
      <c r="K51" s="17"/>
      <c r="L51" s="21"/>
      <c r="M51" s="22"/>
      <c r="N51" s="23">
        <f t="shared" si="4"/>
        <v>52.746157912183591</v>
      </c>
      <c r="O51" s="24">
        <f t="shared" si="5"/>
        <v>26.229747005243464</v>
      </c>
      <c r="P51" s="24">
        <f t="shared" si="6"/>
        <v>21.16786600423157</v>
      </c>
      <c r="Q51" t="s">
        <v>80</v>
      </c>
      <c r="R51" t="s">
        <v>74</v>
      </c>
      <c r="S51" t="s">
        <v>267</v>
      </c>
      <c r="AD51" s="37"/>
      <c r="AE51" s="37"/>
      <c r="AH51" s="37"/>
      <c r="AI51" s="37"/>
      <c r="AJ51" t="s">
        <v>76</v>
      </c>
    </row>
    <row r="52" spans="1:36" s="36" customFormat="1" ht="15" x14ac:dyDescent="0.25">
      <c r="A52">
        <v>1.94</v>
      </c>
      <c r="B52">
        <v>3.85</v>
      </c>
      <c r="C52">
        <v>3.76</v>
      </c>
      <c r="D52" s="20">
        <f t="shared" si="0"/>
        <v>4.1161624074543601E-2</v>
      </c>
      <c r="E52" s="17">
        <f>IF(OR($A52="",$B52="",$C52=""),"",A52*'MPTO_working_3-way'!$I51)</f>
        <v>2.0071815313777539</v>
      </c>
      <c r="F52" s="21">
        <f>IF(OR($A52="",$B52="",$C52=""),"",B52*'MPTO_working_3-way'!$I51)</f>
        <v>3.9833241730950273</v>
      </c>
      <c r="G52" s="22">
        <f>IF(OR($A52="",$B52="",$C52=""),"",C52*'MPTO_working_3-way'!$I51)</f>
        <v>3.8902075041135848</v>
      </c>
      <c r="H52" s="17"/>
      <c r="I52" s="21"/>
      <c r="J52" s="22"/>
      <c r="K52" s="17"/>
      <c r="L52" s="21"/>
      <c r="M52" s="22"/>
      <c r="N52" s="23">
        <f t="shared" si="4"/>
        <v>49.821104088855769</v>
      </c>
      <c r="O52" s="24">
        <f t="shared" si="5"/>
        <v>25.104660242176674</v>
      </c>
      <c r="P52" s="24">
        <f t="shared" si="6"/>
        <v>25.705569662867074</v>
      </c>
      <c r="Q52" t="s">
        <v>195</v>
      </c>
      <c r="R52" t="s">
        <v>196</v>
      </c>
      <c r="S52" t="s">
        <v>267</v>
      </c>
      <c r="AD52" s="37"/>
      <c r="AE52" s="37"/>
      <c r="AH52" s="37"/>
      <c r="AI52" s="37"/>
      <c r="AJ52" t="s">
        <v>270</v>
      </c>
    </row>
    <row r="53" spans="1:36" s="36" customFormat="1" ht="15" x14ac:dyDescent="0.25">
      <c r="A53">
        <v>1.68</v>
      </c>
      <c r="B53">
        <v>4.16</v>
      </c>
      <c r="C53">
        <v>4.78</v>
      </c>
      <c r="D53" s="20">
        <f t="shared" si="0"/>
        <v>4.4827731543212623E-2</v>
      </c>
      <c r="E53" s="17">
        <f>IF(OR($A53="",$B53="",$C53=""),"",A53*'MPTO_working_3-way'!$I52)</f>
        <v>1.7429755786472594</v>
      </c>
      <c r="F53" s="21">
        <f>IF(OR($A53="",$B53="",$C53=""),"",B53*'MPTO_working_3-way'!$I52)</f>
        <v>4.3159395280789283</v>
      </c>
      <c r="G53" s="22">
        <f>IF(OR($A53="",$B53="",$C53=""),"",C53*'MPTO_working_3-way'!$I52)</f>
        <v>4.9591805154368451</v>
      </c>
      <c r="H53" s="17"/>
      <c r="I53" s="21"/>
      <c r="J53" s="22"/>
      <c r="K53" s="17"/>
      <c r="L53" s="21"/>
      <c r="M53" s="22"/>
      <c r="N53" s="23">
        <f t="shared" si="4"/>
        <v>57.373150390099546</v>
      </c>
      <c r="O53" s="24">
        <f t="shared" si="5"/>
        <v>23.169926119078664</v>
      </c>
      <c r="P53" s="24">
        <f t="shared" si="6"/>
        <v>20.164621894428294</v>
      </c>
      <c r="Q53" t="s">
        <v>197</v>
      </c>
      <c r="R53" t="s">
        <v>198</v>
      </c>
      <c r="S53" t="s">
        <v>267</v>
      </c>
      <c r="AD53" s="37"/>
      <c r="AE53" s="37"/>
      <c r="AH53" s="37"/>
      <c r="AI53" s="37"/>
      <c r="AJ53" t="s">
        <v>270</v>
      </c>
    </row>
    <row r="54" spans="1:36" s="36" customFormat="1" ht="15" x14ac:dyDescent="0.25">
      <c r="A54">
        <v>2.13</v>
      </c>
      <c r="B54">
        <v>3.5</v>
      </c>
      <c r="C54">
        <v>3.53</v>
      </c>
      <c r="D54" s="20">
        <f t="shared" si="0"/>
        <v>3.848397276957316E-2</v>
      </c>
      <c r="E54" s="17">
        <f>IF(OR($A54="",$B54="",$C54=""),"",A54*'MPTO_working_3-way'!$I53)</f>
        <v>2.2176742592787777</v>
      </c>
      <c r="F54" s="21">
        <f>IF(OR($A54="",$B54="",$C54=""),"",B54*'MPTO_working_3-way'!$I53)</f>
        <v>3.6440656842609025</v>
      </c>
      <c r="G54" s="22">
        <f>IF(OR($A54="",$B54="",$C54=""),"",C54*'MPTO_working_3-way'!$I53)</f>
        <v>3.6753005329831385</v>
      </c>
      <c r="H54" s="17"/>
      <c r="I54" s="21"/>
      <c r="J54" s="22"/>
      <c r="K54" s="17"/>
      <c r="L54" s="21"/>
      <c r="M54" s="22"/>
      <c r="N54" s="23">
        <f t="shared" si="4"/>
        <v>45.092285118789974</v>
      </c>
      <c r="O54" s="24">
        <f t="shared" si="5"/>
        <v>27.441876372292178</v>
      </c>
      <c r="P54" s="24">
        <f t="shared" si="6"/>
        <v>27.208659292640974</v>
      </c>
      <c r="Q54" t="s">
        <v>199</v>
      </c>
      <c r="R54" t="s">
        <v>200</v>
      </c>
      <c r="S54" t="s">
        <v>267</v>
      </c>
      <c r="AD54" s="37"/>
      <c r="AE54" s="37"/>
      <c r="AH54" s="37"/>
      <c r="AI54" s="37"/>
      <c r="AJ54" t="s">
        <v>270</v>
      </c>
    </row>
    <row r="55" spans="1:36" s="36" customFormat="1" ht="15" x14ac:dyDescent="0.25">
      <c r="A55">
        <v>3.31</v>
      </c>
      <c r="B55">
        <v>3.31</v>
      </c>
      <c r="C55">
        <v>2.2999999999999998</v>
      </c>
      <c r="D55" s="20">
        <f t="shared" si="0"/>
        <v>3.9012215946407469E-2</v>
      </c>
      <c r="E55" s="17">
        <f>IF(OR($A55="",$B55="",$C55=""),"",A55*'MPTO_working_3-way'!$I54)</f>
        <v>3.4583797914080336</v>
      </c>
      <c r="F55" s="21">
        <f>IF(OR($A55="",$B55="",$C55=""),"",B55*'MPTO_working_3-way'!$I54)</f>
        <v>3.4583797914080336</v>
      </c>
      <c r="G55" s="22">
        <f>IF(OR($A55="",$B55="",$C55=""),"",C55*'MPTO_working_3-way'!$I54)</f>
        <v>2.4031037825493891</v>
      </c>
      <c r="H55" s="17"/>
      <c r="I55" s="21"/>
      <c r="J55" s="22"/>
      <c r="K55" s="17"/>
      <c r="L55" s="21"/>
      <c r="M55" s="22"/>
      <c r="N55" s="23">
        <f t="shared" si="4"/>
        <v>28.915274212635367</v>
      </c>
      <c r="O55" s="24">
        <f t="shared" si="5"/>
        <v>28.915274212635367</v>
      </c>
      <c r="P55" s="24">
        <f t="shared" si="6"/>
        <v>41.612851149488286</v>
      </c>
      <c r="Q55" t="s">
        <v>201</v>
      </c>
      <c r="R55" t="s">
        <v>202</v>
      </c>
      <c r="S55" t="s">
        <v>267</v>
      </c>
      <c r="AD55" s="37"/>
      <c r="AE55" s="37"/>
      <c r="AH55" s="37"/>
      <c r="AI55" s="37"/>
      <c r="AJ55" t="s">
        <v>270</v>
      </c>
    </row>
    <row r="56" spans="1:36" s="36" customFormat="1" ht="15" x14ac:dyDescent="0.25">
      <c r="A56">
        <v>1.65</v>
      </c>
      <c r="B56">
        <v>3.74</v>
      </c>
      <c r="C56">
        <v>6.28</v>
      </c>
      <c r="D56" s="20">
        <f t="shared" si="0"/>
        <v>3.2675953994800055E-2</v>
      </c>
      <c r="E56" s="17">
        <f>IF(OR($A56="",$B56="",$C56=""),"",A56*'MPTO_working_3-way'!$I55)</f>
        <v>1.7134985550697956</v>
      </c>
      <c r="F56" s="21">
        <f>IF(OR($A56="",$B56="",$C56=""),"",B56*'MPTO_working_3-way'!$I55)</f>
        <v>3.8839300581582039</v>
      </c>
      <c r="G56" s="22">
        <f>IF(OR($A56="",$B56="",$C56=""),"",C56*'MPTO_working_3-way'!$I55)</f>
        <v>6.5216793489929197</v>
      </c>
      <c r="H56" s="17"/>
      <c r="I56" s="21"/>
      <c r="J56" s="22"/>
      <c r="K56" s="17"/>
      <c r="L56" s="21"/>
      <c r="M56" s="22"/>
      <c r="N56" s="23">
        <f t="shared" si="4"/>
        <v>58.360130917021237</v>
      </c>
      <c r="O56" s="24">
        <f t="shared" si="5"/>
        <v>25.747116581038782</v>
      </c>
      <c r="P56" s="24">
        <f t="shared" si="6"/>
        <v>15.333473887433923</v>
      </c>
      <c r="Q56" t="s">
        <v>113</v>
      </c>
      <c r="R56" t="s">
        <v>105</v>
      </c>
      <c r="S56" t="s">
        <v>267</v>
      </c>
      <c r="AD56" s="37"/>
      <c r="AE56" s="37"/>
      <c r="AH56" s="37"/>
      <c r="AI56" s="37"/>
      <c r="AJ56" t="s">
        <v>112</v>
      </c>
    </row>
    <row r="57" spans="1:36" s="36" customFormat="1" ht="15" x14ac:dyDescent="0.25">
      <c r="A57">
        <v>2.59</v>
      </c>
      <c r="B57">
        <v>3.04</v>
      </c>
      <c r="C57">
        <v>3.2</v>
      </c>
      <c r="D57" s="20">
        <f t="shared" si="0"/>
        <v>2.7547754521438872E-2</v>
      </c>
      <c r="E57" s="17">
        <f>IF(OR($A57="",$B57="",$C57=""),"",A57*'MPTO_working_3-way'!$I56)</f>
        <v>2.6910416393011953</v>
      </c>
      <c r="F57" s="21">
        <f>IF(OR($A57="",$B57="",$C57=""),"",B57*'MPTO_working_3-way'!$I56)</f>
        <v>3.1585971364770788</v>
      </c>
      <c r="G57" s="22">
        <f>IF(OR($A57="",$B57="",$C57=""),"",C57*'MPTO_working_3-way'!$I56)</f>
        <v>3.3248390910285042</v>
      </c>
      <c r="H57" s="17"/>
      <c r="I57" s="21"/>
      <c r="J57" s="22"/>
      <c r="K57" s="17"/>
      <c r="L57" s="21"/>
      <c r="M57" s="22"/>
      <c r="N57" s="23">
        <f t="shared" si="4"/>
        <v>37.160331724174959</v>
      </c>
      <c r="O57" s="24">
        <f t="shared" si="5"/>
        <v>31.659624725530637</v>
      </c>
      <c r="P57" s="24">
        <f t="shared" si="6"/>
        <v>30.076643489254106</v>
      </c>
      <c r="Q57" t="s">
        <v>114</v>
      </c>
      <c r="R57" t="s">
        <v>108</v>
      </c>
      <c r="S57" t="s">
        <v>267</v>
      </c>
      <c r="AD57" s="37"/>
      <c r="AE57" s="37"/>
      <c r="AH57" s="37"/>
      <c r="AI57" s="37"/>
      <c r="AJ57" t="s">
        <v>112</v>
      </c>
    </row>
    <row r="58" spans="1:36" s="36" customFormat="1" ht="15" x14ac:dyDescent="0.25">
      <c r="A58">
        <v>1.88</v>
      </c>
      <c r="B58">
        <v>3.92</v>
      </c>
      <c r="C58">
        <v>4.13</v>
      </c>
      <c r="D58" s="20">
        <f t="shared" si="0"/>
        <v>2.9147685038674709E-2</v>
      </c>
      <c r="E58" s="17">
        <f>IF(OR($A58="",$B58="",$C58=""),"",A58*'MPTO_working_3-way'!$I57)</f>
        <v>1.941430793510224</v>
      </c>
      <c r="F58" s="21">
        <f>IF(OR($A58="",$B58="",$C58=""),"",B58*'MPTO_working_3-way'!$I57)</f>
        <v>4.0480897396596163</v>
      </c>
      <c r="G58" s="22">
        <f>IF(OR($A58="",$B58="",$C58=""),"",C58*'MPTO_working_3-way'!$I57)</f>
        <v>4.264951689998524</v>
      </c>
      <c r="H58" s="17"/>
      <c r="I58" s="21"/>
      <c r="J58" s="22"/>
      <c r="K58" s="17"/>
      <c r="L58" s="21"/>
      <c r="M58" s="22"/>
      <c r="N58" s="23">
        <f t="shared" si="4"/>
        <v>51.508403150026261</v>
      </c>
      <c r="O58" s="24">
        <f t="shared" si="5"/>
        <v>24.703009673992181</v>
      </c>
      <c r="P58" s="24">
        <f t="shared" si="6"/>
        <v>23.446924436331564</v>
      </c>
      <c r="Q58" t="s">
        <v>203</v>
      </c>
      <c r="R58" t="s">
        <v>204</v>
      </c>
      <c r="S58" t="s">
        <v>267</v>
      </c>
      <c r="AD58" s="37"/>
      <c r="AE58" s="37"/>
      <c r="AH58" s="37"/>
      <c r="AI58" s="37"/>
      <c r="AJ58" t="s">
        <v>276</v>
      </c>
    </row>
    <row r="59" spans="1:36" s="36" customFormat="1" ht="15" x14ac:dyDescent="0.25">
      <c r="A59">
        <v>2.71</v>
      </c>
      <c r="B59">
        <v>3.8</v>
      </c>
      <c r="C59">
        <v>2.4900000000000002</v>
      </c>
      <c r="D59" s="20">
        <f t="shared" si="0"/>
        <v>3.3768010476553645E-2</v>
      </c>
      <c r="E59" s="17">
        <f>IF(OR($A59="",$B59="",$C59=""),"",A59*'MPTO_working_3-way'!$I58)</f>
        <v>2.7846544147530992</v>
      </c>
      <c r="F59" s="21">
        <f>IF(OR($A59="",$B59="",$C59=""),"",B59*'MPTO_working_3-way'!$I58)</f>
        <v>3.9046814671814674</v>
      </c>
      <c r="G59" s="22">
        <f>IF(OR($A59="",$B59="",$C59=""),"",C59*'MPTO_working_3-way'!$I58)</f>
        <v>2.5585939087583829</v>
      </c>
      <c r="H59" s="17"/>
      <c r="I59" s="21"/>
      <c r="J59" s="22"/>
      <c r="K59" s="17"/>
      <c r="L59" s="21"/>
      <c r="M59" s="22"/>
      <c r="N59" s="23">
        <f t="shared" si="4"/>
        <v>35.911098867493216</v>
      </c>
      <c r="O59" s="24">
        <f t="shared" si="5"/>
        <v>25.610283666028057</v>
      </c>
      <c r="P59" s="24">
        <f t="shared" si="6"/>
        <v>39.08396704052474</v>
      </c>
      <c r="Q59" t="s">
        <v>205</v>
      </c>
      <c r="R59" t="s">
        <v>206</v>
      </c>
      <c r="S59" t="s">
        <v>267</v>
      </c>
      <c r="AD59" s="37"/>
      <c r="AE59" s="37"/>
      <c r="AH59" s="37"/>
      <c r="AI59" s="37"/>
      <c r="AJ59" t="s">
        <v>276</v>
      </c>
    </row>
    <row r="60" spans="1:36" s="36" customFormat="1" ht="15" x14ac:dyDescent="0.25">
      <c r="A60">
        <v>2.52</v>
      </c>
      <c r="B60">
        <v>3.61</v>
      </c>
      <c r="C60">
        <v>2.83</v>
      </c>
      <c r="D60" s="20">
        <f t="shared" si="0"/>
        <v>2.7190597534068273E-2</v>
      </c>
      <c r="E60" s="17">
        <f>IF(OR($A60="",$B60="",$C60=""),"",A60*'MPTO_working_3-way'!$I59)</f>
        <v>2.5934521662974603</v>
      </c>
      <c r="F60" s="21">
        <f>IF(OR($A60="",$B60="",$C60=""),"",B60*'MPTO_working_3-way'!$I59)</f>
        <v>3.7152231429896156</v>
      </c>
      <c r="G60" s="22">
        <f>IF(OR($A60="",$B60="",$C60=""),"",C60*'MPTO_working_3-way'!$I59)</f>
        <v>2.9124879486594497</v>
      </c>
      <c r="H60" s="17"/>
      <c r="I60" s="21"/>
      <c r="J60" s="22"/>
      <c r="K60" s="17"/>
      <c r="L60" s="21"/>
      <c r="M60" s="22"/>
      <c r="N60" s="23">
        <f t="shared" si="4"/>
        <v>38.55864445834947</v>
      </c>
      <c r="O60" s="24">
        <f t="shared" si="5"/>
        <v>26.916283666216252</v>
      </c>
      <c r="P60" s="24">
        <f t="shared" si="6"/>
        <v>34.334906019448994</v>
      </c>
      <c r="Q60" t="s">
        <v>207</v>
      </c>
      <c r="R60" t="s">
        <v>208</v>
      </c>
      <c r="S60" t="s">
        <v>267</v>
      </c>
      <c r="AD60" s="37"/>
      <c r="AE60" s="37"/>
      <c r="AH60" s="37"/>
      <c r="AI60" s="37"/>
      <c r="AJ60" t="s">
        <v>276</v>
      </c>
    </row>
    <row r="61" spans="1:36" s="36" customFormat="1" ht="15" x14ac:dyDescent="0.25">
      <c r="A61">
        <v>2.71</v>
      </c>
      <c r="B61">
        <v>3.82</v>
      </c>
      <c r="C61">
        <v>2.52</v>
      </c>
      <c r="D61" s="20">
        <f t="shared" si="0"/>
        <v>2.7609191574339054E-2</v>
      </c>
      <c r="E61" s="17">
        <f>IF(OR($A61="",$B61="",$C61=""),"",A61*'MPTO_working_3-way'!$I60)</f>
        <v>2.8015113083914605</v>
      </c>
      <c r="F61" s="21">
        <f>IF(OR($A61="",$B61="",$C61=""),"",B61*'MPTO_working_3-way'!$I60)</f>
        <v>3.9489938000204345</v>
      </c>
      <c r="G61" s="22">
        <f>IF(OR($A61="",$B61="",$C61=""),"",C61*'MPTO_working_3-way'!$I60)</f>
        <v>2.6050953864009152</v>
      </c>
      <c r="H61" s="17"/>
      <c r="I61" s="21"/>
      <c r="J61" s="22"/>
      <c r="K61" s="17"/>
      <c r="L61" s="21"/>
      <c r="M61" s="22"/>
      <c r="N61" s="23">
        <f t="shared" si="4"/>
        <v>35.695019220685154</v>
      </c>
      <c r="O61" s="24">
        <f t="shared" si="5"/>
        <v>25.32290630577403</v>
      </c>
      <c r="P61" s="24">
        <f t="shared" si="6"/>
        <v>38.386310352403477</v>
      </c>
      <c r="Q61" t="s">
        <v>209</v>
      </c>
      <c r="R61" t="s">
        <v>210</v>
      </c>
      <c r="S61" t="s">
        <v>267</v>
      </c>
      <c r="AD61" s="37"/>
      <c r="AE61" s="37"/>
      <c r="AH61" s="37"/>
      <c r="AI61" s="37"/>
      <c r="AJ61" t="s">
        <v>276</v>
      </c>
    </row>
    <row r="62" spans="1:36" s="36" customFormat="1" ht="15" x14ac:dyDescent="0.25">
      <c r="A62">
        <v>1.63</v>
      </c>
      <c r="B62">
        <v>4.17</v>
      </c>
      <c r="C62">
        <v>5.68</v>
      </c>
      <c r="D62" s="20">
        <f t="shared" si="0"/>
        <v>2.9361424020724725E-2</v>
      </c>
      <c r="E62" s="17">
        <f>IF(OR($A62="",$B62="",$C62=""),"",A62*'MPTO_working_3-way'!$I61)</f>
        <v>1.6743206739805312</v>
      </c>
      <c r="F62" s="21">
        <f>IF(OR($A62="",$B62="",$C62=""),"",B62*'MPTO_working_3-way'!$I61)</f>
        <v>4.2833847917170642</v>
      </c>
      <c r="G62" s="22">
        <f>IF(OR($A62="",$B62="",$C62=""),"",C62*'MPTO_working_3-way'!$I61)</f>
        <v>5.8344425939935078</v>
      </c>
      <c r="H62" s="17"/>
      <c r="I62" s="21"/>
      <c r="J62" s="22"/>
      <c r="K62" s="17"/>
      <c r="L62" s="21"/>
      <c r="M62" s="22"/>
      <c r="N62" s="23">
        <f t="shared" si="4"/>
        <v>59.725715362672979</v>
      </c>
      <c r="O62" s="24">
        <f t="shared" si="5"/>
        <v>23.346023031452511</v>
      </c>
      <c r="P62" s="24">
        <f t="shared" si="6"/>
        <v>17.139597894569889</v>
      </c>
      <c r="Q62" t="s">
        <v>211</v>
      </c>
      <c r="R62" t="s">
        <v>212</v>
      </c>
      <c r="S62" t="s">
        <v>267</v>
      </c>
      <c r="AD62" s="37"/>
      <c r="AE62" s="37"/>
      <c r="AH62" s="37"/>
      <c r="AI62" s="37"/>
      <c r="AJ62" t="s">
        <v>276</v>
      </c>
    </row>
    <row r="63" spans="1:36" s="36" customFormat="1" ht="15" x14ac:dyDescent="0.25">
      <c r="A63">
        <v>3.53</v>
      </c>
      <c r="B63">
        <v>3.91</v>
      </c>
      <c r="C63">
        <v>2.04</v>
      </c>
      <c r="D63" s="20">
        <f t="shared" si="0"/>
        <v>2.923667311486744E-2</v>
      </c>
      <c r="E63" s="17">
        <f>IF(OR($A63="",$B63="",$C63=""),"",A63*'MPTO_working_3-way'!$I62)</f>
        <v>3.6274604462574165</v>
      </c>
      <c r="F63" s="21">
        <f>IF(OR($A63="",$B63="",$C63=""),"",B63*'MPTO_working_3-way'!$I62)</f>
        <v>4.0179519390556662</v>
      </c>
      <c r="G63" s="22">
        <f>IF(OR($A63="",$B63="",$C63=""),"",C63*'MPTO_working_3-way'!$I62)</f>
        <v>2.0963227508116518</v>
      </c>
      <c r="H63" s="17"/>
      <c r="I63" s="21"/>
      <c r="J63" s="22"/>
      <c r="K63" s="17"/>
      <c r="L63" s="21"/>
      <c r="M63" s="22"/>
      <c r="N63" s="23">
        <f t="shared" si="4"/>
        <v>27.567495629945093</v>
      </c>
      <c r="O63" s="24">
        <f t="shared" si="5"/>
        <v>24.88830168125477</v>
      </c>
      <c r="P63" s="24">
        <f t="shared" si="6"/>
        <v>47.702578222404981</v>
      </c>
      <c r="Q63" t="s">
        <v>213</v>
      </c>
      <c r="R63" t="s">
        <v>214</v>
      </c>
      <c r="S63" t="s">
        <v>267</v>
      </c>
      <c r="AD63" s="37"/>
      <c r="AE63" s="37"/>
      <c r="AH63" s="37"/>
      <c r="AI63" s="37"/>
      <c r="AJ63" t="s">
        <v>276</v>
      </c>
    </row>
    <row r="64" spans="1:36" s="36" customFormat="1" ht="15" x14ac:dyDescent="0.25">
      <c r="A64">
        <v>2.44</v>
      </c>
      <c r="B64">
        <v>3.22</v>
      </c>
      <c r="C64">
        <v>3.15</v>
      </c>
      <c r="D64" s="20">
        <f t="shared" si="0"/>
        <v>3.785538924526799E-2</v>
      </c>
      <c r="E64" s="17">
        <f>IF(OR($A64="",$B64="",$C64=""),"",A64*'MPTO_working_3-way'!$I63)</f>
        <v>2.5116418746105684</v>
      </c>
      <c r="F64" s="21">
        <f>IF(OR($A64="",$B64="",$C64=""),"",B64*'MPTO_working_3-way'!$I63)</f>
        <v>3.3145437853467339</v>
      </c>
      <c r="G64" s="22">
        <f>IF(OR($A64="",$B64="",$C64=""),"",C64*'MPTO_working_3-way'!$I63)</f>
        <v>3.2424884856652829</v>
      </c>
      <c r="H64" s="17"/>
      <c r="I64" s="21"/>
      <c r="J64" s="22"/>
      <c r="K64" s="17"/>
      <c r="L64" s="21"/>
      <c r="M64" s="22"/>
      <c r="N64" s="23">
        <f t="shared" si="4"/>
        <v>39.814593398394052</v>
      </c>
      <c r="O64" s="24">
        <f t="shared" si="5"/>
        <v>30.170064562758224</v>
      </c>
      <c r="P64" s="24">
        <f t="shared" si="6"/>
        <v>30.840510441930629</v>
      </c>
      <c r="Q64" t="s">
        <v>215</v>
      </c>
      <c r="R64" t="s">
        <v>216</v>
      </c>
      <c r="S64" t="s">
        <v>267</v>
      </c>
      <c r="AD64" s="37"/>
      <c r="AE64" s="37"/>
      <c r="AH64" s="37"/>
      <c r="AI64" s="37"/>
      <c r="AJ64" t="s">
        <v>272</v>
      </c>
    </row>
    <row r="65" spans="1:36" s="36" customFormat="1" ht="15" x14ac:dyDescent="0.25">
      <c r="A65">
        <v>1.28</v>
      </c>
      <c r="B65">
        <v>5.38</v>
      </c>
      <c r="C65">
        <v>12.67</v>
      </c>
      <c r="D65" s="20">
        <f t="shared" si="0"/>
        <v>4.6050204211570245E-2</v>
      </c>
      <c r="E65" s="17">
        <f>IF(OR($A65="",$B65="",$C65=""),"",A65*'MPTO_working_3-way'!$I64)</f>
        <v>1.3174229415870304</v>
      </c>
      <c r="F65" s="21">
        <f>IF(OR($A65="",$B65="",$C65=""),"",B65*'MPTO_working_3-way'!$I64)</f>
        <v>5.5372933013579866</v>
      </c>
      <c r="G65" s="22">
        <f>IF(OR($A65="",$B65="",$C65=""),"",C65*'MPTO_working_3-way'!$I64)</f>
        <v>13.040428648365371</v>
      </c>
      <c r="H65" s="17"/>
      <c r="I65" s="21"/>
      <c r="J65" s="22"/>
      <c r="K65" s="17"/>
      <c r="L65" s="21"/>
      <c r="M65" s="22"/>
      <c r="N65" s="23">
        <f t="shared" si="4"/>
        <v>75.905767877045804</v>
      </c>
      <c r="O65" s="24">
        <f t="shared" si="5"/>
        <v>18.059364848070377</v>
      </c>
      <c r="P65" s="24">
        <f t="shared" si="6"/>
        <v>7.6684595803171778</v>
      </c>
      <c r="Q65" t="s">
        <v>217</v>
      </c>
      <c r="R65" t="s">
        <v>218</v>
      </c>
      <c r="S65" t="s">
        <v>267</v>
      </c>
      <c r="AD65" s="37"/>
      <c r="AE65" s="37"/>
      <c r="AH65" s="37"/>
      <c r="AI65" s="37"/>
      <c r="AJ65" t="s">
        <v>272</v>
      </c>
    </row>
    <row r="66" spans="1:36" s="36" customFormat="1" ht="15" x14ac:dyDescent="0.25">
      <c r="A66">
        <v>1.8</v>
      </c>
      <c r="B66">
        <v>3.58</v>
      </c>
      <c r="C66">
        <v>4.82</v>
      </c>
      <c r="D66" s="20">
        <f t="shared" si="0"/>
        <v>4.2354044162152826E-2</v>
      </c>
      <c r="E66" s="17">
        <f>IF(OR($A66="",$B66="",$C66=""),"",A66*'MPTO_working_3-way'!$I65)</f>
        <v>1.8681397006414824</v>
      </c>
      <c r="F66" s="21">
        <f>IF(OR($A66="",$B66="",$C66=""),"",B66*'MPTO_working_3-way'!$I65)</f>
        <v>3.7155222934980596</v>
      </c>
      <c r="G66" s="22">
        <f>IF(OR($A66="",$B66="",$C66=""),"",C66*'MPTO_working_3-way'!$I65)</f>
        <v>5.0024629761621924</v>
      </c>
      <c r="H66" s="17"/>
      <c r="I66" s="21"/>
      <c r="J66" s="22"/>
      <c r="K66" s="17"/>
      <c r="L66" s="21"/>
      <c r="M66" s="22"/>
      <c r="N66" s="23">
        <f t="shared" si="4"/>
        <v>53.529187333078987</v>
      </c>
      <c r="O66" s="24">
        <f t="shared" si="5"/>
        <v>26.914116536184963</v>
      </c>
      <c r="P66" s="24">
        <f t="shared" si="6"/>
        <v>19.990152945963104</v>
      </c>
      <c r="Q66" t="s">
        <v>219</v>
      </c>
      <c r="R66" t="s">
        <v>220</v>
      </c>
      <c r="S66" t="s">
        <v>267</v>
      </c>
      <c r="AD66" s="37"/>
      <c r="AE66" s="37"/>
      <c r="AH66" s="37"/>
      <c r="AI66" s="37"/>
      <c r="AJ66" t="s">
        <v>272</v>
      </c>
    </row>
    <row r="67" spans="1:36" s="36" customFormat="1" ht="15" x14ac:dyDescent="0.25">
      <c r="A67">
        <v>2.06</v>
      </c>
      <c r="B67">
        <v>3.12</v>
      </c>
      <c r="C67">
        <v>3.99</v>
      </c>
      <c r="D67" s="20">
        <f t="shared" si="0"/>
        <v>5.6576280132744072E-2</v>
      </c>
      <c r="E67" s="17">
        <f>IF(OR($A67="",$B67="",$C67=""),"",A67*'MPTO_working_3-way'!$I66)</f>
        <v>2.1548634206758348</v>
      </c>
      <c r="F67" s="21">
        <f>IF(OR($A67="",$B67="",$C67=""),"",B67*'MPTO_working_3-way'!$I66)</f>
        <v>3.2636766371400991</v>
      </c>
      <c r="G67" s="22">
        <f>IF(OR($A67="",$B67="",$C67=""),"",C67*'MPTO_working_3-way'!$I66)</f>
        <v>4.1737403148041654</v>
      </c>
      <c r="H67" s="17"/>
      <c r="I67" s="21"/>
      <c r="J67" s="22"/>
      <c r="K67" s="17"/>
      <c r="L67" s="21"/>
      <c r="M67" s="22"/>
      <c r="N67" s="23">
        <f t="shared" si="4"/>
        <v>46.406653452141654</v>
      </c>
      <c r="O67" s="24">
        <f t="shared" si="5"/>
        <v>30.640290420324295</v>
      </c>
      <c r="P67" s="24">
        <f t="shared" si="6"/>
        <v>23.959324839952835</v>
      </c>
      <c r="Q67" t="s">
        <v>221</v>
      </c>
      <c r="R67" t="s">
        <v>222</v>
      </c>
      <c r="S67" t="s">
        <v>267</v>
      </c>
      <c r="AD67" s="37"/>
      <c r="AE67" s="37"/>
      <c r="AH67" s="37"/>
      <c r="AI67" s="37"/>
      <c r="AJ67" t="s">
        <v>273</v>
      </c>
    </row>
    <row r="68" spans="1:36" s="36" customFormat="1" ht="15" x14ac:dyDescent="0.25">
      <c r="A68">
        <v>2.19</v>
      </c>
      <c r="B68">
        <v>3.39</v>
      </c>
      <c r="C68">
        <v>3.3</v>
      </c>
      <c r="D68" s="20">
        <f t="shared" ref="D68:D109" si="7">IF(OR($A68="",$B68="",$C68=""),"",(1/A68)+(1/B68)+(1/C68)-1)</f>
        <v>5.4636558333976293E-2</v>
      </c>
      <c r="E68" s="17">
        <f>IF(OR($A68="",$B68="",$C68=""),"",A68*'MPTO_working_3-way'!$I67)</f>
        <v>2.2827553567151146</v>
      </c>
      <c r="F68" s="21">
        <f>IF(OR($A68="",$B68="",$C68=""),"",B68*'MPTO_working_3-way'!$I67)</f>
        <v>3.5335802097096982</v>
      </c>
      <c r="G68" s="22">
        <f>IF(OR($A68="",$B68="",$C68=""),"",C68*'MPTO_working_3-way'!$I67)</f>
        <v>3.439768345735104</v>
      </c>
      <c r="H68" s="17"/>
      <c r="I68" s="21"/>
      <c r="J68" s="22"/>
      <c r="K68" s="17"/>
      <c r="L68" s="21"/>
      <c r="M68" s="22"/>
      <c r="N68" s="23">
        <f t="shared" si="4"/>
        <v>43.806709162167955</v>
      </c>
      <c r="O68" s="24">
        <f t="shared" si="5"/>
        <v>28.29990945874567</v>
      </c>
      <c r="P68" s="24">
        <f t="shared" si="6"/>
        <v>29.071725171256919</v>
      </c>
      <c r="Q68" t="s">
        <v>223</v>
      </c>
      <c r="R68" t="s">
        <v>224</v>
      </c>
      <c r="S68" t="s">
        <v>267</v>
      </c>
      <c r="AD68" s="37"/>
      <c r="AE68" s="37"/>
      <c r="AH68" s="37"/>
      <c r="AI68" s="37"/>
      <c r="AJ68" t="s">
        <v>273</v>
      </c>
    </row>
    <row r="69" spans="1:36" s="36" customFormat="1" ht="15" x14ac:dyDescent="0.25">
      <c r="A69">
        <v>3.69</v>
      </c>
      <c r="B69">
        <v>3.45</v>
      </c>
      <c r="C69">
        <v>2.14</v>
      </c>
      <c r="D69" s="20">
        <f t="shared" si="7"/>
        <v>2.814750211703676E-2</v>
      </c>
      <c r="E69" s="17">
        <f>IF(OR($A69="",$B69="",$C69=""),"",A69*'MPTO_working_3-way'!$I68)</f>
        <v>3.8987664736898258</v>
      </c>
      <c r="F69" s="21">
        <f>IF(OR($A69="",$B69="",$C69=""),"",B69*'MPTO_working_3-way'!$I68)</f>
        <v>3.6451881664579671</v>
      </c>
      <c r="G69" s="22">
        <f>IF(OR($A69="",$B69="",$C69=""),"",C69*'MPTO_working_3-way'!$I68)</f>
        <v>2.2610732394840722</v>
      </c>
      <c r="H69" s="17"/>
      <c r="I69" s="21"/>
      <c r="J69" s="22"/>
      <c r="K69" s="17"/>
      <c r="L69" s="21"/>
      <c r="M69" s="22"/>
      <c r="N69" s="23">
        <f t="shared" ref="N69:N97" si="8">(1/E69)* 100</f>
        <v>25.649138176095772</v>
      </c>
      <c r="O69" s="24">
        <f t="shared" ref="O69:O97" si="9">(1/F69)* 100</f>
        <v>27.433426049215477</v>
      </c>
      <c r="P69" s="24">
        <f t="shared" ref="P69:P97" si="10">(1/G69)* 100</f>
        <v>44.226784985884763</v>
      </c>
      <c r="Q69" t="s">
        <v>225</v>
      </c>
      <c r="R69" t="s">
        <v>226</v>
      </c>
      <c r="S69" t="s">
        <v>267</v>
      </c>
      <c r="AD69" s="37"/>
      <c r="AE69" s="37"/>
      <c r="AH69" s="37"/>
      <c r="AI69" s="37"/>
      <c r="AJ69" t="s">
        <v>277</v>
      </c>
    </row>
    <row r="70" spans="1:36" s="36" customFormat="1" ht="15" x14ac:dyDescent="0.25">
      <c r="A70">
        <v>3.62</v>
      </c>
      <c r="B70">
        <v>3.78</v>
      </c>
      <c r="C70">
        <v>2.0499999999999998</v>
      </c>
      <c r="D70" s="20">
        <f t="shared" si="7"/>
        <v>2.8598236521697018E-2</v>
      </c>
      <c r="E70" s="17">
        <f>IF(OR($A70="",$B70="",$C70=""),"",A70*'MPTO_working_3-way'!$I69)</f>
        <v>3.8177843411689945</v>
      </c>
      <c r="F70" s="21">
        <f>IF(OR($A70="",$B70="",$C70=""),"",B70*'MPTO_working_3-way'!$I69)</f>
        <v>3.9865261905024303</v>
      </c>
      <c r="G70" s="22">
        <f>IF(OR($A70="",$B70="",$C70=""),"",C70*'MPTO_working_3-way'!$I69)</f>
        <v>2.1620049445846514</v>
      </c>
      <c r="H70" s="17"/>
      <c r="I70" s="21"/>
      <c r="J70" s="22"/>
      <c r="K70" s="17"/>
      <c r="L70" s="21"/>
      <c r="M70" s="22"/>
      <c r="N70" s="23">
        <f t="shared" si="8"/>
        <v>26.193202932300856</v>
      </c>
      <c r="O70" s="24">
        <f t="shared" si="9"/>
        <v>25.084495929875427</v>
      </c>
      <c r="P70" s="24">
        <f t="shared" si="10"/>
        <v>46.253363226794683</v>
      </c>
      <c r="Q70" t="s">
        <v>227</v>
      </c>
      <c r="R70" t="s">
        <v>228</v>
      </c>
      <c r="S70" t="s">
        <v>267</v>
      </c>
      <c r="AD70" s="37"/>
      <c r="AE70" s="37"/>
      <c r="AH70" s="37"/>
      <c r="AI70" s="37"/>
      <c r="AJ70" t="s">
        <v>277</v>
      </c>
    </row>
    <row r="71" spans="1:36" s="36" customFormat="1" ht="15" x14ac:dyDescent="0.25">
      <c r="A71">
        <v>4.18</v>
      </c>
      <c r="B71">
        <v>3.92</v>
      </c>
      <c r="C71">
        <v>1.87</v>
      </c>
      <c r="D71" s="20">
        <f t="shared" si="7"/>
        <v>2.9095848865862139E-2</v>
      </c>
      <c r="E71" s="17">
        <f>IF(OR($A71="",$B71="",$C71=""),"",A71*'MPTO_working_3-way'!$I70)</f>
        <v>4.297656558849213</v>
      </c>
      <c r="F71" s="21">
        <f>IF(OR($A71="",$B71="",$C71=""),"",B71*'MPTO_working_3-way'!$I70)</f>
        <v>4.030338208298784</v>
      </c>
      <c r="G71" s="22">
        <f>IF(OR($A71="",$B71="",$C71=""),"",C71*'MPTO_working_3-way'!$I70)</f>
        <v>1.9226358289588588</v>
      </c>
      <c r="H71" s="17"/>
      <c r="I71" s="21"/>
      <c r="J71" s="22"/>
      <c r="K71" s="17"/>
      <c r="L71" s="21"/>
      <c r="M71" s="22"/>
      <c r="N71" s="23">
        <f t="shared" si="8"/>
        <v>23.268494964794741</v>
      </c>
      <c r="O71" s="24">
        <f t="shared" si="9"/>
        <v>24.811813508378062</v>
      </c>
      <c r="P71" s="24">
        <f t="shared" si="10"/>
        <v>52.011929921305878</v>
      </c>
      <c r="Q71" t="s">
        <v>229</v>
      </c>
      <c r="R71" t="s">
        <v>230</v>
      </c>
      <c r="S71" t="s">
        <v>267</v>
      </c>
      <c r="AD71" s="37"/>
      <c r="AE71" s="37"/>
      <c r="AH71" s="37"/>
      <c r="AI71" s="37"/>
      <c r="AJ71" t="s">
        <v>277</v>
      </c>
    </row>
    <row r="72" spans="1:36" s="36" customFormat="1" ht="15" x14ac:dyDescent="0.25">
      <c r="A72">
        <v>3.23</v>
      </c>
      <c r="B72">
        <v>3.82</v>
      </c>
      <c r="C72">
        <v>2.19</v>
      </c>
      <c r="D72" s="20">
        <f t="shared" si="7"/>
        <v>2.7998632498066112E-2</v>
      </c>
      <c r="E72" s="17">
        <f>IF(OR($A72="",$B72="",$C72=""),"",A72*'MPTO_working_3-way'!$I71)</f>
        <v>3.3223723039650812</v>
      </c>
      <c r="F72" s="21">
        <f>IF(OR($A72="",$B72="",$C72=""),"",B72*'MPTO_working_3-way'!$I71)</f>
        <v>3.9292452635128825</v>
      </c>
      <c r="G72" s="22">
        <f>IF(OR($A72="",$B72="",$C72=""),"",C72*'MPTO_working_3-way'!$I71)</f>
        <v>2.2526301379825164</v>
      </c>
      <c r="H72" s="17"/>
      <c r="I72" s="21"/>
      <c r="J72" s="22"/>
      <c r="K72" s="17"/>
      <c r="L72" s="21"/>
      <c r="M72" s="22"/>
      <c r="N72" s="23">
        <f t="shared" si="8"/>
        <v>30.098974723770453</v>
      </c>
      <c r="O72" s="24">
        <f t="shared" si="9"/>
        <v>25.450180198371353</v>
      </c>
      <c r="P72" s="24">
        <f t="shared" si="10"/>
        <v>44.392551761542734</v>
      </c>
      <c r="Q72" t="s">
        <v>231</v>
      </c>
      <c r="R72" t="s">
        <v>232</v>
      </c>
      <c r="S72" t="s">
        <v>267</v>
      </c>
      <c r="AD72" s="37"/>
      <c r="AE72" s="37"/>
      <c r="AH72" s="37"/>
      <c r="AI72" s="37"/>
      <c r="AJ72" t="s">
        <v>279</v>
      </c>
    </row>
    <row r="73" spans="1:36" s="36" customFormat="1" ht="15" x14ac:dyDescent="0.25">
      <c r="A73">
        <v>1.42</v>
      </c>
      <c r="B73">
        <v>4.7699999999999996</v>
      </c>
      <c r="C73">
        <v>8.56</v>
      </c>
      <c r="D73" s="20">
        <f t="shared" si="7"/>
        <v>3.0691387889239197E-2</v>
      </c>
      <c r="E73" s="17">
        <f>IF(OR($A73="",$B73="",$C73=""),"",A73*'MPTO_working_3-way'!$I72)</f>
        <v>1.4613161053895241</v>
      </c>
      <c r="F73" s="21">
        <f>IF(OR($A73="",$B73="",$C73=""),"",B73*'MPTO_working_3-way'!$I72)</f>
        <v>4.9087871990901624</v>
      </c>
      <c r="G73" s="22">
        <f>IF(OR($A73="",$B73="",$C73=""),"",C73*'MPTO_working_3-way'!$I72)</f>
        <v>8.8090604662917809</v>
      </c>
      <c r="H73" s="17"/>
      <c r="I73" s="21"/>
      <c r="J73" s="22"/>
      <c r="K73" s="17"/>
      <c r="L73" s="21"/>
      <c r="M73" s="22"/>
      <c r="N73" s="23">
        <f t="shared" si="8"/>
        <v>68.431463686184657</v>
      </c>
      <c r="O73" s="24">
        <f t="shared" si="9"/>
        <v>20.371630699031908</v>
      </c>
      <c r="P73" s="24">
        <f t="shared" si="10"/>
        <v>11.351948415231563</v>
      </c>
      <c r="Q73" t="s">
        <v>233</v>
      </c>
      <c r="R73" t="s">
        <v>234</v>
      </c>
      <c r="S73" t="s">
        <v>267</v>
      </c>
      <c r="AD73" s="37"/>
      <c r="AE73" s="37"/>
      <c r="AH73" s="37"/>
      <c r="AI73" s="37"/>
      <c r="AJ73" t="s">
        <v>279</v>
      </c>
    </row>
    <row r="74" spans="1:36" s="36" customFormat="1" ht="15" x14ac:dyDescent="0.25">
      <c r="A74">
        <v>1.24</v>
      </c>
      <c r="B74">
        <v>6.26</v>
      </c>
      <c r="C74">
        <v>13.72</v>
      </c>
      <c r="D74" s="20">
        <f t="shared" si="7"/>
        <v>3.9082319225006046E-2</v>
      </c>
      <c r="E74" s="17">
        <f>IF(OR($A74="",$B74="",$C74=""),"",A74*'MPTO_working_3-way'!$I73)</f>
        <v>1.274718304297602</v>
      </c>
      <c r="F74" s="21">
        <f>IF(OR($A74="",$B74="",$C74=""),"",B74*'MPTO_working_3-way'!$I73)</f>
        <v>6.4352714394378934</v>
      </c>
      <c r="G74" s="22">
        <f>IF(OR($A74="",$B74="",$C74=""),"",C74*'MPTO_working_3-way'!$I73)</f>
        <v>14.104141237873467</v>
      </c>
      <c r="H74" s="17"/>
      <c r="I74" s="21"/>
      <c r="J74" s="22"/>
      <c r="K74" s="17"/>
      <c r="L74" s="21"/>
      <c r="M74" s="22"/>
      <c r="N74" s="23">
        <f t="shared" si="8"/>
        <v>78.448704833733601</v>
      </c>
      <c r="O74" s="24">
        <f t="shared" si="9"/>
        <v>15.539360062912092</v>
      </c>
      <c r="P74" s="24">
        <f t="shared" si="10"/>
        <v>7.0901161803082857</v>
      </c>
      <c r="Q74" t="s">
        <v>235</v>
      </c>
      <c r="R74" t="s">
        <v>236</v>
      </c>
      <c r="S74" t="s">
        <v>267</v>
      </c>
      <c r="AD74" s="37"/>
      <c r="AE74" s="37"/>
      <c r="AH74" s="37"/>
      <c r="AI74" s="37"/>
      <c r="AJ74" t="s">
        <v>279</v>
      </c>
    </row>
    <row r="75" spans="1:36" s="36" customFormat="1" ht="15" x14ac:dyDescent="0.25">
      <c r="A75">
        <v>2.79</v>
      </c>
      <c r="B75">
        <v>3.48</v>
      </c>
      <c r="C75">
        <v>2.58</v>
      </c>
      <c r="D75" s="20">
        <f t="shared" si="7"/>
        <v>3.3376160131987076E-2</v>
      </c>
      <c r="E75" s="17">
        <f>IF(OR($A75="",$B75="",$C75=""),"",A75*'MPTO_working_3-way'!$I74)</f>
        <v>2.8756289722109774</v>
      </c>
      <c r="F75" s="21">
        <f>IF(OR($A75="",$B75="",$C75=""),"",B75*'MPTO_working_3-way'!$I74)</f>
        <v>3.5868060298545523</v>
      </c>
      <c r="G75" s="22">
        <f>IF(OR($A75="",$B75="",$C75=""),"",C75*'MPTO_working_3-way'!$I74)</f>
        <v>2.6591837807542373</v>
      </c>
      <c r="H75" s="17"/>
      <c r="I75" s="21"/>
      <c r="J75" s="22"/>
      <c r="K75" s="17"/>
      <c r="L75" s="21"/>
      <c r="M75" s="22"/>
      <c r="N75" s="23">
        <f t="shared" si="8"/>
        <v>34.775000866371599</v>
      </c>
      <c r="O75" s="24">
        <f t="shared" si="9"/>
        <v>27.879957591142745</v>
      </c>
      <c r="P75" s="24">
        <f t="shared" si="10"/>
        <v>37.605524192704166</v>
      </c>
      <c r="Q75" t="s">
        <v>237</v>
      </c>
      <c r="R75" t="s">
        <v>238</v>
      </c>
      <c r="S75" t="s">
        <v>267</v>
      </c>
      <c r="AD75" s="37"/>
      <c r="AE75" s="37"/>
      <c r="AH75" s="37"/>
      <c r="AI75" s="37"/>
      <c r="AJ75" t="s">
        <v>279</v>
      </c>
    </row>
    <row r="76" spans="1:36" s="36" customFormat="1" ht="15" x14ac:dyDescent="0.25">
      <c r="A76">
        <v>5.27</v>
      </c>
      <c r="B76">
        <v>3.98</v>
      </c>
      <c r="C76">
        <v>1.69</v>
      </c>
      <c r="D76" s="20">
        <f t="shared" si="7"/>
        <v>3.2725578421508139E-2</v>
      </c>
      <c r="E76" s="17">
        <f>IF(OR($A76="",$B76="",$C76=""),"",A76*'MPTO_working_3-way'!$I75)</f>
        <v>5.4759638223157818</v>
      </c>
      <c r="F76" s="21">
        <f>IF(OR($A76="",$B76="",$C76=""),"",B76*'MPTO_working_3-way'!$I75)</f>
        <v>4.1355476305155241</v>
      </c>
      <c r="G76" s="22">
        <f>IF(OR($A76="",$B76="",$C76=""),"",C76*'MPTO_working_3-way'!$I75)</f>
        <v>1.7560491194902601</v>
      </c>
      <c r="H76" s="17"/>
      <c r="I76" s="21"/>
      <c r="J76" s="22"/>
      <c r="K76" s="17"/>
      <c r="L76" s="21"/>
      <c r="M76" s="22"/>
      <c r="N76" s="23">
        <f t="shared" si="8"/>
        <v>18.26162539505421</v>
      </c>
      <c r="O76" s="24">
        <f t="shared" si="9"/>
        <v>24.180594430134594</v>
      </c>
      <c r="P76" s="24">
        <f t="shared" si="10"/>
        <v>56.946015285169047</v>
      </c>
      <c r="Q76" t="s">
        <v>239</v>
      </c>
      <c r="R76" t="s">
        <v>240</v>
      </c>
      <c r="S76" t="s">
        <v>267</v>
      </c>
      <c r="AD76" s="37"/>
      <c r="AE76" s="37"/>
      <c r="AH76" s="37"/>
      <c r="AI76" s="37"/>
      <c r="AJ76" t="s">
        <v>279</v>
      </c>
    </row>
    <row r="77" spans="1:36" s="36" customFormat="1" ht="15" x14ac:dyDescent="0.25">
      <c r="A77">
        <v>3.24</v>
      </c>
      <c r="B77">
        <v>3.85</v>
      </c>
      <c r="C77">
        <v>2.1</v>
      </c>
      <c r="D77" s="20">
        <f t="shared" si="7"/>
        <v>4.4572711239377671E-2</v>
      </c>
      <c r="E77" s="17">
        <f>IF(OR($A77="",$B77="",$C77=""),"",A77*'MPTO_working_3-way'!$I76)</f>
        <v>3.3481387588276386</v>
      </c>
      <c r="F77" s="21">
        <f>IF(OR($A77="",$B77="",$C77=""),"",B77*'MPTO_working_3-way'!$I76)</f>
        <v>3.9784982165081502</v>
      </c>
      <c r="G77" s="22">
        <f>IF(OR($A77="",$B77="",$C77=""),"",C77*'MPTO_working_3-way'!$I76)</f>
        <v>2.1700899362771731</v>
      </c>
      <c r="H77" s="17"/>
      <c r="I77" s="21"/>
      <c r="J77" s="22"/>
      <c r="K77" s="17"/>
      <c r="L77" s="21"/>
      <c r="M77" s="22"/>
      <c r="N77" s="23">
        <f t="shared" si="8"/>
        <v>29.867340395120102</v>
      </c>
      <c r="O77" s="24">
        <f t="shared" si="9"/>
        <v>25.135112436412761</v>
      </c>
      <c r="P77" s="24">
        <f t="shared" si="10"/>
        <v>46.081039466756721</v>
      </c>
      <c r="Q77" t="s">
        <v>241</v>
      </c>
      <c r="R77" t="s">
        <v>242</v>
      </c>
      <c r="S77" t="s">
        <v>267</v>
      </c>
      <c r="AD77" s="37"/>
      <c r="AE77" s="37"/>
      <c r="AH77" s="37"/>
      <c r="AI77" s="37"/>
      <c r="AJ77" t="s">
        <v>278</v>
      </c>
    </row>
    <row r="78" spans="1:36" s="36" customFormat="1" ht="15" x14ac:dyDescent="0.25">
      <c r="A78">
        <v>3</v>
      </c>
      <c r="B78">
        <v>3.59</v>
      </c>
      <c r="C78">
        <v>2.3199999999999998</v>
      </c>
      <c r="D78" s="20">
        <f t="shared" si="7"/>
        <v>4.291934812538023E-2</v>
      </c>
      <c r="E78" s="17">
        <f>IF(OR($A78="",$B78="",$C78=""),"",A78*'MPTO_working_3-way'!$I77)</f>
        <v>3.0981767352645244</v>
      </c>
      <c r="F78" s="21">
        <f>IF(OR($A78="",$B78="",$C78=""),"",B78*'MPTO_working_3-way'!$I77)</f>
        <v>3.7074848265332139</v>
      </c>
      <c r="G78" s="22">
        <f>IF(OR($A78="",$B78="",$C78=""),"",C78*'MPTO_working_3-way'!$I77)</f>
        <v>2.3959233419378987</v>
      </c>
      <c r="H78" s="17"/>
      <c r="I78" s="21"/>
      <c r="J78" s="22"/>
      <c r="K78" s="17"/>
      <c r="L78" s="21"/>
      <c r="M78" s="22"/>
      <c r="N78" s="23">
        <f t="shared" si="8"/>
        <v>32.277048259308529</v>
      </c>
      <c r="O78" s="24">
        <f t="shared" si="9"/>
        <v>26.972463726441671</v>
      </c>
      <c r="P78" s="24">
        <f t="shared" si="10"/>
        <v>41.737562404278272</v>
      </c>
      <c r="Q78" t="s">
        <v>243</v>
      </c>
      <c r="R78" t="s">
        <v>244</v>
      </c>
      <c r="S78" t="s">
        <v>267</v>
      </c>
      <c r="AD78" s="37"/>
      <c r="AE78" s="37"/>
      <c r="AH78" s="37"/>
      <c r="AI78" s="37"/>
      <c r="AJ78" t="s">
        <v>278</v>
      </c>
    </row>
    <row r="79" spans="1:36" s="36" customFormat="1" ht="15" x14ac:dyDescent="0.25">
      <c r="A79">
        <v>2.77</v>
      </c>
      <c r="B79">
        <v>3.66</v>
      </c>
      <c r="C79">
        <v>2.44</v>
      </c>
      <c r="D79" s="20">
        <f t="shared" si="7"/>
        <v>4.4070939614527127E-2</v>
      </c>
      <c r="E79" s="17">
        <f>IF(OR($A79="",$B79="",$C79=""),"",A79*'MPTO_working_3-way'!$I78)</f>
        <v>2.893466410133076</v>
      </c>
      <c r="F79" s="21">
        <f>IF(OR($A79="",$B79="",$C79=""),"",B79*'MPTO_working_3-way'!$I78)</f>
        <v>3.8231361231361225</v>
      </c>
      <c r="G79" s="22">
        <f>IF(OR($A79="",$B79="",$C79=""),"",C79*'MPTO_working_3-way'!$I78)</f>
        <v>2.5487574154240815</v>
      </c>
      <c r="H79" s="17"/>
      <c r="I79" s="21"/>
      <c r="J79" s="22"/>
      <c r="K79" s="17"/>
      <c r="L79" s="21"/>
      <c r="M79" s="22"/>
      <c r="N79" s="23">
        <f t="shared" si="8"/>
        <v>34.560622390429202</v>
      </c>
      <c r="O79" s="24">
        <f t="shared" si="9"/>
        <v>26.156536617893138</v>
      </c>
      <c r="P79" s="24">
        <f t="shared" si="10"/>
        <v>39.234804926839715</v>
      </c>
      <c r="Q79" t="s">
        <v>245</v>
      </c>
      <c r="R79" t="s">
        <v>246</v>
      </c>
      <c r="S79" t="s">
        <v>267</v>
      </c>
      <c r="AD79" s="37"/>
      <c r="AE79" s="37"/>
      <c r="AH79" s="37"/>
      <c r="AI79" s="37"/>
      <c r="AJ79" t="s">
        <v>278</v>
      </c>
    </row>
    <row r="80" spans="1:36" s="36" customFormat="1" ht="15" x14ac:dyDescent="0.25">
      <c r="A80">
        <v>1.59</v>
      </c>
      <c r="B80">
        <v>4.33</v>
      </c>
      <c r="C80">
        <v>5.79</v>
      </c>
      <c r="D80" s="20">
        <f t="shared" si="7"/>
        <v>3.2589271502455164E-2</v>
      </c>
      <c r="E80" s="17">
        <f>IF(OR($A80="",$B80="",$C80=""),"",A80*'MPTO_working_3-way'!$I79)</f>
        <v>1.6582417635193547</v>
      </c>
      <c r="F80" s="21">
        <f>IF(OR($A80="",$B80="",$C80=""),"",B80*'MPTO_working_3-way'!$I79)</f>
        <v>4.5158407773828966</v>
      </c>
      <c r="G80" s="22">
        <f>IF(OR($A80="",$B80="",$C80=""),"",C80*'MPTO_working_3-way'!$I79)</f>
        <v>6.0385030256459515</v>
      </c>
      <c r="H80" s="17"/>
      <c r="I80" s="21"/>
      <c r="J80" s="22"/>
      <c r="K80" s="17"/>
      <c r="L80" s="21"/>
      <c r="M80" s="22"/>
      <c r="N80" s="23">
        <f t="shared" si="8"/>
        <v>60.304837448892791</v>
      </c>
      <c r="O80" s="24">
        <f t="shared" si="9"/>
        <v>22.144270564374029</v>
      </c>
      <c r="P80" s="24">
        <f t="shared" si="10"/>
        <v>16.560395776120817</v>
      </c>
      <c r="Q80" t="s">
        <v>247</v>
      </c>
      <c r="R80" t="s">
        <v>110</v>
      </c>
      <c r="S80" t="s">
        <v>267</v>
      </c>
      <c r="AD80" s="37"/>
      <c r="AE80" s="37"/>
      <c r="AH80" s="37"/>
      <c r="AI80" s="37"/>
      <c r="AJ80" t="s">
        <v>111</v>
      </c>
    </row>
    <row r="81" spans="1:36" s="36" customFormat="1" ht="15" x14ac:dyDescent="0.25">
      <c r="A81">
        <v>2.14</v>
      </c>
      <c r="B81">
        <v>3.27</v>
      </c>
      <c r="C81">
        <v>3.92</v>
      </c>
      <c r="D81" s="20">
        <f t="shared" si="7"/>
        <v>2.8202157996011445E-2</v>
      </c>
      <c r="E81" s="17">
        <f>IF(OR($A81="",$B81="",$C81=""),"",A81*'MPTO_working_3-way'!$I80)</f>
        <v>2.2343118107750883</v>
      </c>
      <c r="F81" s="21">
        <f>IF(OR($A81="",$B81="",$C81=""),"",B81*'MPTO_working_3-way'!$I80)</f>
        <v>3.4141119725395037</v>
      </c>
      <c r="G81" s="22">
        <f>IF(OR($A81="",$B81="",$C81=""),"",C81*'MPTO_working_3-way'!$I80)</f>
        <v>4.0927580832889463</v>
      </c>
      <c r="H81" s="17"/>
      <c r="I81" s="21"/>
      <c r="J81" s="22"/>
      <c r="K81" s="17"/>
      <c r="L81" s="21"/>
      <c r="M81" s="22"/>
      <c r="N81" s="23">
        <f t="shared" si="8"/>
        <v>44.756510491393655</v>
      </c>
      <c r="O81" s="24">
        <f t="shared" si="9"/>
        <v>29.290193410269861</v>
      </c>
      <c r="P81" s="24">
        <f t="shared" si="10"/>
        <v>24.433401135607767</v>
      </c>
      <c r="Q81" t="s">
        <v>248</v>
      </c>
      <c r="R81" t="s">
        <v>109</v>
      </c>
      <c r="S81" t="s">
        <v>267</v>
      </c>
      <c r="AD81" s="37"/>
      <c r="AE81" s="37"/>
      <c r="AH81" s="37"/>
      <c r="AI81" s="37"/>
      <c r="AJ81" t="s">
        <v>111</v>
      </c>
    </row>
    <row r="82" spans="1:36" s="36" customFormat="1" ht="15" x14ac:dyDescent="0.25">
      <c r="A82">
        <v>1.43</v>
      </c>
      <c r="B82">
        <v>4.3899999999999997</v>
      </c>
      <c r="C82">
        <v>8.0299999999999994</v>
      </c>
      <c r="D82" s="20">
        <f t="shared" si="7"/>
        <v>5.1624133347851764E-2</v>
      </c>
      <c r="E82" s="17">
        <f>IF(OR($A82="",$B82="",$C82=""),"",A82*'MPTO_working_3-way'!$I81)</f>
        <v>1.4766026582485108</v>
      </c>
      <c r="F82" s="21">
        <f>IF(OR($A82="",$B82="",$C82=""),"",B82*'MPTO_working_3-way'!$I81)</f>
        <v>4.5330669018957774</v>
      </c>
      <c r="G82" s="22">
        <f>IF(OR($A82="",$B82="",$C82=""),"",C82*'MPTO_working_3-way'!$I81)</f>
        <v>8.2916918501647139</v>
      </c>
      <c r="H82" s="17"/>
      <c r="I82" s="21"/>
      <c r="J82" s="22"/>
      <c r="K82" s="17"/>
      <c r="L82" s="21"/>
      <c r="M82" s="22"/>
      <c r="N82" s="23">
        <f t="shared" si="8"/>
        <v>67.723025853560458</v>
      </c>
      <c r="O82" s="24">
        <f t="shared" si="9"/>
        <v>22.060120038859104</v>
      </c>
      <c r="P82" s="24">
        <f t="shared" si="10"/>
        <v>12.060264878031315</v>
      </c>
      <c r="Q82" t="s">
        <v>97</v>
      </c>
      <c r="R82" t="s">
        <v>100</v>
      </c>
      <c r="S82" t="s">
        <v>268</v>
      </c>
      <c r="AD82" s="37"/>
      <c r="AE82" s="37"/>
      <c r="AH82" s="37"/>
      <c r="AI82" s="37"/>
      <c r="AJ82" t="s">
        <v>87</v>
      </c>
    </row>
    <row r="83" spans="1:36" s="36" customFormat="1" ht="15" x14ac:dyDescent="0.25">
      <c r="A83">
        <v>1.84</v>
      </c>
      <c r="B83">
        <v>3.62</v>
      </c>
      <c r="C83">
        <v>4.4000000000000004</v>
      </c>
      <c r="D83" s="20">
        <f t="shared" si="7"/>
        <v>4.6994082064944376E-2</v>
      </c>
      <c r="E83" s="17">
        <f>IF(OR($A83="",$B83="",$C83=""),"",A83*'MPTO_working_3-way'!$I82)</f>
        <v>1.8918919707126611</v>
      </c>
      <c r="F83" s="21">
        <f>IF(OR($A83="",$B83="",$C83=""),"",B83*'MPTO_working_3-way'!$I82)</f>
        <v>3.7220918119455617</v>
      </c>
      <c r="G83" s="22">
        <f>IF(OR($A83="",$B83="",$C83=""),"",C83*'MPTO_working_3-way'!$I82)</f>
        <v>4.5240894951824506</v>
      </c>
      <c r="H83" s="17"/>
      <c r="I83" s="21"/>
      <c r="J83" s="22"/>
      <c r="K83" s="17"/>
      <c r="L83" s="21"/>
      <c r="M83" s="22"/>
      <c r="N83" s="23">
        <f t="shared" si="8"/>
        <v>52.85714065498717</v>
      </c>
      <c r="O83" s="24">
        <f t="shared" si="9"/>
        <v>26.866612929606738</v>
      </c>
      <c r="P83" s="24">
        <f t="shared" si="10"/>
        <v>22.103895182994634</v>
      </c>
      <c r="Q83" t="s">
        <v>82</v>
      </c>
      <c r="R83" t="s">
        <v>96</v>
      </c>
      <c r="S83" t="s">
        <v>268</v>
      </c>
      <c r="AD83" s="37"/>
      <c r="AE83" s="37"/>
      <c r="AH83" s="37"/>
      <c r="AI83" s="37"/>
      <c r="AJ83" t="s">
        <v>87</v>
      </c>
    </row>
    <row r="84" spans="1:36" s="36" customFormat="1" ht="15" x14ac:dyDescent="0.25">
      <c r="A84">
        <v>2.4</v>
      </c>
      <c r="B84">
        <v>3.37</v>
      </c>
      <c r="C84">
        <v>3.02</v>
      </c>
      <c r="D84" s="20">
        <f t="shared" si="7"/>
        <v>4.4528399525746609E-2</v>
      </c>
      <c r="E84" s="17">
        <f>IF(OR($A84="",$B84="",$C84=""),"",A84*'MPTO_working_3-way'!$I83)</f>
        <v>2.5238979200348441</v>
      </c>
      <c r="F84" s="21">
        <f>IF(OR($A84="",$B84="",$C84=""),"",B84*'MPTO_working_3-way'!$I83)</f>
        <v>3.5439733293822604</v>
      </c>
      <c r="G84" s="22">
        <f>IF(OR($A84="",$B84="",$C84=""),"",C84*'MPTO_working_3-way'!$I83)</f>
        <v>3.1759048827105123</v>
      </c>
      <c r="H84" s="17"/>
      <c r="I84" s="21"/>
      <c r="J84" s="22"/>
      <c r="K84" s="17"/>
      <c r="L84" s="21"/>
      <c r="M84" s="22"/>
      <c r="N84" s="23">
        <f t="shared" si="8"/>
        <v>39.621253778211219</v>
      </c>
      <c r="O84" s="24">
        <f t="shared" si="9"/>
        <v>28.216916637301757</v>
      </c>
      <c r="P84" s="24">
        <f t="shared" si="10"/>
        <v>31.487089095267191</v>
      </c>
      <c r="Q84" t="s">
        <v>101</v>
      </c>
      <c r="R84" t="s">
        <v>85</v>
      </c>
      <c r="S84" t="s">
        <v>268</v>
      </c>
      <c r="AD84" s="37"/>
      <c r="AE84" s="37"/>
      <c r="AH84" s="37"/>
      <c r="AI84" s="37"/>
      <c r="AJ84" t="s">
        <v>87</v>
      </c>
    </row>
    <row r="85" spans="1:36" s="36" customFormat="1" ht="15" x14ac:dyDescent="0.25">
      <c r="A85">
        <v>2.5099999999999998</v>
      </c>
      <c r="B85">
        <v>3.15</v>
      </c>
      <c r="C85">
        <v>3.1</v>
      </c>
      <c r="D85" s="20">
        <f t="shared" si="7"/>
        <v>3.8447337123599823E-2</v>
      </c>
      <c r="E85" s="17">
        <f>IF(OR($A85="",$B85="",$C85=""),"",A85*'MPTO_working_3-way'!$I84)</f>
        <v>2.6279551459830102</v>
      </c>
      <c r="F85" s="21">
        <f>IF(OR($A85="",$B85="",$C85=""),"",B85*'MPTO_working_3-way'!$I84)</f>
        <v>3.2980313585045749</v>
      </c>
      <c r="G85" s="22">
        <f>IF(OR($A85="",$B85="",$C85=""),"",C85*'MPTO_working_3-way'!$I84)</f>
        <v>3.2456816544013276</v>
      </c>
      <c r="H85" s="17"/>
      <c r="I85" s="21"/>
      <c r="J85" s="22"/>
      <c r="K85" s="17"/>
      <c r="L85" s="21"/>
      <c r="M85" s="22"/>
      <c r="N85" s="23">
        <f t="shared" si="8"/>
        <v>38.052399848930492</v>
      </c>
      <c r="O85" s="24">
        <f t="shared" si="9"/>
        <v>30.321118609782705</v>
      </c>
      <c r="P85" s="24">
        <f t="shared" si="10"/>
        <v>30.81016890994049</v>
      </c>
      <c r="Q85" t="s">
        <v>78</v>
      </c>
      <c r="R85" t="s">
        <v>120</v>
      </c>
      <c r="S85" t="s">
        <v>268</v>
      </c>
      <c r="AD85" s="37"/>
      <c r="AE85" s="37"/>
      <c r="AH85" s="37"/>
      <c r="AI85" s="37"/>
      <c r="AJ85" t="s">
        <v>76</v>
      </c>
    </row>
    <row r="86" spans="1:36" s="36" customFormat="1" ht="15" x14ac:dyDescent="0.25">
      <c r="A86">
        <v>7.04</v>
      </c>
      <c r="B86">
        <v>4.54</v>
      </c>
      <c r="C86">
        <v>1.47</v>
      </c>
      <c r="D86" s="20">
        <f t="shared" si="7"/>
        <v>4.2581880569608543E-2</v>
      </c>
      <c r="E86" s="17">
        <f>IF(OR($A86="",$B86="",$C86=""),"",A86*'MPTO_working_3-way'!$I85)</f>
        <v>7.3534799326612559</v>
      </c>
      <c r="F86" s="21">
        <f>IF(OR($A86="",$B86="",$C86=""),"",B86*'MPTO_working_3-way'!$I85)</f>
        <v>4.7421589338468895</v>
      </c>
      <c r="G86" s="22">
        <f>IF(OR($A86="",$B86="",$C86=""),"",C86*'MPTO_working_3-way'!$I85)</f>
        <v>1.5354567473028475</v>
      </c>
      <c r="H86" s="17"/>
      <c r="I86" s="21"/>
      <c r="J86" s="22"/>
      <c r="K86" s="17"/>
      <c r="L86" s="21"/>
      <c r="M86" s="22"/>
      <c r="N86" s="23">
        <f t="shared" si="8"/>
        <v>13.599003589557574</v>
      </c>
      <c r="O86" s="24">
        <f t="shared" si="9"/>
        <v>21.087441689534213</v>
      </c>
      <c r="P86" s="24">
        <f t="shared" si="10"/>
        <v>65.127200864275721</v>
      </c>
      <c r="Q86" t="s">
        <v>249</v>
      </c>
      <c r="R86" t="s">
        <v>250</v>
      </c>
      <c r="S86" t="s">
        <v>268</v>
      </c>
      <c r="AD86" s="37"/>
      <c r="AE86" s="37"/>
      <c r="AH86" s="37"/>
      <c r="AI86" s="37"/>
      <c r="AJ86" t="s">
        <v>270</v>
      </c>
    </row>
    <row r="87" spans="1:36" s="36" customFormat="1" ht="15" x14ac:dyDescent="0.25">
      <c r="A87">
        <v>1.97</v>
      </c>
      <c r="B87">
        <v>3.42</v>
      </c>
      <c r="C87">
        <v>4.2699999999999996</v>
      </c>
      <c r="D87" s="20">
        <f t="shared" si="7"/>
        <v>3.4203911487408867E-2</v>
      </c>
      <c r="E87" s="17">
        <f>IF(OR($A87="",$B87="",$C87=""),"",A87*'MPTO_working_3-way'!$I86)</f>
        <v>2.0457412541334916</v>
      </c>
      <c r="F87" s="21">
        <f>IF(OR($A87="",$B87="",$C87=""),"",B87*'MPTO_working_3-way'!$I86)</f>
        <v>3.5514898929627114</v>
      </c>
      <c r="G87" s="22">
        <f>IF(OR($A87="",$B87="",$C87=""),"",C87*'MPTO_working_3-way'!$I86)</f>
        <v>4.4341701295177707</v>
      </c>
      <c r="H87" s="17"/>
      <c r="I87" s="21"/>
      <c r="J87" s="22"/>
      <c r="K87" s="17"/>
      <c r="L87" s="21"/>
      <c r="M87" s="22"/>
      <c r="N87" s="23">
        <f t="shared" si="8"/>
        <v>48.882037157898885</v>
      </c>
      <c r="O87" s="24">
        <f t="shared" si="9"/>
        <v>28.157196842415438</v>
      </c>
      <c r="P87" s="24">
        <f t="shared" si="10"/>
        <v>22.55213423912431</v>
      </c>
      <c r="Q87" t="s">
        <v>116</v>
      </c>
      <c r="R87" t="s">
        <v>103</v>
      </c>
      <c r="S87" t="s">
        <v>268</v>
      </c>
      <c r="AD87" s="37"/>
      <c r="AE87" s="37"/>
      <c r="AH87" s="37"/>
      <c r="AI87" s="37"/>
      <c r="AJ87" t="s">
        <v>112</v>
      </c>
    </row>
    <row r="88" spans="1:36" s="36" customFormat="1" ht="15" x14ac:dyDescent="0.25">
      <c r="A88">
        <v>1.66</v>
      </c>
      <c r="B88">
        <v>3.85</v>
      </c>
      <c r="C88">
        <v>5.87</v>
      </c>
      <c r="D88" s="20">
        <f t="shared" si="7"/>
        <v>3.250764957215968E-2</v>
      </c>
      <c r="E88" s="17">
        <f>IF(OR($A88="",$B88="",$C88=""),"",A88*'MPTO_working_3-way'!$I87)</f>
        <v>1.7306859217455501</v>
      </c>
      <c r="F88" s="21">
        <f>IF(OR($A88="",$B88="",$C88=""),"",B88*'MPTO_working_3-way'!$I87)</f>
        <v>4.0139402401929933</v>
      </c>
      <c r="G88" s="22">
        <f>IF(OR($A88="",$B88="",$C88=""),"",C88*'MPTO_working_3-way'!$I87)</f>
        <v>6.1199556389436021</v>
      </c>
      <c r="H88" s="17"/>
      <c r="I88" s="21"/>
      <c r="J88" s="22"/>
      <c r="K88" s="17"/>
      <c r="L88" s="21"/>
      <c r="M88" s="22"/>
      <c r="N88" s="23">
        <f t="shared" si="8"/>
        <v>57.78055899313096</v>
      </c>
      <c r="O88" s="24">
        <f t="shared" si="9"/>
        <v>24.913176085349971</v>
      </c>
      <c r="P88" s="24">
        <f t="shared" si="10"/>
        <v>16.339987722077922</v>
      </c>
      <c r="Q88" t="s">
        <v>115</v>
      </c>
      <c r="R88" t="s">
        <v>104</v>
      </c>
      <c r="S88" t="s">
        <v>268</v>
      </c>
      <c r="AD88" s="37"/>
      <c r="AE88" s="37"/>
      <c r="AH88" s="37"/>
      <c r="AI88" s="37"/>
      <c r="AJ88" t="s">
        <v>112</v>
      </c>
    </row>
    <row r="89" spans="1:36" s="36" customFormat="1" ht="15" x14ac:dyDescent="0.25">
      <c r="A89">
        <v>4.3099999999999996</v>
      </c>
      <c r="B89">
        <v>3.12</v>
      </c>
      <c r="C89">
        <v>1.98</v>
      </c>
      <c r="D89" s="20">
        <f t="shared" si="7"/>
        <v>5.7581887048244518E-2</v>
      </c>
      <c r="E89" s="17">
        <f>IF(OR($A89="",$B89="",$C89=""),"",A89*'MPTO_working_3-way'!$I88)</f>
        <v>4.4574188585107315</v>
      </c>
      <c r="F89" s="21">
        <f>IF(OR($A89="",$B89="",$C89=""),"",B89*'MPTO_working_3-way'!$I88)</f>
        <v>3.2267162038407156</v>
      </c>
      <c r="G89" s="22">
        <f>IF(OR($A89="",$B89="",$C89=""),"",C89*'MPTO_working_3-way'!$I88)</f>
        <v>2.0477237447450696</v>
      </c>
      <c r="H89" s="17"/>
      <c r="I89" s="21"/>
      <c r="J89" s="22"/>
      <c r="K89" s="17"/>
      <c r="L89" s="21"/>
      <c r="M89" s="22"/>
      <c r="N89" s="23">
        <f t="shared" si="8"/>
        <v>22.434508215234455</v>
      </c>
      <c r="O89" s="24">
        <f t="shared" si="9"/>
        <v>30.991259746045031</v>
      </c>
      <c r="P89" s="24">
        <f t="shared" si="10"/>
        <v>48.834712327101258</v>
      </c>
      <c r="Q89" t="s">
        <v>251</v>
      </c>
      <c r="R89" t="s">
        <v>252</v>
      </c>
      <c r="S89" t="s">
        <v>268</v>
      </c>
      <c r="AD89" s="37"/>
      <c r="AE89" s="37"/>
      <c r="AH89" s="37"/>
      <c r="AI89" s="37"/>
      <c r="AJ89" t="s">
        <v>273</v>
      </c>
    </row>
    <row r="90" spans="1:36" s="36" customFormat="1" ht="15" x14ac:dyDescent="0.25">
      <c r="A90">
        <v>1.1599999999999999</v>
      </c>
      <c r="B90">
        <v>6.83</v>
      </c>
      <c r="C90">
        <v>17.739999999999998</v>
      </c>
      <c r="D90" s="20">
        <f t="shared" si="7"/>
        <v>6.4851635645876815E-2</v>
      </c>
      <c r="E90" s="17">
        <f>IF(OR($A90="",$B90="",$C90=""),"",A90*'MPTO_working_3-way'!$I89)</f>
        <v>1.1977088735037051</v>
      </c>
      <c r="F90" s="21">
        <f>IF(OR($A90="",$B90="",$C90=""),"",B90*'MPTO_working_3-way'!$I89)</f>
        <v>7.0520272465778504</v>
      </c>
      <c r="G90" s="22">
        <f>IF(OR($A90="",$B90="",$C90=""),"",C90*'MPTO_working_3-way'!$I89)</f>
        <v>18.316685703410112</v>
      </c>
      <c r="H90" s="17"/>
      <c r="I90" s="21"/>
      <c r="J90" s="22"/>
      <c r="K90" s="17"/>
      <c r="L90" s="21"/>
      <c r="M90" s="22"/>
      <c r="N90" s="23">
        <f t="shared" si="8"/>
        <v>83.492743697778621</v>
      </c>
      <c r="O90" s="24">
        <f t="shared" si="9"/>
        <v>14.180319573854053</v>
      </c>
      <c r="P90" s="24">
        <f t="shared" si="10"/>
        <v>5.4595029700914992</v>
      </c>
      <c r="Q90" t="s">
        <v>253</v>
      </c>
      <c r="R90" t="s">
        <v>254</v>
      </c>
      <c r="S90" t="s">
        <v>268</v>
      </c>
      <c r="AD90" s="37"/>
      <c r="AE90" s="37"/>
      <c r="AH90" s="37"/>
      <c r="AI90" s="37"/>
      <c r="AJ90" t="s">
        <v>273</v>
      </c>
    </row>
    <row r="91" spans="1:36" s="36" customFormat="1" ht="15" x14ac:dyDescent="0.25">
      <c r="A91">
        <v>3.64</v>
      </c>
      <c r="B91">
        <v>3.56</v>
      </c>
      <c r="C91">
        <v>2.09</v>
      </c>
      <c r="D91" s="20">
        <f t="shared" si="7"/>
        <v>3.4093050651300194E-2</v>
      </c>
      <c r="E91" s="17">
        <f>IF(OR($A91="",$B91="",$C91=""),"",A91*'MPTO_working_3-way'!$I90)</f>
        <v>3.84959806885561</v>
      </c>
      <c r="F91" s="21">
        <f>IF(OR($A91="",$B91="",$C91=""),"",B91*'MPTO_working_3-way'!$I90)</f>
        <v>3.7649915178917506</v>
      </c>
      <c r="G91" s="22">
        <f>IF(OR($A91="",$B91="",$C91=""),"",C91*'MPTO_working_3-way'!$I90)</f>
        <v>2.2103461439308307</v>
      </c>
      <c r="H91" s="17"/>
      <c r="I91" s="21"/>
      <c r="J91" s="22"/>
      <c r="K91" s="17"/>
      <c r="L91" s="21"/>
      <c r="M91" s="22"/>
      <c r="N91" s="23">
        <f t="shared" si="8"/>
        <v>25.976737885710634</v>
      </c>
      <c r="O91" s="24">
        <f t="shared" si="9"/>
        <v>26.560484804490642</v>
      </c>
      <c r="P91" s="24">
        <f t="shared" si="10"/>
        <v>45.241782729180244</v>
      </c>
      <c r="Q91" t="s">
        <v>255</v>
      </c>
      <c r="R91" t="s">
        <v>256</v>
      </c>
      <c r="S91" t="s">
        <v>268</v>
      </c>
      <c r="AD91" s="37"/>
      <c r="AE91" s="37"/>
      <c r="AH91" s="37"/>
      <c r="AI91" s="37"/>
      <c r="AJ91" t="s">
        <v>277</v>
      </c>
    </row>
    <row r="92" spans="1:36" s="36" customFormat="1" ht="15" x14ac:dyDescent="0.25">
      <c r="A92">
        <v>3.56</v>
      </c>
      <c r="B92">
        <v>3.56</v>
      </c>
      <c r="C92">
        <v>2.12</v>
      </c>
      <c r="D92" s="20">
        <f t="shared" si="7"/>
        <v>3.3495866016535869E-2</v>
      </c>
      <c r="E92" s="17">
        <f>IF(OR($A92="",$B92="",$C92=""),"",A92*'MPTO_working_3-way'!$I91)</f>
        <v>3.7908718228993217</v>
      </c>
      <c r="F92" s="21">
        <f>IF(OR($A92="",$B92="",$C92=""),"",B92*'MPTO_working_3-way'!$I91)</f>
        <v>3.7908718228993217</v>
      </c>
      <c r="G92" s="22">
        <f>IF(OR($A92="",$B92="",$C92=""),"",C92*'MPTO_working_3-way'!$I91)</f>
        <v>2.2574854675692588</v>
      </c>
      <c r="H92" s="17"/>
      <c r="I92" s="21"/>
      <c r="J92" s="22"/>
      <c r="K92" s="17"/>
      <c r="L92" s="21"/>
      <c r="M92" s="22"/>
      <c r="N92" s="23">
        <f t="shared" si="8"/>
        <v>26.379156213073525</v>
      </c>
      <c r="O92" s="24">
        <f t="shared" si="9"/>
        <v>26.379156213073525</v>
      </c>
      <c r="P92" s="24">
        <f t="shared" si="10"/>
        <v>44.29707364082158</v>
      </c>
      <c r="Q92" t="s">
        <v>257</v>
      </c>
      <c r="R92" t="s">
        <v>258</v>
      </c>
      <c r="S92" t="s">
        <v>268</v>
      </c>
      <c r="AD92" s="37"/>
      <c r="AE92" s="37"/>
      <c r="AH92" s="37"/>
      <c r="AI92" s="37"/>
      <c r="AJ92" t="s">
        <v>277</v>
      </c>
    </row>
    <row r="93" spans="1:36" s="36" customFormat="1" ht="15" x14ac:dyDescent="0.25">
      <c r="A93">
        <v>2.37</v>
      </c>
      <c r="B93">
        <v>3.18</v>
      </c>
      <c r="C93">
        <v>3.37</v>
      </c>
      <c r="D93" s="20">
        <f t="shared" si="7"/>
        <v>3.3142242119583942E-2</v>
      </c>
      <c r="E93" s="17">
        <f>IF(OR($A93="",$B93="",$C93=""),"",A93*'MPTO_working_3-way'!$I92)</f>
        <v>2.4508005300435816</v>
      </c>
      <c r="F93" s="21">
        <f>IF(OR($A93="",$B93="",$C93=""),"",B93*'MPTO_working_3-way'!$I92)</f>
        <v>3.2884159010711347</v>
      </c>
      <c r="G93" s="22">
        <f>IF(OR($A93="",$B93="",$C93=""),"",C93*'MPTO_working_3-way'!$I92)</f>
        <v>3.484893580694882</v>
      </c>
      <c r="H93" s="17"/>
      <c r="I93" s="21"/>
      <c r="J93" s="22"/>
      <c r="K93" s="17"/>
      <c r="L93" s="21"/>
      <c r="M93" s="22"/>
      <c r="N93" s="23">
        <f t="shared" si="8"/>
        <v>40.802994276413735</v>
      </c>
      <c r="O93" s="24">
        <f t="shared" si="9"/>
        <v>30.409778753176276</v>
      </c>
      <c r="P93" s="24">
        <f t="shared" si="10"/>
        <v>28.695280841276126</v>
      </c>
      <c r="Q93" t="s">
        <v>259</v>
      </c>
      <c r="R93" t="s">
        <v>260</v>
      </c>
      <c r="S93" t="s">
        <v>268</v>
      </c>
      <c r="AD93" s="37"/>
      <c r="AE93" s="37"/>
      <c r="AH93" s="37"/>
      <c r="AI93" s="37"/>
      <c r="AJ93" t="s">
        <v>279</v>
      </c>
    </row>
    <row r="94" spans="1:36" s="36" customFormat="1" ht="15" x14ac:dyDescent="0.25">
      <c r="A94">
        <v>1.42</v>
      </c>
      <c r="B94">
        <v>4.76</v>
      </c>
      <c r="C94">
        <v>8.08</v>
      </c>
      <c r="D94" s="20">
        <f t="shared" si="7"/>
        <v>3.8071761963745399E-2</v>
      </c>
      <c r="E94" s="17">
        <f>IF(OR($A94="",$B94="",$C94=""),"",A94*'MPTO_working_3-way'!$I93)</f>
        <v>1.4675641297434809</v>
      </c>
      <c r="F94" s="21">
        <f>IF(OR($A94="",$B94="",$C94=""),"",B94*'MPTO_working_3-way'!$I93)</f>
        <v>4.9194403222387102</v>
      </c>
      <c r="G94" s="22">
        <f>IF(OR($A94="",$B94="",$C94=""),"",C94*'MPTO_working_3-way'!$I93)</f>
        <v>8.3506465974136095</v>
      </c>
      <c r="H94" s="17"/>
      <c r="I94" s="21"/>
      <c r="J94" s="22"/>
      <c r="K94" s="17"/>
      <c r="L94" s="21"/>
      <c r="M94" s="22"/>
      <c r="N94" s="23">
        <f t="shared" si="8"/>
        <v>68.140122788010117</v>
      </c>
      <c r="O94" s="24">
        <f t="shared" si="9"/>
        <v>20.327515621633271</v>
      </c>
      <c r="P94" s="24">
        <f t="shared" si="10"/>
        <v>11.975120588981977</v>
      </c>
      <c r="Q94" t="s">
        <v>261</v>
      </c>
      <c r="R94" t="s">
        <v>262</v>
      </c>
      <c r="S94" t="s">
        <v>268</v>
      </c>
      <c r="AD94" s="37"/>
      <c r="AE94" s="37"/>
      <c r="AH94" s="37"/>
      <c r="AI94" s="37"/>
      <c r="AJ94" t="s">
        <v>279</v>
      </c>
    </row>
    <row r="95" spans="1:36" s="36" customFormat="1" ht="15" x14ac:dyDescent="0.25">
      <c r="A95">
        <v>3.17</v>
      </c>
      <c r="B95">
        <v>3.68</v>
      </c>
      <c r="C95">
        <v>2.2400000000000002</v>
      </c>
      <c r="D95" s="20">
        <f t="shared" si="7"/>
        <v>3.3625115112565274E-2</v>
      </c>
      <c r="E95" s="17">
        <f>IF(OR($A95="",$B95="",$C95=""),"",A95*'MPTO_working_3-way'!$I94)</f>
        <v>3.2750609075190811</v>
      </c>
      <c r="F95" s="21">
        <f>IF(OR($A95="",$B95="",$C95=""),"",B95*'MPTO_working_3-way'!$I94)</f>
        <v>3.801963451000069</v>
      </c>
      <c r="G95" s="22">
        <f>IF(OR($A95="",$B95="",$C95=""),"",C95*'MPTO_working_3-way'!$I94)</f>
        <v>2.3142386223478684</v>
      </c>
      <c r="H95" s="17"/>
      <c r="I95" s="21"/>
      <c r="J95" s="22"/>
      <c r="K95" s="17"/>
      <c r="L95" s="21"/>
      <c r="M95" s="22"/>
      <c r="N95" s="23">
        <f t="shared" si="8"/>
        <v>30.53378328641584</v>
      </c>
      <c r="O95" s="24">
        <f t="shared" si="9"/>
        <v>26.30219918965712</v>
      </c>
      <c r="P95" s="24">
        <f t="shared" si="10"/>
        <v>43.210755811579546</v>
      </c>
      <c r="Q95" t="s">
        <v>263</v>
      </c>
      <c r="R95" t="s">
        <v>264</v>
      </c>
      <c r="S95" t="s">
        <v>268</v>
      </c>
      <c r="AD95" s="37"/>
      <c r="AE95" s="37"/>
      <c r="AH95" s="37"/>
      <c r="AI95" s="37"/>
      <c r="AJ95" t="s">
        <v>279</v>
      </c>
    </row>
    <row r="96" spans="1:36" s="36" customFormat="1" ht="15" x14ac:dyDescent="0.25">
      <c r="A96">
        <v>1.97</v>
      </c>
      <c r="B96">
        <v>3.34</v>
      </c>
      <c r="C96">
        <v>4.1900000000000004</v>
      </c>
      <c r="D96" s="20">
        <f t="shared" si="7"/>
        <v>4.5678895289633425E-2</v>
      </c>
      <c r="E96" s="17">
        <f>IF(OR($A96="",$B96="",$C96=""),"",A96*'MPTO_working_3-way'!$I95)</f>
        <v>2.0450013710685786</v>
      </c>
      <c r="F96" s="21">
        <f>IF(OR($A96="",$B96="",$C96=""),"",B96*'MPTO_working_3-way'!$I95)</f>
        <v>3.4671596849589097</v>
      </c>
      <c r="G96" s="22">
        <f>IF(OR($A96="",$B96="",$C96=""),"",C96*'MPTO_working_3-way'!$I95)</f>
        <v>4.3495206826280937</v>
      </c>
      <c r="H96" s="17"/>
      <c r="I96" s="21"/>
      <c r="J96" s="22"/>
      <c r="K96" s="17"/>
      <c r="L96" s="21"/>
      <c r="M96" s="22"/>
      <c r="N96" s="23">
        <f t="shared" si="8"/>
        <v>48.899722716443364</v>
      </c>
      <c r="O96" s="24">
        <f t="shared" si="9"/>
        <v>28.842052021375281</v>
      </c>
      <c r="P96" s="24">
        <f t="shared" si="10"/>
        <v>22.991039081478146</v>
      </c>
      <c r="Q96" t="s">
        <v>98</v>
      </c>
      <c r="R96" t="s">
        <v>99</v>
      </c>
      <c r="S96" t="s">
        <v>269</v>
      </c>
      <c r="AD96" s="37"/>
      <c r="AE96" s="37"/>
      <c r="AH96" s="37"/>
      <c r="AI96" s="37"/>
      <c r="AJ96" t="s">
        <v>87</v>
      </c>
    </row>
    <row r="97" spans="1:36" s="75" customFormat="1" ht="15" x14ac:dyDescent="0.25">
      <c r="A97" s="68">
        <v>3.12</v>
      </c>
      <c r="B97" s="68">
        <v>3.06</v>
      </c>
      <c r="C97" s="68">
        <v>2.52</v>
      </c>
      <c r="D97" s="69">
        <f t="shared" si="7"/>
        <v>4.4135602959132214E-2</v>
      </c>
      <c r="E97" s="70">
        <f>IF(OR($A97="",$B97="",$C97=""),"",A97*'MPTO_working_3-way'!$I96)</f>
        <v>3.2249103591512038</v>
      </c>
      <c r="F97" s="71">
        <f>IF(OR($A97="",$B97="",$C97=""),"",B97*'MPTO_working_3-way'!$I96)</f>
        <v>3.1628928522444499</v>
      </c>
      <c r="G97" s="72">
        <f>IF(OR($A97="",$B97="",$C97=""),"",C97*'MPTO_working_3-way'!$I96)</f>
        <v>2.6047352900836644</v>
      </c>
      <c r="H97" s="70"/>
      <c r="I97" s="71"/>
      <c r="J97" s="72"/>
      <c r="K97" s="70"/>
      <c r="L97" s="71"/>
      <c r="M97" s="72"/>
      <c r="N97" s="73">
        <f t="shared" si="8"/>
        <v>31.008613841384413</v>
      </c>
      <c r="O97" s="74">
        <f t="shared" si="9"/>
        <v>31.616625877489991</v>
      </c>
      <c r="P97" s="74">
        <f t="shared" si="10"/>
        <v>38.391617136952135</v>
      </c>
      <c r="Q97" s="68" t="s">
        <v>106</v>
      </c>
      <c r="R97" s="68" t="s">
        <v>89</v>
      </c>
      <c r="S97" s="68" t="s">
        <v>269</v>
      </c>
      <c r="AD97" s="76"/>
      <c r="AE97" s="76"/>
      <c r="AH97" s="76"/>
      <c r="AI97" s="76"/>
      <c r="AJ97" s="68" t="s">
        <v>87</v>
      </c>
    </row>
    <row r="98" spans="1:36" s="36" customFormat="1" ht="15" x14ac:dyDescent="0.25">
      <c r="A98">
        <v>2.5499999999999998</v>
      </c>
      <c r="B98">
        <v>3.05</v>
      </c>
      <c r="C98">
        <v>3.19</v>
      </c>
      <c r="D98" s="20">
        <f t="shared" si="7"/>
        <v>3.3505339028566006E-2</v>
      </c>
      <c r="E98" s="17">
        <f>IF(OR($A98="",$B98="",$C98=""),"",A98*'MPTO_working_3-way'!$I97)</f>
        <v>2.6664811829885648</v>
      </c>
      <c r="F98" s="21">
        <f>IF(OR($A98="",$B98="",$C98=""),"",B98*'MPTO_working_3-way'!$I97)</f>
        <v>3.1893206306333819</v>
      </c>
      <c r="G98" s="22">
        <f>IF(OR($A98="",$B98="",$C98=""),"",C98*'MPTO_working_3-way'!$I97)</f>
        <v>3.3357156759739306</v>
      </c>
      <c r="H98" s="17"/>
      <c r="I98" s="21"/>
      <c r="J98" s="22"/>
      <c r="K98" s="17"/>
      <c r="L98" s="21"/>
      <c r="M98" s="22"/>
      <c r="N98" s="23">
        <f t="shared" ref="N98:N109" si="11">(1/E98)* 100</f>
        <v>37.502608545664302</v>
      </c>
      <c r="O98" s="24">
        <f t="shared" ref="O98:O109" si="12">(1/F98)* 100</f>
        <v>31.354639931620966</v>
      </c>
      <c r="P98" s="24">
        <f t="shared" ref="P98:P109" si="13">(1/G98)* 100</f>
        <v>29.978574229292775</v>
      </c>
      <c r="Q98" t="s">
        <v>280</v>
      </c>
      <c r="R98" t="s">
        <v>281</v>
      </c>
      <c r="S98" s="58" t="s">
        <v>265</v>
      </c>
      <c r="AD98" s="37"/>
      <c r="AE98" s="37"/>
      <c r="AH98" s="37"/>
      <c r="AI98" s="37"/>
      <c r="AJ98" t="s">
        <v>87</v>
      </c>
    </row>
    <row r="99" spans="1:36" s="36" customFormat="1" ht="15" x14ac:dyDescent="0.25">
      <c r="A99">
        <v>4.83</v>
      </c>
      <c r="B99">
        <v>3.86</v>
      </c>
      <c r="C99">
        <v>1.78</v>
      </c>
      <c r="D99" s="20">
        <f t="shared" si="7"/>
        <v>2.7904447796062382E-2</v>
      </c>
      <c r="E99" s="17">
        <f>IF(OR($A99="",$B99="",$C99=""),"",A99*'MPTO_working_3-way'!$I98)</f>
        <v>5.0431749622926088</v>
      </c>
      <c r="F99" s="21">
        <f>IF(OR($A99="",$B99="",$C99=""),"",B99*'MPTO_working_3-way'!$I98)</f>
        <v>4.03036342742225</v>
      </c>
      <c r="G99" s="22">
        <f>IF(OR($A99="",$B99="",$C99=""),"",C99*'MPTO_working_3-way'!$I98)</f>
        <v>1.8585613732672555</v>
      </c>
      <c r="H99" s="17"/>
      <c r="I99" s="21"/>
      <c r="J99" s="22"/>
      <c r="K99" s="17"/>
      <c r="L99" s="21"/>
      <c r="M99" s="22"/>
      <c r="N99" s="23">
        <f t="shared" si="11"/>
        <v>19.828778645930694</v>
      </c>
      <c r="O99" s="24">
        <f t="shared" si="12"/>
        <v>24.81165825384592</v>
      </c>
      <c r="P99" s="24">
        <f t="shared" si="13"/>
        <v>53.805056662834403</v>
      </c>
      <c r="Q99" t="s">
        <v>135</v>
      </c>
      <c r="R99" t="s">
        <v>189</v>
      </c>
      <c r="S99" s="58" t="s">
        <v>265</v>
      </c>
      <c r="AD99" s="37"/>
      <c r="AE99" s="37"/>
      <c r="AH99" s="37"/>
      <c r="AI99" s="37"/>
      <c r="AJ99" t="s">
        <v>274</v>
      </c>
    </row>
    <row r="100" spans="1:36" s="36" customFormat="1" ht="15" x14ac:dyDescent="0.25">
      <c r="A100">
        <v>1.29</v>
      </c>
      <c r="B100">
        <v>5.72</v>
      </c>
      <c r="C100">
        <v>11.32</v>
      </c>
      <c r="D100" s="20">
        <f t="shared" si="7"/>
        <v>3.8358195889628188E-2</v>
      </c>
      <c r="E100" s="17">
        <f>IF(OR($A100="",$B100="",$C100=""),"",A100*'MPTO_working_3-way'!$I99)</f>
        <v>1.3332218873468502</v>
      </c>
      <c r="F100" s="21">
        <f>IF(OR($A100="",$B100="",$C100=""),"",B100*'MPTO_working_3-way'!$I99)</f>
        <v>5.9116505392433973</v>
      </c>
      <c r="G100" s="22">
        <f>IF(OR($A100="",$B100="",$C100=""),"",C100*'MPTO_working_3-way'!$I99)</f>
        <v>11.699280437803367</v>
      </c>
      <c r="H100" s="17"/>
      <c r="I100" s="21"/>
      <c r="J100" s="22"/>
      <c r="K100" s="17"/>
      <c r="L100" s="21"/>
      <c r="M100" s="22"/>
      <c r="N100" s="23">
        <f t="shared" si="11"/>
        <v>75.006269360760996</v>
      </c>
      <c r="O100" s="24">
        <f t="shared" si="12"/>
        <v>16.915749558633163</v>
      </c>
      <c r="P100" s="24">
        <f t="shared" si="13"/>
        <v>8.5475342292740013</v>
      </c>
      <c r="Q100" t="s">
        <v>139</v>
      </c>
      <c r="R100" t="s">
        <v>137</v>
      </c>
      <c r="S100" s="58" t="s">
        <v>265</v>
      </c>
      <c r="AD100" s="37"/>
      <c r="AE100" s="37"/>
      <c r="AH100" s="37"/>
      <c r="AI100" s="37"/>
      <c r="AJ100" t="s">
        <v>76</v>
      </c>
    </row>
    <row r="101" spans="1:36" s="36" customFormat="1" ht="15" x14ac:dyDescent="0.25">
      <c r="A101">
        <v>1.87</v>
      </c>
      <c r="B101">
        <v>3.26</v>
      </c>
      <c r="C101">
        <v>4.87</v>
      </c>
      <c r="D101" s="20">
        <f t="shared" si="7"/>
        <v>4.684663358134622E-2</v>
      </c>
      <c r="E101" s="17">
        <f>IF(OR($A101="",$B101="",$C101=""),"",A101*'MPTO_working_3-way'!$I100)</f>
        <v>1.9221813173786368</v>
      </c>
      <c r="F101" s="21">
        <f>IF(OR($A101="",$B101="",$C101=""),"",B101*'MPTO_working_3-way'!$I100)</f>
        <v>3.350968499815163</v>
      </c>
      <c r="G101" s="22">
        <f>IF(OR($A101="",$B101="",$C101=""),"",C101*'MPTO_working_3-way'!$I100)</f>
        <v>5.005894660766824</v>
      </c>
      <c r="H101" s="17"/>
      <c r="I101" s="21"/>
      <c r="J101" s="22"/>
      <c r="K101" s="17"/>
      <c r="L101" s="21"/>
      <c r="M101" s="22"/>
      <c r="N101" s="23">
        <f t="shared" si="11"/>
        <v>52.024228461638778</v>
      </c>
      <c r="O101" s="24">
        <f t="shared" si="12"/>
        <v>29.842118780142496</v>
      </c>
      <c r="P101" s="24">
        <f t="shared" si="13"/>
        <v>19.976449121820231</v>
      </c>
      <c r="Q101" t="s">
        <v>282</v>
      </c>
      <c r="R101" t="s">
        <v>283</v>
      </c>
      <c r="S101" s="58" t="s">
        <v>265</v>
      </c>
      <c r="AD101" s="37"/>
      <c r="AE101" s="37"/>
      <c r="AH101" s="37"/>
      <c r="AI101" s="37"/>
      <c r="AJ101" t="s">
        <v>76</v>
      </c>
    </row>
    <row r="102" spans="1:36" s="36" customFormat="1" ht="15" x14ac:dyDescent="0.25">
      <c r="A102">
        <v>1.4</v>
      </c>
      <c r="B102">
        <v>4.97</v>
      </c>
      <c r="C102">
        <v>7.28</v>
      </c>
      <c r="D102" s="20">
        <f t="shared" si="7"/>
        <v>5.2855595109116305E-2</v>
      </c>
      <c r="E102" s="17">
        <f>IF(OR($A102="",$B102="",$C102=""),"",A102*'MPTO_working_3-way'!$I101)</f>
        <v>1.4537014742454795</v>
      </c>
      <c r="F102" s="21">
        <f>IF(OR($A102="",$B102="",$C102=""),"",B102*'MPTO_working_3-way'!$I101)</f>
        <v>5.1606402335714519</v>
      </c>
      <c r="G102" s="22">
        <f>IF(OR($A102="",$B102="",$C102=""),"",C102*'MPTO_working_3-way'!$I101)</f>
        <v>7.5592476660764936</v>
      </c>
      <c r="H102" s="17"/>
      <c r="I102" s="21"/>
      <c r="J102" s="22"/>
      <c r="K102" s="17"/>
      <c r="L102" s="21"/>
      <c r="M102" s="22"/>
      <c r="N102" s="23">
        <f t="shared" si="11"/>
        <v>68.789914416165402</v>
      </c>
      <c r="O102" s="24">
        <f t="shared" si="12"/>
        <v>19.377440680609972</v>
      </c>
      <c r="P102" s="24">
        <f t="shared" si="13"/>
        <v>13.228829695416422</v>
      </c>
      <c r="Q102" t="s">
        <v>242</v>
      </c>
      <c r="R102" t="s">
        <v>185</v>
      </c>
      <c r="S102" s="58" t="s">
        <v>265</v>
      </c>
      <c r="AD102" s="37"/>
      <c r="AE102" s="37"/>
      <c r="AH102" s="37"/>
      <c r="AI102" s="37"/>
      <c r="AJ102" t="s">
        <v>278</v>
      </c>
    </row>
    <row r="103" spans="1:36" s="36" customFormat="1" ht="15" x14ac:dyDescent="0.25">
      <c r="A103">
        <v>1.97</v>
      </c>
      <c r="B103">
        <v>3.82</v>
      </c>
      <c r="C103">
        <v>3.86</v>
      </c>
      <c r="D103" s="20">
        <f t="shared" si="7"/>
        <v>2.8461675422964738E-2</v>
      </c>
      <c r="E103" s="17">
        <f>IF(OR($A103="",$B103="",$C103=""),"",A103*'MPTO_working_3-way'!$I102)</f>
        <v>2.0622878681552521</v>
      </c>
      <c r="F103" s="21">
        <f>IF(OR($A103="",$B103="",$C103=""),"",B103*'MPTO_working_3-way'!$I102)</f>
        <v>3.9989541402807425</v>
      </c>
      <c r="G103" s="22">
        <f>IF(OR($A103="",$B103="",$C103=""),"",C103*'MPTO_working_3-way'!$I102)</f>
        <v>4.0408280056239967</v>
      </c>
      <c r="H103" s="17"/>
      <c r="I103" s="21"/>
      <c r="J103" s="22"/>
      <c r="K103" s="17"/>
      <c r="L103" s="21"/>
      <c r="M103" s="22"/>
      <c r="N103" s="23">
        <f t="shared" si="11"/>
        <v>48.48983575190767</v>
      </c>
      <c r="O103" s="24">
        <f t="shared" si="12"/>
        <v>25.006538332790086</v>
      </c>
      <c r="P103" s="24">
        <f t="shared" si="13"/>
        <v>24.74740322053319</v>
      </c>
      <c r="Q103" t="s">
        <v>118</v>
      </c>
      <c r="R103" t="s">
        <v>119</v>
      </c>
      <c r="S103" s="58" t="s">
        <v>265</v>
      </c>
      <c r="AD103" s="37"/>
      <c r="AE103" s="37"/>
      <c r="AH103" s="37"/>
      <c r="AI103" s="37"/>
      <c r="AJ103" t="s">
        <v>111</v>
      </c>
    </row>
    <row r="104" spans="1:36" s="36" customFormat="1" ht="15" x14ac:dyDescent="0.25">
      <c r="A104">
        <v>4.62</v>
      </c>
      <c r="B104">
        <v>3.54</v>
      </c>
      <c r="C104">
        <v>1.86</v>
      </c>
      <c r="D104" s="20">
        <f t="shared" si="7"/>
        <v>3.6570500758581703E-2</v>
      </c>
      <c r="E104" s="17">
        <f>IF(OR($A104="",$B104="",$C104=""),"",A104*'MPTO_working_3-way'!$I103)</f>
        <v>4.8641928494041178</v>
      </c>
      <c r="F104" s="21">
        <f>IF(OR($A104="",$B104="",$C104=""),"",B104*'MPTO_working_3-way'!$I103)</f>
        <v>3.7271088066862719</v>
      </c>
      <c r="G104" s="22">
        <f>IF(OR($A104="",$B104="",$C104=""),"",C104*'MPTO_working_3-way'!$I103)</f>
        <v>1.9583114069029564</v>
      </c>
      <c r="H104" s="17"/>
      <c r="I104" s="21"/>
      <c r="J104" s="22"/>
      <c r="K104" s="17"/>
      <c r="L104" s="21"/>
      <c r="M104" s="22"/>
      <c r="N104" s="23">
        <f t="shared" si="11"/>
        <v>20.558395420578439</v>
      </c>
      <c r="O104" s="24">
        <f t="shared" si="12"/>
        <v>26.830448260754913</v>
      </c>
      <c r="P104" s="24">
        <f t="shared" si="13"/>
        <v>51.064401528533544</v>
      </c>
      <c r="Q104" t="s">
        <v>120</v>
      </c>
      <c r="R104" t="s">
        <v>81</v>
      </c>
      <c r="S104" s="58" t="s">
        <v>289</v>
      </c>
      <c r="AD104" s="37"/>
      <c r="AE104" s="37"/>
      <c r="AH104" s="37"/>
      <c r="AI104" s="37"/>
      <c r="AJ104" t="s">
        <v>76</v>
      </c>
    </row>
    <row r="105" spans="1:36" s="36" customFormat="1" ht="15" x14ac:dyDescent="0.25">
      <c r="A105">
        <v>2.39</v>
      </c>
      <c r="B105">
        <v>3.32</v>
      </c>
      <c r="C105">
        <v>3.18</v>
      </c>
      <c r="D105" s="20">
        <f t="shared" si="7"/>
        <v>3.4080269923143947E-2</v>
      </c>
      <c r="E105" s="17">
        <f>IF(OR($A105="",$B105="",$C105=""),"",A105*'MPTO_working_3-way'!$I104)</f>
        <v>2.4580234042608859</v>
      </c>
      <c r="F105" s="21">
        <f>IF(OR($A105="",$B105="",$C105=""),"",B105*'MPTO_working_3-way'!$I104)</f>
        <v>3.4144927624042429</v>
      </c>
      <c r="G105" s="22">
        <f>IF(OR($A105="",$B105="",$C105=""),"",C105*'MPTO_working_3-way'!$I104)</f>
        <v>3.2705081278450279</v>
      </c>
      <c r="H105" s="17"/>
      <c r="I105" s="21"/>
      <c r="J105" s="22"/>
      <c r="K105" s="17"/>
      <c r="L105" s="21"/>
      <c r="M105" s="22"/>
      <c r="N105" s="23">
        <f t="shared" si="11"/>
        <v>40.683095135161842</v>
      </c>
      <c r="O105" s="24">
        <f t="shared" si="12"/>
        <v>29.286926919589401</v>
      </c>
      <c r="P105" s="24">
        <f t="shared" si="13"/>
        <v>30.576288482087051</v>
      </c>
      <c r="Q105" t="s">
        <v>77</v>
      </c>
      <c r="R105" t="s">
        <v>79</v>
      </c>
      <c r="S105" s="58" t="s">
        <v>289</v>
      </c>
      <c r="AD105" s="37"/>
      <c r="AE105" s="37"/>
      <c r="AH105" s="37"/>
      <c r="AI105" s="37"/>
      <c r="AJ105" t="s">
        <v>76</v>
      </c>
    </row>
    <row r="106" spans="1:36" s="36" customFormat="1" ht="15" x14ac:dyDescent="0.25">
      <c r="A106">
        <v>2.2000000000000002</v>
      </c>
      <c r="B106">
        <v>3.2</v>
      </c>
      <c r="C106">
        <v>3.74</v>
      </c>
      <c r="D106" s="20">
        <f t="shared" si="7"/>
        <v>3.4425133689839571E-2</v>
      </c>
      <c r="E106" s="17">
        <f>IF(OR($A106="",$B106="",$C106=""),"",A106*'MPTO_working_3-way'!$I105)</f>
        <v>2.2804551016688799</v>
      </c>
      <c r="F106" s="21">
        <f>IF(OR($A106="",$B106="",$C106=""),"",B106*'MPTO_working_3-way'!$I105)</f>
        <v>3.3170256024274618</v>
      </c>
      <c r="G106" s="22">
        <f>IF(OR($A106="",$B106="",$C106=""),"",C106*'MPTO_working_3-way'!$I105)</f>
        <v>3.8767736728370958</v>
      </c>
      <c r="H106" s="17"/>
      <c r="I106" s="21"/>
      <c r="J106" s="22"/>
      <c r="K106" s="17"/>
      <c r="L106" s="21"/>
      <c r="M106" s="22"/>
      <c r="N106" s="23">
        <f t="shared" si="11"/>
        <v>43.850896221029792</v>
      </c>
      <c r="O106" s="24">
        <f t="shared" si="12"/>
        <v>30.147491151957983</v>
      </c>
      <c r="P106" s="24">
        <f t="shared" si="13"/>
        <v>25.794644835899877</v>
      </c>
      <c r="Q106" t="s">
        <v>284</v>
      </c>
      <c r="R106" t="s">
        <v>285</v>
      </c>
      <c r="S106" t="s">
        <v>269</v>
      </c>
      <c r="AD106" s="37"/>
      <c r="AE106" s="37"/>
      <c r="AH106" s="37"/>
      <c r="AI106" s="37"/>
      <c r="AJ106" t="s">
        <v>87</v>
      </c>
    </row>
    <row r="107" spans="1:36" s="36" customFormat="1" ht="15" x14ac:dyDescent="0.25">
      <c r="A107">
        <v>1.34</v>
      </c>
      <c r="B107">
        <v>5.26</v>
      </c>
      <c r="C107">
        <v>9.89</v>
      </c>
      <c r="D107" s="20">
        <f t="shared" si="7"/>
        <v>3.7494959737866873E-2</v>
      </c>
      <c r="E107" s="17">
        <f>IF(OR($A107="",$B107="",$C107=""),"",A107*'MPTO_working_3-way'!$I106)</f>
        <v>1.3856675616970129</v>
      </c>
      <c r="F107" s="21">
        <f>IF(OR($A107="",$B107="",$C107=""),"",B107*'MPTO_working_3-way'!$I106)</f>
        <v>5.4392622197957365</v>
      </c>
      <c r="G107" s="22">
        <f>IF(OR($A107="",$B107="",$C107=""),"",C107*'MPTO_working_3-way'!$I106)</f>
        <v>10.227053869539894</v>
      </c>
      <c r="H107" s="17"/>
      <c r="I107" s="21"/>
      <c r="J107" s="22"/>
      <c r="K107" s="17"/>
      <c r="L107" s="21"/>
      <c r="M107" s="22"/>
      <c r="N107" s="23">
        <f t="shared" si="11"/>
        <v>72.167381819583781</v>
      </c>
      <c r="O107" s="24">
        <f t="shared" si="12"/>
        <v>18.38484631905747</v>
      </c>
      <c r="P107" s="24">
        <f t="shared" si="13"/>
        <v>9.7779870210558411</v>
      </c>
      <c r="Q107" t="s">
        <v>97</v>
      </c>
      <c r="R107" t="s">
        <v>100</v>
      </c>
      <c r="S107" t="s">
        <v>269</v>
      </c>
      <c r="AD107" s="37"/>
      <c r="AE107" s="37"/>
      <c r="AH107" s="37"/>
      <c r="AI107" s="37"/>
      <c r="AJ107" t="s">
        <v>87</v>
      </c>
    </row>
    <row r="108" spans="1:36" s="36" customFormat="1" ht="15" x14ac:dyDescent="0.25">
      <c r="A108">
        <v>2.44</v>
      </c>
      <c r="B108">
        <v>3.14</v>
      </c>
      <c r="C108">
        <v>3.28</v>
      </c>
      <c r="D108" s="20">
        <f t="shared" si="7"/>
        <v>3.318545193387612E-2</v>
      </c>
      <c r="E108" s="17">
        <f>IF(OR($A108="",$B108="",$C108=""),"",A108*'MPTO_working_3-way'!$I107)</f>
        <v>2.5239973262032085</v>
      </c>
      <c r="F108" s="21">
        <f>IF(OR($A108="",$B108="",$C108=""),"",B108*'MPTO_working_3-way'!$I107)</f>
        <v>3.2480949197860962</v>
      </c>
      <c r="G108" s="22">
        <f>IF(OR($A108="",$B108="",$C108=""),"",C108*'MPTO_working_3-way'!$I107)</f>
        <v>3.3929144385026735</v>
      </c>
      <c r="H108" s="17"/>
      <c r="I108" s="21"/>
      <c r="J108" s="22"/>
      <c r="K108" s="17"/>
      <c r="L108" s="21"/>
      <c r="M108" s="22"/>
      <c r="N108" s="23">
        <f t="shared" si="11"/>
        <v>39.619693318149316</v>
      </c>
      <c r="O108" s="24">
        <f t="shared" si="12"/>
        <v>30.787277610281631</v>
      </c>
      <c r="P108" s="24">
        <f t="shared" si="13"/>
        <v>29.473186492769614</v>
      </c>
      <c r="Q108" t="s">
        <v>286</v>
      </c>
      <c r="R108" t="s">
        <v>138</v>
      </c>
      <c r="S108" t="s">
        <v>269</v>
      </c>
      <c r="AD108" s="37"/>
      <c r="AE108" s="37"/>
      <c r="AH108" s="37"/>
      <c r="AI108" s="37"/>
      <c r="AJ108" t="s">
        <v>76</v>
      </c>
    </row>
    <row r="109" spans="1:36" s="36" customFormat="1" ht="15" x14ac:dyDescent="0.25">
      <c r="A109">
        <v>1.41</v>
      </c>
      <c r="B109">
        <v>4.8</v>
      </c>
      <c r="C109">
        <v>8.09</v>
      </c>
      <c r="D109" s="20">
        <f t="shared" si="7"/>
        <v>4.1162585803329543E-2</v>
      </c>
      <c r="E109" s="17">
        <f>IF(OR($A109="",$B109="",$C109=""),"",A109*'MPTO_working_3-way'!$I108)</f>
        <v>1.4628678932303922</v>
      </c>
      <c r="F109" s="21">
        <f>IF(OR($A109="",$B109="",$C109=""),"",B109*'MPTO_working_3-way'!$I108)</f>
        <v>4.979975806741761</v>
      </c>
      <c r="G109" s="22">
        <f>IF(OR($A109="",$B109="",$C109=""),"",C109*'MPTO_working_3-way'!$I108)</f>
        <v>8.3933342242793429</v>
      </c>
      <c r="H109" s="17"/>
      <c r="I109" s="21"/>
      <c r="J109" s="22"/>
      <c r="K109" s="17"/>
      <c r="L109" s="21"/>
      <c r="M109" s="22"/>
      <c r="N109" s="23">
        <f t="shared" si="11"/>
        <v>68.358872638303666</v>
      </c>
      <c r="O109" s="24">
        <f t="shared" si="12"/>
        <v>20.080418837501703</v>
      </c>
      <c r="P109" s="24">
        <f t="shared" si="13"/>
        <v>11.914216368357005</v>
      </c>
      <c r="Q109" t="s">
        <v>287</v>
      </c>
      <c r="R109" t="s">
        <v>288</v>
      </c>
      <c r="S109" t="s">
        <v>269</v>
      </c>
      <c r="AD109" s="37"/>
      <c r="AE109" s="37"/>
      <c r="AH109" s="37"/>
      <c r="AI109" s="37"/>
      <c r="AJ109" t="s">
        <v>76</v>
      </c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4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14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14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2021-12-02T06:22:07Z</dcterms:modified>
</cp:coreProperties>
</file>