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080" windowHeight="108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Q185" i="2" l="1"/>
  <c r="R185" i="2"/>
  <c r="S185" i="2"/>
  <c r="Q186" i="2"/>
  <c r="R186" i="2"/>
  <c r="S186" i="2"/>
  <c r="Q187" i="2"/>
  <c r="R187" i="2"/>
  <c r="S187" i="2"/>
  <c r="Q188" i="2"/>
  <c r="R188" i="2"/>
  <c r="S188" i="2"/>
  <c r="Q189" i="2"/>
  <c r="R189" i="2"/>
  <c r="S189" i="2"/>
  <c r="Q190" i="2"/>
  <c r="R190" i="2"/>
  <c r="S190" i="2"/>
  <c r="Q191" i="2"/>
  <c r="R191" i="2"/>
  <c r="S191" i="2"/>
  <c r="Q192" i="2"/>
  <c r="R192" i="2"/>
  <c r="S192" i="2"/>
  <c r="Q193" i="2"/>
  <c r="R193" i="2"/>
  <c r="S193" i="2"/>
  <c r="Q194" i="2"/>
  <c r="R194" i="2"/>
  <c r="S194" i="2"/>
  <c r="Q195" i="2"/>
  <c r="R195" i="2"/>
  <c r="S195" i="2"/>
  <c r="Q196" i="2"/>
  <c r="R196" i="2"/>
  <c r="S196" i="2"/>
  <c r="Q197" i="2"/>
  <c r="R197" i="2"/>
  <c r="S197" i="2"/>
  <c r="Q198" i="2"/>
  <c r="R198" i="2"/>
  <c r="S198" i="2"/>
  <c r="Q199" i="2"/>
  <c r="R199" i="2"/>
  <c r="S199" i="2"/>
  <c r="Q200" i="2"/>
  <c r="R200" i="2"/>
  <c r="S200" i="2"/>
  <c r="Q201" i="2"/>
  <c r="R201" i="2"/>
  <c r="S201" i="2"/>
  <c r="Q202" i="2"/>
  <c r="R202" i="2"/>
  <c r="S202" i="2"/>
  <c r="Q203" i="2"/>
  <c r="R203" i="2"/>
  <c r="S203" i="2"/>
  <c r="Q204" i="2"/>
  <c r="R204" i="2"/>
  <c r="S204" i="2"/>
  <c r="Q205" i="2"/>
  <c r="R205" i="2"/>
  <c r="S205" i="2"/>
  <c r="Q206" i="2"/>
  <c r="R206" i="2"/>
  <c r="S206" i="2"/>
  <c r="Q207" i="2"/>
  <c r="R207" i="2"/>
  <c r="S207" i="2"/>
  <c r="Q208" i="2"/>
  <c r="R208" i="2"/>
  <c r="S208" i="2"/>
  <c r="Q209" i="2"/>
  <c r="R209" i="2"/>
  <c r="S209" i="2"/>
  <c r="Q210" i="2"/>
  <c r="R210" i="2"/>
  <c r="S210" i="2"/>
  <c r="Q211" i="2"/>
  <c r="R211" i="2"/>
  <c r="S211" i="2"/>
  <c r="Q212" i="2"/>
  <c r="R212" i="2"/>
  <c r="S212" i="2"/>
  <c r="Q213" i="2"/>
  <c r="R213" i="2"/>
  <c r="S213" i="2"/>
  <c r="Q214" i="2"/>
  <c r="R214" i="2"/>
  <c r="S214" i="2"/>
  <c r="Q215" i="2"/>
  <c r="R215" i="2"/>
  <c r="S215" i="2"/>
  <c r="Q216" i="2"/>
  <c r="R216" i="2"/>
  <c r="S216" i="2"/>
  <c r="Q217" i="2"/>
  <c r="R217" i="2"/>
  <c r="S217" i="2"/>
  <c r="Q218" i="2"/>
  <c r="R218" i="2"/>
  <c r="S218" i="2"/>
  <c r="Q219" i="2"/>
  <c r="R219" i="2"/>
  <c r="S219" i="2"/>
  <c r="Q220" i="2"/>
  <c r="R220" i="2"/>
  <c r="S220" i="2"/>
  <c r="Q221" i="2"/>
  <c r="R221" i="2"/>
  <c r="S221" i="2"/>
  <c r="Q222" i="2"/>
  <c r="R222" i="2"/>
  <c r="S222" i="2"/>
  <c r="Q223" i="2"/>
  <c r="R223" i="2"/>
  <c r="S223" i="2"/>
  <c r="Q224" i="2"/>
  <c r="R224" i="2"/>
  <c r="S224" i="2"/>
  <c r="Q225" i="2"/>
  <c r="R225" i="2"/>
  <c r="S225" i="2"/>
  <c r="Q226" i="2"/>
  <c r="R226" i="2"/>
  <c r="S226" i="2"/>
  <c r="Q227" i="2"/>
  <c r="R227" i="2"/>
  <c r="S227" i="2"/>
  <c r="Q228" i="2"/>
  <c r="R228" i="2"/>
  <c r="S228" i="2"/>
  <c r="Q229" i="2"/>
  <c r="R229" i="2"/>
  <c r="S229" i="2"/>
  <c r="Q230" i="2"/>
  <c r="R230" i="2"/>
  <c r="S230" i="2"/>
  <c r="Q231" i="2"/>
  <c r="R231" i="2"/>
  <c r="S231" i="2"/>
  <c r="Q232" i="2"/>
  <c r="R232" i="2"/>
  <c r="S232" i="2"/>
  <c r="Q233" i="2"/>
  <c r="R233" i="2"/>
  <c r="S233" i="2"/>
  <c r="Q234" i="2"/>
  <c r="R234" i="2"/>
  <c r="S234" i="2"/>
  <c r="Q235" i="2"/>
  <c r="R235" i="2"/>
  <c r="S235" i="2"/>
  <c r="Q236" i="2"/>
  <c r="R236" i="2"/>
  <c r="S236" i="2"/>
  <c r="Q237" i="2"/>
  <c r="R237" i="2"/>
  <c r="S237" i="2"/>
  <c r="Q238" i="2"/>
  <c r="R238" i="2"/>
  <c r="S238" i="2"/>
  <c r="Q239" i="2"/>
  <c r="R239" i="2"/>
  <c r="S239" i="2"/>
  <c r="Q240" i="2"/>
  <c r="R240" i="2"/>
  <c r="S240" i="2"/>
  <c r="Q241" i="2"/>
  <c r="R241" i="2"/>
  <c r="S241" i="2"/>
  <c r="Q242" i="2"/>
  <c r="R242" i="2"/>
  <c r="S242" i="2"/>
  <c r="Q243" i="2"/>
  <c r="R243" i="2"/>
  <c r="S243" i="2"/>
  <c r="Q184" i="2"/>
  <c r="R184" i="2"/>
  <c r="S184" i="2"/>
  <c r="Q183" i="2" l="1"/>
  <c r="R183" i="2"/>
  <c r="S183" i="2"/>
  <c r="Q182" i="2"/>
  <c r="R182" i="2"/>
  <c r="S182" i="2"/>
  <c r="Q181" i="2" l="1"/>
  <c r="R181" i="2"/>
  <c r="S181" i="2"/>
  <c r="Q180" i="2" l="1"/>
  <c r="R180" i="2"/>
  <c r="S180" i="2"/>
  <c r="Q178" i="2"/>
  <c r="R178" i="2"/>
  <c r="S178" i="2"/>
  <c r="Q177" i="2"/>
  <c r="R177" i="2"/>
  <c r="S177" i="2"/>
  <c r="Q176" i="2" l="1"/>
  <c r="R176" i="2"/>
  <c r="S176" i="2"/>
  <c r="Q175" i="2"/>
  <c r="R175" i="2"/>
  <c r="S175" i="2"/>
  <c r="Q174" i="2"/>
  <c r="R174" i="2"/>
  <c r="S174" i="2"/>
  <c r="Q173" i="2"/>
  <c r="R173" i="2"/>
  <c r="S173" i="2"/>
  <c r="Q172" i="2" l="1"/>
  <c r="R172" i="2"/>
  <c r="S172" i="2"/>
  <c r="Q171" i="2"/>
  <c r="R171" i="2"/>
  <c r="S171" i="2"/>
  <c r="Q170" i="2" l="1"/>
  <c r="R170" i="2"/>
  <c r="S170" i="2"/>
  <c r="Q168" i="2"/>
  <c r="R168" i="2"/>
  <c r="S168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C11" i="11"/>
  <c r="D11" i="11"/>
  <c r="A12" i="11"/>
  <c r="B12" i="11"/>
  <c r="D12" i="11" s="1"/>
  <c r="C12" i="1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 s="1"/>
  <c r="A123" i="11"/>
  <c r="B123" i="11"/>
  <c r="C123" i="11"/>
  <c r="D123" i="11"/>
  <c r="A124" i="11"/>
  <c r="B124" i="11"/>
  <c r="C124" i="11"/>
  <c r="D124" i="11"/>
  <c r="A125" i="11"/>
  <c r="B125" i="11"/>
  <c r="C125" i="11"/>
  <c r="D125" i="11"/>
  <c r="A126" i="11"/>
  <c r="B126" i="11"/>
  <c r="C126" i="11"/>
  <c r="D126" i="11"/>
  <c r="A127" i="11"/>
  <c r="B127" i="11"/>
  <c r="C127" i="11"/>
  <c r="D127" i="11"/>
  <c r="A128" i="11"/>
  <c r="B128" i="11"/>
  <c r="C128" i="11"/>
  <c r="D128" i="11"/>
  <c r="A129" i="11"/>
  <c r="B129" i="11"/>
  <c r="C129" i="11"/>
  <c r="D129" i="11"/>
  <c r="A130" i="11"/>
  <c r="B130" i="11"/>
  <c r="C130" i="11"/>
  <c r="D130" i="1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A142" i="11"/>
  <c r="B142" i="11"/>
  <c r="C142" i="11"/>
  <c r="D142" i="11"/>
  <c r="A143" i="11"/>
  <c r="B143" i="11"/>
  <c r="C143" i="11"/>
  <c r="D143" i="11"/>
  <c r="A144" i="11"/>
  <c r="B144" i="11"/>
  <c r="C144" i="11"/>
  <c r="D144" i="11"/>
  <c r="A145" i="11"/>
  <c r="B145" i="11"/>
  <c r="C145" i="11"/>
  <c r="D145" i="11"/>
  <c r="A146" i="11"/>
  <c r="B146" i="11"/>
  <c r="C146" i="11"/>
  <c r="D146" i="1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A158" i="11"/>
  <c r="B158" i="11"/>
  <c r="C158" i="11"/>
  <c r="D158" i="11"/>
  <c r="A159" i="11"/>
  <c r="B159" i="11"/>
  <c r="C159" i="11"/>
  <c r="D159" i="11"/>
  <c r="A160" i="11"/>
  <c r="B160" i="11"/>
  <c r="C160" i="11"/>
  <c r="D160" i="1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A164" i="11"/>
  <c r="B164" i="11"/>
  <c r="C164" i="11"/>
  <c r="D164" i="11"/>
  <c r="A165" i="11"/>
  <c r="B165" i="11"/>
  <c r="C165" i="11"/>
  <c r="D165" i="1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A172" i="11"/>
  <c r="B172" i="11"/>
  <c r="C172" i="11"/>
  <c r="D172" i="11"/>
  <c r="A173" i="11"/>
  <c r="B173" i="11"/>
  <c r="C173" i="11"/>
  <c r="D173" i="1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 s="1"/>
  <c r="A559" i="11"/>
  <c r="B559" i="11"/>
  <c r="C559" i="11"/>
  <c r="D559" i="11"/>
  <c r="A560" i="11"/>
  <c r="B560" i="11"/>
  <c r="C560" i="11"/>
  <c r="D560" i="11"/>
  <c r="A561" i="11"/>
  <c r="B561" i="11"/>
  <c r="C561" i="11"/>
  <c r="D561" i="1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 s="1"/>
  <c r="A761" i="11"/>
  <c r="B761" i="11"/>
  <c r="C761" i="11"/>
  <c r="D761" i="11"/>
  <c r="A762" i="11"/>
  <c r="B762" i="1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D785" i="11" s="1"/>
  <c r="C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 s="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A973" i="11"/>
  <c r="B973" i="11"/>
  <c r="C973" i="11"/>
  <c r="D973" i="11"/>
  <c r="A974" i="11"/>
  <c r="B974" i="11"/>
  <c r="C974" i="11"/>
  <c r="D974" i="1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661" i="11" l="1"/>
  <c r="F601" i="11"/>
  <c r="H574" i="11"/>
  <c r="F569" i="11"/>
  <c r="E564" i="11"/>
  <c r="F561" i="11"/>
  <c r="E560" i="11"/>
  <c r="F945" i="11"/>
  <c r="H894" i="11"/>
  <c r="H840" i="11"/>
  <c r="H836" i="11"/>
  <c r="F295" i="11"/>
  <c r="H253" i="11"/>
  <c r="F228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F150" i="11"/>
  <c r="F146" i="11"/>
  <c r="E145" i="11"/>
  <c r="H143" i="11"/>
  <c r="E141" i="11"/>
  <c r="F138" i="11"/>
  <c r="E133" i="11"/>
  <c r="F130" i="11"/>
  <c r="E129" i="11"/>
  <c r="H127" i="11"/>
  <c r="E125" i="11"/>
  <c r="H123" i="11"/>
  <c r="H852" i="11"/>
  <c r="H173" i="11"/>
  <c r="E171" i="11"/>
  <c r="F168" i="11"/>
  <c r="H165" i="11"/>
  <c r="F164" i="11"/>
  <c r="E163" i="11"/>
  <c r="F160" i="11"/>
  <c r="E159" i="11"/>
  <c r="H157" i="11"/>
  <c r="F154" i="11"/>
  <c r="H974" i="11"/>
  <c r="E972" i="11"/>
  <c r="H966" i="11"/>
  <c r="F961" i="11"/>
  <c r="F953" i="11"/>
  <c r="H950" i="11"/>
  <c r="E794" i="11"/>
  <c r="H778" i="11"/>
  <c r="H770" i="11"/>
  <c r="H762" i="11"/>
  <c r="E386" i="11"/>
  <c r="F327" i="11"/>
  <c r="E306" i="11"/>
  <c r="H300" i="11"/>
  <c r="E298" i="11"/>
  <c r="H296" i="11"/>
  <c r="F37" i="11"/>
  <c r="H20" i="11"/>
  <c r="E12" i="11"/>
  <c r="F11" i="11"/>
  <c r="H10" i="11"/>
  <c r="F4" i="11"/>
  <c r="E3" i="11"/>
  <c r="F913" i="1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E379" i="11"/>
  <c r="H378" i="11"/>
  <c r="F377" i="11"/>
  <c r="F376" i="1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F202" i="11"/>
  <c r="F201" i="1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I185" i="11" s="1"/>
  <c r="E184" i="11"/>
  <c r="H183" i="11"/>
  <c r="F182" i="11"/>
  <c r="F181" i="11"/>
  <c r="E180" i="11"/>
  <c r="H179" i="11"/>
  <c r="F178" i="11"/>
  <c r="F177" i="11"/>
  <c r="E176" i="11"/>
  <c r="H175" i="11"/>
  <c r="F174" i="11"/>
  <c r="F173" i="1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E126" i="11"/>
  <c r="H125" i="11"/>
  <c r="F124" i="11"/>
  <c r="F123" i="1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H675" i="11"/>
  <c r="H673" i="11"/>
  <c r="H671" i="11"/>
  <c r="H669" i="11"/>
  <c r="H667" i="11"/>
  <c r="H665" i="11"/>
  <c r="H663" i="11"/>
  <c r="H661" i="11"/>
  <c r="I661" i="11" s="1"/>
  <c r="H659" i="11"/>
  <c r="H657" i="11"/>
  <c r="I657" i="11" s="1"/>
  <c r="H655" i="11"/>
  <c r="H653" i="1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F418" i="11"/>
  <c r="E415" i="11"/>
  <c r="H415" i="11"/>
  <c r="I408" i="11"/>
  <c r="J396" i="11"/>
  <c r="J388" i="11"/>
  <c r="I296" i="11"/>
  <c r="H625" i="11"/>
  <c r="H623" i="11"/>
  <c r="H621" i="11"/>
  <c r="I621" i="11" s="1"/>
  <c r="H619" i="11"/>
  <c r="H617" i="11"/>
  <c r="H615" i="11"/>
  <c r="H613" i="11"/>
  <c r="H611" i="11"/>
  <c r="H609" i="1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H545" i="11"/>
  <c r="I545" i="11" s="1"/>
  <c r="H543" i="11"/>
  <c r="H541" i="11"/>
  <c r="I541" i="11" s="1"/>
  <c r="H539" i="1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H473" i="11"/>
  <c r="I473" i="11" s="1"/>
  <c r="H471" i="11"/>
  <c r="H469" i="11"/>
  <c r="I469" i="11" s="1"/>
  <c r="H467" i="11"/>
  <c r="H465" i="11"/>
  <c r="I465" i="11" s="1"/>
  <c r="H463" i="11"/>
  <c r="H461" i="11"/>
  <c r="I461" i="11" s="1"/>
  <c r="H459" i="11"/>
  <c r="H457" i="11"/>
  <c r="I457" i="11" s="1"/>
  <c r="H455" i="11"/>
  <c r="H453" i="11"/>
  <c r="I453" i="11" s="1"/>
  <c r="H451" i="1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H405" i="11"/>
  <c r="H403" i="11"/>
  <c r="H401" i="11"/>
  <c r="H399" i="11"/>
  <c r="H397" i="11"/>
  <c r="H395" i="11"/>
  <c r="I395" i="11" s="1"/>
  <c r="H393" i="11"/>
  <c r="H391" i="11"/>
  <c r="H389" i="11"/>
  <c r="H387" i="11"/>
  <c r="H385" i="11"/>
  <c r="H383" i="11"/>
  <c r="I383" i="11" s="1"/>
  <c r="H381" i="11"/>
  <c r="H379" i="11"/>
  <c r="H377" i="11"/>
  <c r="H375" i="11"/>
  <c r="H373" i="11"/>
  <c r="H371" i="1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I303" i="11" s="1"/>
  <c r="H301" i="11"/>
  <c r="H299" i="11"/>
  <c r="I299" i="11" s="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17" i="11"/>
  <c r="J181" i="11"/>
  <c r="I165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H182" i="11"/>
  <c r="H180" i="11"/>
  <c r="H178" i="11"/>
  <c r="H176" i="11"/>
  <c r="H174" i="11"/>
  <c r="H172" i="11"/>
  <c r="I172" i="11" s="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E67" i="11"/>
  <c r="H67" i="11"/>
  <c r="F66" i="11"/>
  <c r="J40" i="11"/>
  <c r="J20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I122" i="11" s="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J50" i="11"/>
  <c r="I34" i="11"/>
  <c r="H63" i="11"/>
  <c r="H61" i="11"/>
  <c r="H59" i="11"/>
  <c r="H57" i="11"/>
  <c r="I57" i="11" s="1"/>
  <c r="H55" i="11"/>
  <c r="H53" i="11"/>
  <c r="H51" i="11"/>
  <c r="H49" i="11"/>
  <c r="H47" i="11"/>
  <c r="H45" i="11"/>
  <c r="I45" i="11" s="1"/>
  <c r="H43" i="11"/>
  <c r="H41" i="11"/>
  <c r="I41" i="11" s="1"/>
  <c r="H39" i="11"/>
  <c r="H37" i="1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D50" i="9" s="1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D66" i="9" s="1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D130" i="9" s="1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D194" i="9" s="1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D258" i="9" s="1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98" i="9"/>
  <c r="D162" i="9"/>
  <c r="D226" i="9"/>
  <c r="E274" i="9"/>
  <c r="E290" i="9"/>
  <c r="E306" i="9"/>
  <c r="E322" i="9"/>
  <c r="E338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L446" i="4" s="1"/>
  <c r="C446" i="4"/>
  <c r="M446" i="4" s="1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191" i="5" l="1"/>
  <c r="E191" i="5" s="1"/>
  <c r="H192" i="2" s="1"/>
  <c r="L14" i="11"/>
  <c r="N14" i="11" s="1"/>
  <c r="I15" i="8" s="1"/>
  <c r="C332" i="9"/>
  <c r="C624" i="9"/>
  <c r="I280" i="11"/>
  <c r="J312" i="11"/>
  <c r="I87" i="11"/>
  <c r="J58" i="11"/>
  <c r="I225" i="11"/>
  <c r="J380" i="11"/>
  <c r="I42" i="11"/>
  <c r="J770" i="11"/>
  <c r="I157" i="11"/>
  <c r="I173" i="11"/>
  <c r="J189" i="11"/>
  <c r="J197" i="11"/>
  <c r="J205" i="11"/>
  <c r="I37" i="11"/>
  <c r="I53" i="11"/>
  <c r="I61" i="11"/>
  <c r="I593" i="11"/>
  <c r="I609" i="11"/>
  <c r="I625" i="11"/>
  <c r="I653" i="11"/>
  <c r="I669" i="11"/>
  <c r="I673" i="11"/>
  <c r="I677" i="11"/>
  <c r="I693" i="11"/>
  <c r="I729" i="11"/>
  <c r="I737" i="11"/>
  <c r="I765" i="11"/>
  <c r="I773" i="11"/>
  <c r="J633" i="11"/>
  <c r="I82" i="11"/>
  <c r="I98" i="11"/>
  <c r="I102" i="11"/>
  <c r="I106" i="11"/>
  <c r="I114" i="11"/>
  <c r="I118" i="11"/>
  <c r="I130" i="11"/>
  <c r="I134" i="11"/>
  <c r="I138" i="11"/>
  <c r="I146" i="11"/>
  <c r="I160" i="11"/>
  <c r="I164" i="11"/>
  <c r="I168" i="11"/>
  <c r="I184" i="11"/>
  <c r="I208" i="11"/>
  <c r="I228" i="11"/>
  <c r="I287" i="11"/>
  <c r="I295" i="11"/>
  <c r="I307" i="11"/>
  <c r="I311" i="11"/>
  <c r="I319" i="11"/>
  <c r="I371" i="11"/>
  <c r="I375" i="11"/>
  <c r="I387" i="11"/>
  <c r="I391" i="11"/>
  <c r="I399" i="11"/>
  <c r="I403" i="11"/>
  <c r="I407" i="11"/>
  <c r="I451" i="11"/>
  <c r="I463" i="11"/>
  <c r="I475" i="11"/>
  <c r="I495" i="11"/>
  <c r="I539" i="11"/>
  <c r="I547" i="11"/>
  <c r="I419" i="11"/>
  <c r="I435" i="11"/>
  <c r="I791" i="11"/>
  <c r="I799" i="11"/>
  <c r="I807" i="11"/>
  <c r="I823" i="11"/>
  <c r="J645" i="11"/>
  <c r="I865" i="11"/>
  <c r="I881" i="11"/>
  <c r="I905" i="11"/>
  <c r="I945" i="11"/>
  <c r="I953" i="11"/>
  <c r="I977" i="11"/>
  <c r="J42" i="11"/>
  <c r="I58" i="11"/>
  <c r="J87" i="11"/>
  <c r="I123" i="11"/>
  <c r="I127" i="11"/>
  <c r="J143" i="11"/>
  <c r="J157" i="11"/>
  <c r="J173" i="11"/>
  <c r="I181" i="11"/>
  <c r="I189" i="11"/>
  <c r="I197" i="11"/>
  <c r="I201" i="11"/>
  <c r="I205" i="11"/>
  <c r="J225" i="11"/>
  <c r="J280" i="11"/>
  <c r="I312" i="11"/>
  <c r="J344" i="11"/>
  <c r="I376" i="11"/>
  <c r="I380" i="11"/>
  <c r="I392" i="11"/>
  <c r="I770" i="11"/>
  <c r="J12" i="11"/>
  <c r="I12" i="11"/>
  <c r="J22" i="11"/>
  <c r="J28" i="11"/>
  <c r="J60" i="11"/>
  <c r="J93" i="11"/>
  <c r="J125" i="11"/>
  <c r="I187" i="11"/>
  <c r="I219" i="11"/>
  <c r="J266" i="11"/>
  <c r="J298" i="11"/>
  <c r="J330" i="11"/>
  <c r="J362" i="11"/>
  <c r="J394" i="11"/>
  <c r="J48" i="11"/>
  <c r="J105" i="11"/>
  <c r="J137" i="11"/>
  <c r="I167" i="11"/>
  <c r="I199" i="11"/>
  <c r="J286" i="11"/>
  <c r="J318" i="11"/>
  <c r="J350" i="11"/>
  <c r="J382" i="11"/>
  <c r="J414" i="11"/>
  <c r="I880" i="11"/>
  <c r="I912" i="11"/>
  <c r="I976" i="11"/>
  <c r="J304" i="11"/>
  <c r="E1000" i="11"/>
  <c r="C348" i="9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J614" i="11" s="1"/>
  <c r="F613" i="11"/>
  <c r="I613" i="11" s="1"/>
  <c r="E612" i="11"/>
  <c r="H610" i="11"/>
  <c r="I610" i="11" s="1"/>
  <c r="H606" i="11"/>
  <c r="J606" i="11" s="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J233" i="11" s="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J528" i="11"/>
  <c r="I528" i="11"/>
  <c r="I536" i="11"/>
  <c r="I233" i="11"/>
  <c r="I241" i="11"/>
  <c r="J241" i="11"/>
  <c r="I582" i="11"/>
  <c r="J582" i="11"/>
  <c r="I590" i="11"/>
  <c r="J590" i="11"/>
  <c r="I606" i="11"/>
  <c r="I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4" i="9"/>
  <c r="F5" i="8" s="1"/>
  <c r="C13" i="9"/>
  <c r="G13" i="9" s="1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I240" i="5" s="1"/>
  <c r="D238" i="5"/>
  <c r="I238" i="5" s="1"/>
  <c r="D236" i="5"/>
  <c r="I236" i="5" s="1"/>
  <c r="D234" i="5"/>
  <c r="I234" i="5" s="1"/>
  <c r="D232" i="5"/>
  <c r="I232" i="5" s="1"/>
  <c r="D230" i="5"/>
  <c r="I230" i="5" s="1"/>
  <c r="D228" i="5"/>
  <c r="I228" i="5" s="1"/>
  <c r="D226" i="5"/>
  <c r="I226" i="5" s="1"/>
  <c r="D224" i="5"/>
  <c r="I224" i="5" s="1"/>
  <c r="D222" i="5"/>
  <c r="I222" i="5" s="1"/>
  <c r="D220" i="5"/>
  <c r="I220" i="5" s="1"/>
  <c r="D218" i="5"/>
  <c r="I218" i="5" s="1"/>
  <c r="D216" i="5"/>
  <c r="I216" i="5" s="1"/>
  <c r="D214" i="5"/>
  <c r="I214" i="5" s="1"/>
  <c r="D212" i="5"/>
  <c r="I212" i="5" s="1"/>
  <c r="D210" i="5"/>
  <c r="I210" i="5" s="1"/>
  <c r="D208" i="5"/>
  <c r="I208" i="5" s="1"/>
  <c r="D206" i="5"/>
  <c r="I206" i="5" s="1"/>
  <c r="D204" i="5"/>
  <c r="I204" i="5" s="1"/>
  <c r="D202" i="5"/>
  <c r="I202" i="5" s="1"/>
  <c r="D200" i="5"/>
  <c r="I200" i="5" s="1"/>
  <c r="D198" i="5"/>
  <c r="I198" i="5" s="1"/>
  <c r="D196" i="5"/>
  <c r="I196" i="5" s="1"/>
  <c r="D194" i="5"/>
  <c r="I194" i="5" s="1"/>
  <c r="D192" i="5"/>
  <c r="I192" i="5" s="1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Q166" i="2" s="1"/>
  <c r="D163" i="5"/>
  <c r="E163" i="5" s="1"/>
  <c r="H164" i="2" s="1"/>
  <c r="Q164" i="2" s="1"/>
  <c r="D161" i="5"/>
  <c r="E161" i="5" s="1"/>
  <c r="H162" i="2" s="1"/>
  <c r="Q162" i="2" s="1"/>
  <c r="D159" i="5"/>
  <c r="E159" i="5" s="1"/>
  <c r="H160" i="2" s="1"/>
  <c r="Q160" i="2" s="1"/>
  <c r="D157" i="5"/>
  <c r="E157" i="5" s="1"/>
  <c r="H158" i="2" s="1"/>
  <c r="Q158" i="2" s="1"/>
  <c r="D155" i="5"/>
  <c r="E155" i="5" s="1"/>
  <c r="H156" i="2" s="1"/>
  <c r="Q156" i="2" s="1"/>
  <c r="D153" i="5"/>
  <c r="E153" i="5" s="1"/>
  <c r="H154" i="2" s="1"/>
  <c r="Q154" i="2" s="1"/>
  <c r="D151" i="5"/>
  <c r="E151" i="5" s="1"/>
  <c r="H152" i="2" s="1"/>
  <c r="Q152" i="2" s="1"/>
  <c r="D149" i="5"/>
  <c r="E149" i="5" s="1"/>
  <c r="H150" i="2" s="1"/>
  <c r="Q150" i="2" s="1"/>
  <c r="D147" i="5"/>
  <c r="E147" i="5" s="1"/>
  <c r="H148" i="2" s="1"/>
  <c r="Q148" i="2" s="1"/>
  <c r="D145" i="5"/>
  <c r="E145" i="5" s="1"/>
  <c r="H146" i="2" s="1"/>
  <c r="Q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I190" i="5" s="1"/>
  <c r="D188" i="5"/>
  <c r="E188" i="5" s="1"/>
  <c r="H189" i="2" s="1"/>
  <c r="D186" i="5"/>
  <c r="I186" i="5" s="1"/>
  <c r="D184" i="5"/>
  <c r="E184" i="5" s="1"/>
  <c r="H185" i="2" s="1"/>
  <c r="D182" i="5"/>
  <c r="E182" i="5" s="1"/>
  <c r="H183" i="2" s="1"/>
  <c r="D180" i="5"/>
  <c r="E180" i="5" s="1"/>
  <c r="H181" i="2" s="1"/>
  <c r="D178" i="5"/>
  <c r="E178" i="5" s="1"/>
  <c r="H179" i="2" s="1"/>
  <c r="Q179" i="2" s="1"/>
  <c r="D176" i="5"/>
  <c r="E176" i="5" s="1"/>
  <c r="H177" i="2" s="1"/>
  <c r="D174" i="5"/>
  <c r="D172" i="5"/>
  <c r="E172" i="5" s="1"/>
  <c r="H173" i="2" s="1"/>
  <c r="D170" i="5"/>
  <c r="E170" i="5" s="1"/>
  <c r="H171" i="2" s="1"/>
  <c r="D168" i="5"/>
  <c r="E168" i="5" s="1"/>
  <c r="H169" i="2" s="1"/>
  <c r="Q169" i="2" s="1"/>
  <c r="D166" i="5"/>
  <c r="I166" i="5" s="1"/>
  <c r="D164" i="5"/>
  <c r="E164" i="5" s="1"/>
  <c r="H165" i="2" s="1"/>
  <c r="Q165" i="2" s="1"/>
  <c r="D162" i="5"/>
  <c r="I162" i="5" s="1"/>
  <c r="D160" i="5"/>
  <c r="E160" i="5" s="1"/>
  <c r="H161" i="2" s="1"/>
  <c r="Q161" i="2" s="1"/>
  <c r="D158" i="5"/>
  <c r="E158" i="5" s="1"/>
  <c r="H159" i="2" s="1"/>
  <c r="Q159" i="2" s="1"/>
  <c r="D156" i="5"/>
  <c r="E156" i="5" s="1"/>
  <c r="H157" i="2" s="1"/>
  <c r="Q157" i="2" s="1"/>
  <c r="D154" i="5"/>
  <c r="E154" i="5" s="1"/>
  <c r="H155" i="2" s="1"/>
  <c r="Q155" i="2" s="1"/>
  <c r="D152" i="5"/>
  <c r="E152" i="5" s="1"/>
  <c r="H153" i="2" s="1"/>
  <c r="Q153" i="2" s="1"/>
  <c r="D150" i="5"/>
  <c r="D148" i="5"/>
  <c r="E148" i="5" s="1"/>
  <c r="H149" i="2" s="1"/>
  <c r="Q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E236" i="5"/>
  <c r="H237" i="2" s="1"/>
  <c r="E232" i="5"/>
  <c r="H233" i="2" s="1"/>
  <c r="E228" i="5"/>
  <c r="H229" i="2" s="1"/>
  <c r="E224" i="5"/>
  <c r="H225" i="2" s="1"/>
  <c r="E220" i="5"/>
  <c r="H221" i="2" s="1"/>
  <c r="E216" i="5"/>
  <c r="H217" i="2" s="1"/>
  <c r="E212" i="5"/>
  <c r="H213" i="2" s="1"/>
  <c r="E208" i="5"/>
  <c r="H209" i="2" s="1"/>
  <c r="E204" i="5"/>
  <c r="H205" i="2" s="1"/>
  <c r="E200" i="5"/>
  <c r="H201" i="2" s="1"/>
  <c r="E196" i="5"/>
  <c r="H197" i="2" s="1"/>
  <c r="E192" i="5"/>
  <c r="H193" i="2" s="1"/>
  <c r="I188" i="5"/>
  <c r="I184" i="5"/>
  <c r="I176" i="5"/>
  <c r="I160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E186" i="5"/>
  <c r="H187" i="2" s="1"/>
  <c r="I178" i="5"/>
  <c r="E174" i="5"/>
  <c r="H175" i="2" s="1"/>
  <c r="I174" i="5"/>
  <c r="I170" i="5"/>
  <c r="E166" i="5"/>
  <c r="H167" i="2" s="1"/>
  <c r="Q167" i="2" s="1"/>
  <c r="E162" i="5"/>
  <c r="H163" i="2" s="1"/>
  <c r="Q163" i="2" s="1"/>
  <c r="I154" i="5"/>
  <c r="E150" i="5"/>
  <c r="H151" i="2" s="1"/>
  <c r="Q151" i="2" s="1"/>
  <c r="I150" i="5"/>
  <c r="E146" i="5"/>
  <c r="H147" i="2" s="1"/>
  <c r="Q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1" i="5"/>
  <c r="I232" i="2" s="1"/>
  <c r="F223" i="5"/>
  <c r="I224" i="2" s="1"/>
  <c r="F215" i="5"/>
  <c r="I216" i="2" s="1"/>
  <c r="F207" i="5"/>
  <c r="I208" i="2" s="1"/>
  <c r="F199" i="5"/>
  <c r="I200" i="2" s="1"/>
  <c r="F191" i="5"/>
  <c r="I192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G13" i="5" s="1"/>
  <c r="J14" i="2" s="1"/>
  <c r="D12" i="5"/>
  <c r="G12" i="5" s="1"/>
  <c r="J13" i="2" s="1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I239" i="5"/>
  <c r="F238" i="5"/>
  <c r="I239" i="2" s="1"/>
  <c r="F236" i="5"/>
  <c r="I237" i="2" s="1"/>
  <c r="F234" i="5"/>
  <c r="I235" i="2" s="1"/>
  <c r="I231" i="5"/>
  <c r="F230" i="5"/>
  <c r="I231" i="2" s="1"/>
  <c r="F228" i="5"/>
  <c r="I229" i="2" s="1"/>
  <c r="F226" i="5"/>
  <c r="I227" i="2" s="1"/>
  <c r="I223" i="5"/>
  <c r="F222" i="5"/>
  <c r="I223" i="2" s="1"/>
  <c r="F220" i="5"/>
  <c r="I221" i="2" s="1"/>
  <c r="F218" i="5"/>
  <c r="I219" i="2" s="1"/>
  <c r="I215" i="5"/>
  <c r="F214" i="5"/>
  <c r="I215" i="2" s="1"/>
  <c r="F212" i="5"/>
  <c r="I213" i="2" s="1"/>
  <c r="F210" i="5"/>
  <c r="I211" i="2" s="1"/>
  <c r="I207" i="5"/>
  <c r="F206" i="5"/>
  <c r="I207" i="2" s="1"/>
  <c r="F204" i="5"/>
  <c r="I205" i="2" s="1"/>
  <c r="F202" i="5"/>
  <c r="I203" i="2" s="1"/>
  <c r="I199" i="5"/>
  <c r="F198" i="5"/>
  <c r="I199" i="2" s="1"/>
  <c r="F196" i="5"/>
  <c r="I197" i="2" s="1"/>
  <c r="F194" i="5"/>
  <c r="I195" i="2" s="1"/>
  <c r="I191" i="5"/>
  <c r="F188" i="5"/>
  <c r="I189" i="2" s="1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68" i="5"/>
  <c r="I169" i="2" s="1"/>
  <c r="I167" i="5"/>
  <c r="F164" i="5"/>
  <c r="I165" i="2" s="1"/>
  <c r="I159" i="5"/>
  <c r="F158" i="5"/>
  <c r="I159" i="2" s="1"/>
  <c r="I155" i="5"/>
  <c r="F154" i="5"/>
  <c r="I155" i="2" s="1"/>
  <c r="I151" i="5"/>
  <c r="F150" i="5"/>
  <c r="I151" i="2" s="1"/>
  <c r="F148" i="5"/>
  <c r="I149" i="2" s="1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8" i="5"/>
  <c r="J239" i="2" s="1"/>
  <c r="G237" i="5"/>
  <c r="J238" i="2" s="1"/>
  <c r="G236" i="5"/>
  <c r="J237" i="2" s="1"/>
  <c r="G234" i="5"/>
  <c r="J235" i="2" s="1"/>
  <c r="G233" i="5"/>
  <c r="J234" i="2" s="1"/>
  <c r="G232" i="5"/>
  <c r="J233" i="2" s="1"/>
  <c r="G230" i="5"/>
  <c r="J231" i="2" s="1"/>
  <c r="G229" i="5"/>
  <c r="J230" i="2" s="1"/>
  <c r="G228" i="5"/>
  <c r="J229" i="2" s="1"/>
  <c r="G226" i="5"/>
  <c r="J227" i="2" s="1"/>
  <c r="G225" i="5"/>
  <c r="J226" i="2" s="1"/>
  <c r="G224" i="5"/>
  <c r="J225" i="2" s="1"/>
  <c r="G222" i="5"/>
  <c r="J223" i="2" s="1"/>
  <c r="G221" i="5"/>
  <c r="J222" i="2" s="1"/>
  <c r="G220" i="5"/>
  <c r="J221" i="2" s="1"/>
  <c r="G218" i="5"/>
  <c r="J219" i="2" s="1"/>
  <c r="G217" i="5"/>
  <c r="J218" i="2" s="1"/>
  <c r="G216" i="5"/>
  <c r="J217" i="2" s="1"/>
  <c r="G214" i="5"/>
  <c r="J215" i="2" s="1"/>
  <c r="G213" i="5"/>
  <c r="J214" i="2" s="1"/>
  <c r="G212" i="5"/>
  <c r="J213" i="2" s="1"/>
  <c r="G210" i="5"/>
  <c r="J211" i="2" s="1"/>
  <c r="G209" i="5"/>
  <c r="J210" i="2" s="1"/>
  <c r="G208" i="5"/>
  <c r="J209" i="2" s="1"/>
  <c r="G206" i="5"/>
  <c r="J207" i="2" s="1"/>
  <c r="G205" i="5"/>
  <c r="J206" i="2" s="1"/>
  <c r="G204" i="5"/>
  <c r="J205" i="2" s="1"/>
  <c r="G202" i="5"/>
  <c r="J203" i="2" s="1"/>
  <c r="G201" i="5"/>
  <c r="J202" i="2" s="1"/>
  <c r="G200" i="5"/>
  <c r="J201" i="2" s="1"/>
  <c r="G198" i="5"/>
  <c r="J199" i="2" s="1"/>
  <c r="G197" i="5"/>
  <c r="J198" i="2" s="1"/>
  <c r="G196" i="5"/>
  <c r="J197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6" i="5"/>
  <c r="J187" i="2" s="1"/>
  <c r="G185" i="5"/>
  <c r="J186" i="2" s="1"/>
  <c r="G184" i="5"/>
  <c r="J185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3" i="5"/>
  <c r="J164" i="2" s="1"/>
  <c r="G160" i="5"/>
  <c r="J161" i="2" s="1"/>
  <c r="G159" i="5"/>
  <c r="J160" i="2" s="1"/>
  <c r="G157" i="5"/>
  <c r="J158" i="2" s="1"/>
  <c r="G155" i="5"/>
  <c r="J156" i="2" s="1"/>
  <c r="G154" i="5"/>
  <c r="J155" i="2" s="1"/>
  <c r="G151" i="5"/>
  <c r="J152" i="2" s="1"/>
  <c r="G150" i="5"/>
  <c r="J151" i="2" s="1"/>
  <c r="G149" i="5"/>
  <c r="J150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D14" i="5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Q104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K505" i="4"/>
  <c r="K503" i="4"/>
  <c r="Q503" i="4" s="1"/>
  <c r="K499" i="4"/>
  <c r="K497" i="4"/>
  <c r="K495" i="4"/>
  <c r="K493" i="4"/>
  <c r="K491" i="4"/>
  <c r="K489" i="4"/>
  <c r="K487" i="4"/>
  <c r="Q487" i="4" s="1"/>
  <c r="K485" i="4"/>
  <c r="K483" i="4"/>
  <c r="K481" i="4"/>
  <c r="K479" i="4"/>
  <c r="Q479" i="4" s="1"/>
  <c r="K477" i="4"/>
  <c r="K475" i="4"/>
  <c r="K473" i="4"/>
  <c r="K471" i="4"/>
  <c r="Q471" i="4" s="1"/>
  <c r="K469" i="4"/>
  <c r="K467" i="4"/>
  <c r="K465" i="4"/>
  <c r="K463" i="4"/>
  <c r="Q463" i="4" s="1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P967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7" i="4"/>
  <c r="T947" i="4" s="1"/>
  <c r="N945" i="4"/>
  <c r="P945" i="4"/>
  <c r="N943" i="4"/>
  <c r="P943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R524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Q483" i="4"/>
  <c r="P482" i="4"/>
  <c r="N482" i="4"/>
  <c r="P480" i="4"/>
  <c r="N480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T177" i="4" s="1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P21" i="4"/>
  <c r="N21" i="4"/>
  <c r="L20" i="4"/>
  <c r="T197" i="4" l="1"/>
  <c r="T205" i="4"/>
  <c r="T213" i="4"/>
  <c r="Q190" i="4"/>
  <c r="G187" i="5"/>
  <c r="J188" i="2" s="1"/>
  <c r="G195" i="5"/>
  <c r="J196" i="2" s="1"/>
  <c r="G199" i="5"/>
  <c r="J200" i="2" s="1"/>
  <c r="G203" i="5"/>
  <c r="J204" i="2" s="1"/>
  <c r="G207" i="5"/>
  <c r="J208" i="2" s="1"/>
  <c r="G211" i="5"/>
  <c r="J212" i="2" s="1"/>
  <c r="G215" i="5"/>
  <c r="J216" i="2" s="1"/>
  <c r="G219" i="5"/>
  <c r="J220" i="2" s="1"/>
  <c r="G223" i="5"/>
  <c r="J224" i="2" s="1"/>
  <c r="G227" i="5"/>
  <c r="J228" i="2" s="1"/>
  <c r="G231" i="5"/>
  <c r="J232" i="2" s="1"/>
  <c r="G235" i="5"/>
  <c r="J236" i="2" s="1"/>
  <c r="G239" i="5"/>
  <c r="J240" i="2" s="1"/>
  <c r="I187" i="5"/>
  <c r="G188" i="2" s="1"/>
  <c r="F190" i="5"/>
  <c r="I191" i="2" s="1"/>
  <c r="F192" i="5"/>
  <c r="I193" i="2" s="1"/>
  <c r="I195" i="5"/>
  <c r="F200" i="5"/>
  <c r="I201" i="2" s="1"/>
  <c r="I203" i="5"/>
  <c r="F208" i="5"/>
  <c r="I209" i="2" s="1"/>
  <c r="I211" i="5"/>
  <c r="F216" i="5"/>
  <c r="I217" i="2" s="1"/>
  <c r="I219" i="5"/>
  <c r="F224" i="5"/>
  <c r="I225" i="2" s="1"/>
  <c r="I227" i="5"/>
  <c r="F232" i="5"/>
  <c r="I233" i="2" s="1"/>
  <c r="I235" i="5"/>
  <c r="F240" i="5"/>
  <c r="I241" i="2" s="1"/>
  <c r="F187" i="5"/>
  <c r="I188" i="2" s="1"/>
  <c r="F195" i="5"/>
  <c r="I196" i="2" s="1"/>
  <c r="F203" i="5"/>
  <c r="I204" i="2" s="1"/>
  <c r="F211" i="5"/>
  <c r="I212" i="2" s="1"/>
  <c r="F219" i="5"/>
  <c r="I220" i="2" s="1"/>
  <c r="F227" i="5"/>
  <c r="I228" i="2" s="1"/>
  <c r="F235" i="5"/>
  <c r="I236" i="2" s="1"/>
  <c r="G183" i="5"/>
  <c r="J184" i="2" s="1"/>
  <c r="G182" i="5"/>
  <c r="J183" i="2" s="1"/>
  <c r="I182" i="5"/>
  <c r="I180" i="5"/>
  <c r="I168" i="5"/>
  <c r="I172" i="5"/>
  <c r="F170" i="5"/>
  <c r="I171" i="2" s="1"/>
  <c r="E14" i="9"/>
  <c r="G15" i="8" s="1"/>
  <c r="G14" i="9"/>
  <c r="T502" i="4"/>
  <c r="T546" i="4"/>
  <c r="G148" i="5"/>
  <c r="J149" i="2" s="1"/>
  <c r="G152" i="5"/>
  <c r="J153" i="2" s="1"/>
  <c r="G161" i="5"/>
  <c r="J162" i="2" s="1"/>
  <c r="G164" i="5"/>
  <c r="J165" i="2" s="1"/>
  <c r="F160" i="5"/>
  <c r="I161" i="2" s="1"/>
  <c r="I164" i="5"/>
  <c r="G2" i="9"/>
  <c r="D6" i="9"/>
  <c r="F7" i="8" s="1"/>
  <c r="F166" i="5"/>
  <c r="I167" i="2" s="1"/>
  <c r="I163" i="5"/>
  <c r="G162" i="5"/>
  <c r="J163" i="2" s="1"/>
  <c r="F162" i="5"/>
  <c r="I163" i="2" s="1"/>
  <c r="I512" i="11"/>
  <c r="Q509" i="4"/>
  <c r="T951" i="4"/>
  <c r="Q465" i="4"/>
  <c r="Q469" i="4"/>
  <c r="Q473" i="4"/>
  <c r="Q477" i="4"/>
  <c r="Q481" i="4"/>
  <c r="Q485" i="4"/>
  <c r="Q489" i="4"/>
  <c r="Q493" i="4"/>
  <c r="Q497" i="4"/>
  <c r="Q507" i="4"/>
  <c r="Q955" i="4"/>
  <c r="I99" i="5"/>
  <c r="E87" i="5"/>
  <c r="H88" i="2" s="1"/>
  <c r="Q88" i="2" s="1"/>
  <c r="I15" i="5"/>
  <c r="F152" i="5"/>
  <c r="I153" i="2" s="1"/>
  <c r="G158" i="5"/>
  <c r="J159" i="2" s="1"/>
  <c r="I158" i="5"/>
  <c r="G156" i="5"/>
  <c r="J157" i="2" s="1"/>
  <c r="F156" i="5"/>
  <c r="I157" i="2" s="1"/>
  <c r="I156" i="5"/>
  <c r="E157" i="2" s="1"/>
  <c r="G153" i="5"/>
  <c r="J154" i="2" s="1"/>
  <c r="I152" i="5"/>
  <c r="I148" i="5"/>
  <c r="I147" i="5"/>
  <c r="D14" i="8"/>
  <c r="E14" i="8"/>
  <c r="K13" i="11"/>
  <c r="M13" i="11" s="1"/>
  <c r="H14" i="8" s="1"/>
  <c r="L13" i="11"/>
  <c r="N13" i="11" s="1"/>
  <c r="I14" i="8" s="1"/>
  <c r="E13" i="9"/>
  <c r="G14" i="8" s="1"/>
  <c r="D13" i="9"/>
  <c r="F14" i="8" s="1"/>
  <c r="T965" i="4"/>
  <c r="I83" i="5"/>
  <c r="I107" i="5"/>
  <c r="E31" i="5"/>
  <c r="H32" i="2" s="1"/>
  <c r="Q32" i="2" s="1"/>
  <c r="E95" i="5"/>
  <c r="H96" i="2" s="1"/>
  <c r="Q96" i="2" s="1"/>
  <c r="T23" i="4"/>
  <c r="T123" i="4"/>
  <c r="T127" i="4"/>
  <c r="T131" i="4"/>
  <c r="T135" i="4"/>
  <c r="T139" i="4"/>
  <c r="T143" i="4"/>
  <c r="T147" i="4"/>
  <c r="T173" i="4"/>
  <c r="T181" i="4"/>
  <c r="T189" i="4"/>
  <c r="T510" i="4"/>
  <c r="T542" i="4"/>
  <c r="T923" i="4"/>
  <c r="T927" i="4"/>
  <c r="P941" i="4"/>
  <c r="N963" i="4"/>
  <c r="T963" i="4" s="1"/>
  <c r="N967" i="4"/>
  <c r="T524" i="4"/>
  <c r="T540" i="4"/>
  <c r="P987" i="4"/>
  <c r="P999" i="4"/>
  <c r="Q118" i="4"/>
  <c r="P122" i="4"/>
  <c r="Q134" i="4"/>
  <c r="P138" i="4"/>
  <c r="Q100" i="4"/>
  <c r="I20" i="5"/>
  <c r="Q11" i="4"/>
  <c r="Q13" i="4"/>
  <c r="T66" i="4"/>
  <c r="J1000" i="11"/>
  <c r="J229" i="11"/>
  <c r="K12" i="11"/>
  <c r="M12" i="11" s="1"/>
  <c r="H13" i="8" s="1"/>
  <c r="L12" i="11"/>
  <c r="N12" i="11" s="1"/>
  <c r="I13" i="8" s="1"/>
  <c r="G12" i="9"/>
  <c r="E12" i="9"/>
  <c r="G13" i="8" s="1"/>
  <c r="Q92" i="4"/>
  <c r="I91" i="5"/>
  <c r="E92" i="2" s="1"/>
  <c r="Q88" i="4"/>
  <c r="Q80" i="4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G76" i="2" s="1"/>
  <c r="S76" i="2" s="1"/>
  <c r="I67" i="5"/>
  <c r="E63" i="5"/>
  <c r="H64" i="2" s="1"/>
  <c r="Q64" i="2" s="1"/>
  <c r="E55" i="5"/>
  <c r="H56" i="2" s="1"/>
  <c r="Q56" i="2" s="1"/>
  <c r="I51" i="5"/>
  <c r="G52" i="2" s="1"/>
  <c r="S52" i="2" s="1"/>
  <c r="E47" i="5"/>
  <c r="H48" i="2" s="1"/>
  <c r="Q48" i="2" s="1"/>
  <c r="T43" i="4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G24" i="2" s="1"/>
  <c r="S24" i="2" s="1"/>
  <c r="I31" i="5"/>
  <c r="G32" i="2" s="1"/>
  <c r="S32" i="2" s="1"/>
  <c r="I39" i="5"/>
  <c r="I47" i="5"/>
  <c r="G48" i="2" s="1"/>
  <c r="S48" i="2" s="1"/>
  <c r="I55" i="5"/>
  <c r="I63" i="5"/>
  <c r="G64" i="2" s="1"/>
  <c r="S64" i="2" s="1"/>
  <c r="I71" i="5"/>
  <c r="I79" i="5"/>
  <c r="G80" i="2" s="1"/>
  <c r="S80" i="2" s="1"/>
  <c r="I87" i="5"/>
  <c r="I95" i="5"/>
  <c r="G96" i="2" s="1"/>
  <c r="S96" i="2" s="1"/>
  <c r="I103" i="5"/>
  <c r="G104" i="2" s="1"/>
  <c r="S104" i="2" s="1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Q84" i="2" s="1"/>
  <c r="E91" i="5"/>
  <c r="H92" i="2" s="1"/>
  <c r="Q92" i="2" s="1"/>
  <c r="E99" i="5"/>
  <c r="H100" i="2" s="1"/>
  <c r="Q100" i="2" s="1"/>
  <c r="E107" i="5"/>
  <c r="H108" i="2" s="1"/>
  <c r="Q108" i="2" s="1"/>
  <c r="F21" i="5"/>
  <c r="I22" i="2" s="1"/>
  <c r="I21" i="5"/>
  <c r="G22" i="2" s="1"/>
  <c r="S22" i="2" s="1"/>
  <c r="F25" i="5"/>
  <c r="I26" i="2" s="1"/>
  <c r="I25" i="5"/>
  <c r="F27" i="5"/>
  <c r="I28" i="2" s="1"/>
  <c r="E27" i="5"/>
  <c r="H28" i="2" s="1"/>
  <c r="Q28" i="2" s="1"/>
  <c r="F29" i="5"/>
  <c r="I30" i="2" s="1"/>
  <c r="I29" i="5"/>
  <c r="F33" i="5"/>
  <c r="I34" i="2" s="1"/>
  <c r="I33" i="5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G42" i="2" s="1"/>
  <c r="S42" i="2" s="1"/>
  <c r="F43" i="5"/>
  <c r="I44" i="2" s="1"/>
  <c r="E43" i="5"/>
  <c r="H44" i="2" s="1"/>
  <c r="Q44" i="2" s="1"/>
  <c r="F45" i="5"/>
  <c r="I46" i="2" s="1"/>
  <c r="I45" i="5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G78" i="2" s="1"/>
  <c r="S78" i="2" s="1"/>
  <c r="F81" i="5"/>
  <c r="I82" i="2" s="1"/>
  <c r="E81" i="5"/>
  <c r="H82" i="2" s="1"/>
  <c r="Q82" i="2" s="1"/>
  <c r="I81" i="5"/>
  <c r="G82" i="2" s="1"/>
  <c r="S82" i="2" s="1"/>
  <c r="F85" i="5"/>
  <c r="I86" i="2" s="1"/>
  <c r="E85" i="5"/>
  <c r="H86" i="2" s="1"/>
  <c r="Q86" i="2" s="1"/>
  <c r="I85" i="5"/>
  <c r="F89" i="5"/>
  <c r="I90" i="2" s="1"/>
  <c r="E89" i="5"/>
  <c r="H90" i="2" s="1"/>
  <c r="Q90" i="2" s="1"/>
  <c r="I89" i="5"/>
  <c r="G90" i="2" s="1"/>
  <c r="S90" i="2" s="1"/>
  <c r="F93" i="5"/>
  <c r="I94" i="2" s="1"/>
  <c r="E93" i="5"/>
  <c r="H94" i="2" s="1"/>
  <c r="Q94" i="2" s="1"/>
  <c r="I93" i="5"/>
  <c r="G94" i="2" s="1"/>
  <c r="S94" i="2" s="1"/>
  <c r="F97" i="5"/>
  <c r="I98" i="2" s="1"/>
  <c r="E97" i="5"/>
  <c r="H98" i="2" s="1"/>
  <c r="Q98" i="2" s="1"/>
  <c r="I97" i="5"/>
  <c r="G98" i="2" s="1"/>
  <c r="S98" i="2" s="1"/>
  <c r="F101" i="5"/>
  <c r="I102" i="2" s="1"/>
  <c r="E101" i="5"/>
  <c r="H102" i="2" s="1"/>
  <c r="Q102" i="2" s="1"/>
  <c r="I101" i="5"/>
  <c r="F105" i="5"/>
  <c r="I106" i="2" s="1"/>
  <c r="E105" i="5"/>
  <c r="H106" i="2" s="1"/>
  <c r="Q106" i="2" s="1"/>
  <c r="I105" i="5"/>
  <c r="E106" i="2" s="1"/>
  <c r="G144" i="5"/>
  <c r="J145" i="2" s="1"/>
  <c r="E144" i="5"/>
  <c r="H145" i="2" s="1"/>
  <c r="Q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S150" i="2" s="1"/>
  <c r="I153" i="5"/>
  <c r="I157" i="5"/>
  <c r="G158" i="2" s="1"/>
  <c r="S158" i="2" s="1"/>
  <c r="I161" i="5"/>
  <c r="I165" i="5"/>
  <c r="G166" i="2" s="1"/>
  <c r="S166" i="2" s="1"/>
  <c r="I169" i="5"/>
  <c r="I173" i="5"/>
  <c r="G174" i="2" s="1"/>
  <c r="I177" i="5"/>
  <c r="I181" i="5"/>
  <c r="G182" i="2" s="1"/>
  <c r="I185" i="5"/>
  <c r="E186" i="2" s="1"/>
  <c r="I189" i="5"/>
  <c r="G190" i="2" s="1"/>
  <c r="I193" i="5"/>
  <c r="G194" i="2" s="1"/>
  <c r="I197" i="5"/>
  <c r="G198" i="2" s="1"/>
  <c r="I201" i="5"/>
  <c r="E202" i="2" s="1"/>
  <c r="I205" i="5"/>
  <c r="G206" i="2" s="1"/>
  <c r="I209" i="5"/>
  <c r="G210" i="2" s="1"/>
  <c r="I213" i="5"/>
  <c r="G214" i="2" s="1"/>
  <c r="I217" i="5"/>
  <c r="E218" i="2" s="1"/>
  <c r="I221" i="5"/>
  <c r="G222" i="2" s="1"/>
  <c r="I225" i="5"/>
  <c r="G226" i="2" s="1"/>
  <c r="I229" i="5"/>
  <c r="G230" i="2" s="1"/>
  <c r="I233" i="5"/>
  <c r="E234" i="2" s="1"/>
  <c r="I237" i="5"/>
  <c r="G238" i="2" s="1"/>
  <c r="I241" i="5"/>
  <c r="G242" i="2" s="1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8" i="2"/>
  <c r="G28" i="2"/>
  <c r="S28" i="2" s="1"/>
  <c r="F28" i="2"/>
  <c r="R28" i="2" s="1"/>
  <c r="E36" i="2"/>
  <c r="G36" i="2"/>
  <c r="S36" i="2" s="1"/>
  <c r="F36" i="2"/>
  <c r="R36" i="2" s="1"/>
  <c r="E44" i="2"/>
  <c r="G44" i="2"/>
  <c r="S44" i="2" s="1"/>
  <c r="F44" i="2"/>
  <c r="R44" i="2" s="1"/>
  <c r="E52" i="2"/>
  <c r="E60" i="2"/>
  <c r="G60" i="2"/>
  <c r="S60" i="2" s="1"/>
  <c r="F60" i="2"/>
  <c r="R60" i="2" s="1"/>
  <c r="F76" i="2"/>
  <c r="R76" i="2" s="1"/>
  <c r="E80" i="2"/>
  <c r="E84" i="2"/>
  <c r="G84" i="2"/>
  <c r="S84" i="2" s="1"/>
  <c r="F84" i="2"/>
  <c r="R84" i="2" s="1"/>
  <c r="G92" i="2"/>
  <c r="S92" i="2" s="1"/>
  <c r="E100" i="2"/>
  <c r="G100" i="2"/>
  <c r="S100" i="2" s="1"/>
  <c r="F100" i="2"/>
  <c r="R100" i="2" s="1"/>
  <c r="G102" i="2"/>
  <c r="S102" i="2" s="1"/>
  <c r="G106" i="2"/>
  <c r="S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R149" i="2" s="1"/>
  <c r="E149" i="2"/>
  <c r="G149" i="2"/>
  <c r="S149" i="2" s="1"/>
  <c r="F153" i="2"/>
  <c r="R153" i="2" s="1"/>
  <c r="E153" i="2"/>
  <c r="G153" i="2"/>
  <c r="S153" i="2" s="1"/>
  <c r="F157" i="2"/>
  <c r="R157" i="2" s="1"/>
  <c r="F161" i="2"/>
  <c r="R161" i="2" s="1"/>
  <c r="E161" i="2"/>
  <c r="G161" i="2"/>
  <c r="S161" i="2" s="1"/>
  <c r="F165" i="2"/>
  <c r="R165" i="2" s="1"/>
  <c r="E165" i="2"/>
  <c r="G165" i="2"/>
  <c r="S165" i="2" s="1"/>
  <c r="F169" i="2"/>
  <c r="R169" i="2" s="1"/>
  <c r="E169" i="2"/>
  <c r="G169" i="2"/>
  <c r="S169" i="2" s="1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30" i="2"/>
  <c r="G46" i="2"/>
  <c r="S46" i="2" s="1"/>
  <c r="G62" i="2"/>
  <c r="S62" i="2" s="1"/>
  <c r="E70" i="2"/>
  <c r="E90" i="2"/>
  <c r="F104" i="2"/>
  <c r="R104" i="2" s="1"/>
  <c r="E108" i="2"/>
  <c r="G108" i="2"/>
  <c r="S108" i="2" s="1"/>
  <c r="F108" i="2"/>
  <c r="R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G146" i="2"/>
  <c r="S146" i="2" s="1"/>
  <c r="F146" i="2"/>
  <c r="R146" i="2" s="1"/>
  <c r="E148" i="2"/>
  <c r="G148" i="2"/>
  <c r="S148" i="2" s="1"/>
  <c r="F148" i="2"/>
  <c r="R148" i="2" s="1"/>
  <c r="E150" i="2"/>
  <c r="E152" i="2"/>
  <c r="G152" i="2"/>
  <c r="S152" i="2" s="1"/>
  <c r="F152" i="2"/>
  <c r="R152" i="2" s="1"/>
  <c r="E154" i="2"/>
  <c r="G154" i="2"/>
  <c r="S154" i="2" s="1"/>
  <c r="F154" i="2"/>
  <c r="R154" i="2" s="1"/>
  <c r="E156" i="2"/>
  <c r="G156" i="2"/>
  <c r="S156" i="2" s="1"/>
  <c r="F156" i="2"/>
  <c r="R156" i="2" s="1"/>
  <c r="E158" i="2"/>
  <c r="F158" i="2"/>
  <c r="R158" i="2" s="1"/>
  <c r="E160" i="2"/>
  <c r="G160" i="2"/>
  <c r="S160" i="2" s="1"/>
  <c r="F160" i="2"/>
  <c r="R160" i="2" s="1"/>
  <c r="E162" i="2"/>
  <c r="G162" i="2"/>
  <c r="S162" i="2" s="1"/>
  <c r="F162" i="2"/>
  <c r="R162" i="2" s="1"/>
  <c r="E164" i="2"/>
  <c r="G164" i="2"/>
  <c r="S164" i="2" s="1"/>
  <c r="F164" i="2"/>
  <c r="R164" i="2" s="1"/>
  <c r="E166" i="2"/>
  <c r="F166" i="2"/>
  <c r="R166" i="2" s="1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G186" i="2"/>
  <c r="E188" i="2"/>
  <c r="F188" i="2"/>
  <c r="E190" i="2"/>
  <c r="F190" i="2"/>
  <c r="E192" i="2"/>
  <c r="G192" i="2"/>
  <c r="F192" i="2"/>
  <c r="E194" i="2"/>
  <c r="F194" i="2"/>
  <c r="E196" i="2"/>
  <c r="G196" i="2"/>
  <c r="F196" i="2"/>
  <c r="E198" i="2"/>
  <c r="F198" i="2"/>
  <c r="E200" i="2"/>
  <c r="G200" i="2"/>
  <c r="F200" i="2"/>
  <c r="G202" i="2"/>
  <c r="E204" i="2"/>
  <c r="G204" i="2"/>
  <c r="F204" i="2"/>
  <c r="E206" i="2"/>
  <c r="F206" i="2"/>
  <c r="E208" i="2"/>
  <c r="G208" i="2"/>
  <c r="F208" i="2"/>
  <c r="E210" i="2"/>
  <c r="F210" i="2"/>
  <c r="E212" i="2"/>
  <c r="G212" i="2"/>
  <c r="F212" i="2"/>
  <c r="E214" i="2"/>
  <c r="F214" i="2"/>
  <c r="E216" i="2"/>
  <c r="G216" i="2"/>
  <c r="F216" i="2"/>
  <c r="G218" i="2"/>
  <c r="E220" i="2"/>
  <c r="G220" i="2"/>
  <c r="F220" i="2"/>
  <c r="E222" i="2"/>
  <c r="F222" i="2"/>
  <c r="E224" i="2"/>
  <c r="G224" i="2"/>
  <c r="F224" i="2"/>
  <c r="E226" i="2"/>
  <c r="F226" i="2"/>
  <c r="E228" i="2"/>
  <c r="G228" i="2"/>
  <c r="F228" i="2"/>
  <c r="E230" i="2"/>
  <c r="F230" i="2"/>
  <c r="E232" i="2"/>
  <c r="G232" i="2"/>
  <c r="F232" i="2"/>
  <c r="G234" i="2"/>
  <c r="E236" i="2"/>
  <c r="G236" i="2"/>
  <c r="F236" i="2"/>
  <c r="E238" i="2"/>
  <c r="F238" i="2"/>
  <c r="E240" i="2"/>
  <c r="G240" i="2"/>
  <c r="F240" i="2"/>
  <c r="E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R147" i="2" s="1"/>
  <c r="E147" i="2"/>
  <c r="G147" i="2"/>
  <c r="S147" i="2" s="1"/>
  <c r="F151" i="2"/>
  <c r="R151" i="2" s="1"/>
  <c r="E151" i="2"/>
  <c r="G151" i="2"/>
  <c r="S151" i="2" s="1"/>
  <c r="F155" i="2"/>
  <c r="R155" i="2" s="1"/>
  <c r="E155" i="2"/>
  <c r="G155" i="2"/>
  <c r="S155" i="2" s="1"/>
  <c r="F159" i="2"/>
  <c r="R159" i="2" s="1"/>
  <c r="E159" i="2"/>
  <c r="G159" i="2"/>
  <c r="S159" i="2" s="1"/>
  <c r="F163" i="2"/>
  <c r="R163" i="2" s="1"/>
  <c r="E163" i="2"/>
  <c r="G163" i="2"/>
  <c r="S163" i="2" s="1"/>
  <c r="F167" i="2"/>
  <c r="R167" i="2" s="1"/>
  <c r="E167" i="2"/>
  <c r="G167" i="2"/>
  <c r="S167" i="2" s="1"/>
  <c r="F171" i="2"/>
  <c r="E171" i="2"/>
  <c r="G171" i="2"/>
  <c r="F175" i="2"/>
  <c r="E175" i="2"/>
  <c r="G175" i="2"/>
  <c r="F179" i="2"/>
  <c r="R179" i="2" s="1"/>
  <c r="E179" i="2"/>
  <c r="G179" i="2"/>
  <c r="S179" i="2" s="1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Q81" i="2" s="1"/>
  <c r="E82" i="5"/>
  <c r="H83" i="2" s="1"/>
  <c r="Q83" i="2" s="1"/>
  <c r="E84" i="5"/>
  <c r="H85" i="2" s="1"/>
  <c r="Q85" i="2" s="1"/>
  <c r="E86" i="5"/>
  <c r="H87" i="2" s="1"/>
  <c r="Q87" i="2" s="1"/>
  <c r="E88" i="5"/>
  <c r="H89" i="2" s="1"/>
  <c r="Q89" i="2" s="1"/>
  <c r="E90" i="5"/>
  <c r="H91" i="2" s="1"/>
  <c r="Q91" i="2" s="1"/>
  <c r="E92" i="5"/>
  <c r="H93" i="2" s="1"/>
  <c r="Q93" i="2" s="1"/>
  <c r="E94" i="5"/>
  <c r="H95" i="2" s="1"/>
  <c r="Q95" i="2" s="1"/>
  <c r="E96" i="5"/>
  <c r="H97" i="2" s="1"/>
  <c r="Q97" i="2" s="1"/>
  <c r="E98" i="5"/>
  <c r="H99" i="2" s="1"/>
  <c r="Q99" i="2" s="1"/>
  <c r="E100" i="5"/>
  <c r="H101" i="2" s="1"/>
  <c r="Q101" i="2" s="1"/>
  <c r="E102" i="5"/>
  <c r="H103" i="2" s="1"/>
  <c r="Q103" i="2" s="1"/>
  <c r="E104" i="5"/>
  <c r="H105" i="2" s="1"/>
  <c r="Q105" i="2" s="1"/>
  <c r="E106" i="5"/>
  <c r="H107" i="2" s="1"/>
  <c r="Q107" i="2" s="1"/>
  <c r="E108" i="5"/>
  <c r="H109" i="2" s="1"/>
  <c r="Q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Q110" i="2" s="1"/>
  <c r="E110" i="5"/>
  <c r="H111" i="2" s="1"/>
  <c r="Q111" i="2" s="1"/>
  <c r="E111" i="5"/>
  <c r="H112" i="2" s="1"/>
  <c r="Q112" i="2" s="1"/>
  <c r="E112" i="5"/>
  <c r="H113" i="2" s="1"/>
  <c r="Q113" i="2" s="1"/>
  <c r="E113" i="5"/>
  <c r="H114" i="2" s="1"/>
  <c r="Q114" i="2" s="1"/>
  <c r="E114" i="5"/>
  <c r="H115" i="2" s="1"/>
  <c r="Q115" i="2" s="1"/>
  <c r="E115" i="5"/>
  <c r="H116" i="2" s="1"/>
  <c r="Q116" i="2" s="1"/>
  <c r="E116" i="5"/>
  <c r="H117" i="2" s="1"/>
  <c r="Q117" i="2" s="1"/>
  <c r="E117" i="5"/>
  <c r="H118" i="2" s="1"/>
  <c r="Q118" i="2" s="1"/>
  <c r="E118" i="5"/>
  <c r="H119" i="2" s="1"/>
  <c r="Q119" i="2" s="1"/>
  <c r="E119" i="5"/>
  <c r="H120" i="2" s="1"/>
  <c r="Q120" i="2" s="1"/>
  <c r="E120" i="5"/>
  <c r="H121" i="2" s="1"/>
  <c r="Q121" i="2" s="1"/>
  <c r="E121" i="5"/>
  <c r="H122" i="2" s="1"/>
  <c r="Q122" i="2" s="1"/>
  <c r="E122" i="5"/>
  <c r="H123" i="2" s="1"/>
  <c r="Q123" i="2" s="1"/>
  <c r="E123" i="5"/>
  <c r="H124" i="2" s="1"/>
  <c r="Q124" i="2" s="1"/>
  <c r="E124" i="5"/>
  <c r="H125" i="2" s="1"/>
  <c r="Q125" i="2" s="1"/>
  <c r="E125" i="5"/>
  <c r="H126" i="2" s="1"/>
  <c r="Q126" i="2" s="1"/>
  <c r="E126" i="5"/>
  <c r="H127" i="2" s="1"/>
  <c r="Q127" i="2" s="1"/>
  <c r="E127" i="5"/>
  <c r="H128" i="2" s="1"/>
  <c r="Q128" i="2" s="1"/>
  <c r="E128" i="5"/>
  <c r="H129" i="2" s="1"/>
  <c r="Q129" i="2" s="1"/>
  <c r="E129" i="5"/>
  <c r="H130" i="2" s="1"/>
  <c r="Q130" i="2" s="1"/>
  <c r="E130" i="5"/>
  <c r="H131" i="2" s="1"/>
  <c r="Q131" i="2" s="1"/>
  <c r="E131" i="5"/>
  <c r="H132" i="2" s="1"/>
  <c r="Q132" i="2" s="1"/>
  <c r="E132" i="5"/>
  <c r="H133" i="2" s="1"/>
  <c r="Q133" i="2" s="1"/>
  <c r="E133" i="5"/>
  <c r="H134" i="2" s="1"/>
  <c r="Q134" i="2" s="1"/>
  <c r="E134" i="5"/>
  <c r="H135" i="2" s="1"/>
  <c r="Q135" i="2" s="1"/>
  <c r="E135" i="5"/>
  <c r="H136" i="2" s="1"/>
  <c r="Q136" i="2" s="1"/>
  <c r="E136" i="5"/>
  <c r="H137" i="2" s="1"/>
  <c r="Q137" i="2" s="1"/>
  <c r="E137" i="5"/>
  <c r="H138" i="2" s="1"/>
  <c r="Q138" i="2" s="1"/>
  <c r="E138" i="5"/>
  <c r="H139" i="2" s="1"/>
  <c r="Q139" i="2" s="1"/>
  <c r="E139" i="5"/>
  <c r="H140" i="2" s="1"/>
  <c r="Q140" i="2" s="1"/>
  <c r="E140" i="5"/>
  <c r="H141" i="2" s="1"/>
  <c r="Q141" i="2" s="1"/>
  <c r="E141" i="5"/>
  <c r="H142" i="2" s="1"/>
  <c r="Q142" i="2" s="1"/>
  <c r="E142" i="5"/>
  <c r="H143" i="2" s="1"/>
  <c r="Q143" i="2" s="1"/>
  <c r="E143" i="5"/>
  <c r="H144" i="2" s="1"/>
  <c r="Q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U153" i="4" s="1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V21" i="4" s="1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U177" i="4" s="1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N645" i="4"/>
  <c r="R645" i="4" s="1"/>
  <c r="N649" i="4"/>
  <c r="R649" i="4" s="1"/>
  <c r="N653" i="4"/>
  <c r="R653" i="4" s="1"/>
  <c r="N657" i="4"/>
  <c r="N661" i="4"/>
  <c r="R661" i="4" s="1"/>
  <c r="N665" i="4"/>
  <c r="R665" i="4" s="1"/>
  <c r="N669" i="4"/>
  <c r="R669" i="4" s="1"/>
  <c r="N673" i="4"/>
  <c r="N677" i="4"/>
  <c r="R677" i="4" s="1"/>
  <c r="N681" i="4"/>
  <c r="R681" i="4" s="1"/>
  <c r="N685" i="4"/>
  <c r="R685" i="4" s="1"/>
  <c r="N689" i="4"/>
  <c r="N693" i="4"/>
  <c r="R693" i="4" s="1"/>
  <c r="N697" i="4"/>
  <c r="R697" i="4" s="1"/>
  <c r="N701" i="4"/>
  <c r="R701" i="4" s="1"/>
  <c r="N705" i="4"/>
  <c r="N709" i="4"/>
  <c r="R709" i="4" s="1"/>
  <c r="N713" i="4"/>
  <c r="R713" i="4" s="1"/>
  <c r="N717" i="4"/>
  <c r="R717" i="4" s="1"/>
  <c r="N721" i="4"/>
  <c r="N725" i="4"/>
  <c r="R725" i="4" s="1"/>
  <c r="N729" i="4"/>
  <c r="R729" i="4" s="1"/>
  <c r="N733" i="4"/>
  <c r="R733" i="4" s="1"/>
  <c r="N737" i="4"/>
  <c r="N741" i="4"/>
  <c r="R741" i="4" s="1"/>
  <c r="N745" i="4"/>
  <c r="R745" i="4" s="1"/>
  <c r="N749" i="4"/>
  <c r="R749" i="4" s="1"/>
  <c r="N753" i="4"/>
  <c r="N757" i="4"/>
  <c r="R757" i="4" s="1"/>
  <c r="N761" i="4"/>
  <c r="R761" i="4" s="1"/>
  <c r="N765" i="4"/>
  <c r="R765" i="4" s="1"/>
  <c r="N769" i="4"/>
  <c r="N773" i="4"/>
  <c r="R773" i="4" s="1"/>
  <c r="N777" i="4"/>
  <c r="R777" i="4" s="1"/>
  <c r="N781" i="4"/>
  <c r="R781" i="4" s="1"/>
  <c r="N785" i="4"/>
  <c r="N789" i="4"/>
  <c r="R789" i="4" s="1"/>
  <c r="N793" i="4"/>
  <c r="R793" i="4" s="1"/>
  <c r="N797" i="4"/>
  <c r="R797" i="4" s="1"/>
  <c r="N801" i="4"/>
  <c r="N805" i="4"/>
  <c r="R805" i="4" s="1"/>
  <c r="N809" i="4"/>
  <c r="R809" i="4" s="1"/>
  <c r="N813" i="4"/>
  <c r="R813" i="4" s="1"/>
  <c r="N817" i="4"/>
  <c r="N821" i="4"/>
  <c r="R821" i="4" s="1"/>
  <c r="N825" i="4"/>
  <c r="R825" i="4" s="1"/>
  <c r="N829" i="4"/>
  <c r="R829" i="4" s="1"/>
  <c r="N833" i="4"/>
  <c r="N837" i="4"/>
  <c r="R837" i="4" s="1"/>
  <c r="N841" i="4"/>
  <c r="R841" i="4" s="1"/>
  <c r="N845" i="4"/>
  <c r="R845" i="4" s="1"/>
  <c r="N849" i="4"/>
  <c r="N853" i="4"/>
  <c r="R853" i="4" s="1"/>
  <c r="N857" i="4"/>
  <c r="R857" i="4" s="1"/>
  <c r="N861" i="4"/>
  <c r="R861" i="4" s="1"/>
  <c r="N865" i="4"/>
  <c r="N869" i="4"/>
  <c r="R869" i="4" s="1"/>
  <c r="N873" i="4"/>
  <c r="R873" i="4" s="1"/>
  <c r="N877" i="4"/>
  <c r="R877" i="4" s="1"/>
  <c r="N881" i="4"/>
  <c r="N885" i="4"/>
  <c r="R885" i="4" s="1"/>
  <c r="N889" i="4"/>
  <c r="R889" i="4" s="1"/>
  <c r="N893" i="4"/>
  <c r="R893" i="4" s="1"/>
  <c r="N897" i="4"/>
  <c r="N901" i="4"/>
  <c r="R901" i="4" s="1"/>
  <c r="N905" i="4"/>
  <c r="R905" i="4" s="1"/>
  <c r="N909" i="4"/>
  <c r="R909" i="4" s="1"/>
  <c r="N913" i="4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S394" i="4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U458" i="4" s="1"/>
  <c r="S462" i="4"/>
  <c r="S466" i="4"/>
  <c r="S470" i="4"/>
  <c r="S474" i="4"/>
  <c r="U474" i="4" s="1"/>
  <c r="S478" i="4"/>
  <c r="S482" i="4"/>
  <c r="S486" i="4"/>
  <c r="S490" i="4"/>
  <c r="U490" i="4" s="1"/>
  <c r="S494" i="4"/>
  <c r="S498" i="4"/>
  <c r="S502" i="4"/>
  <c r="S506" i="4"/>
  <c r="S510" i="4"/>
  <c r="R382" i="4"/>
  <c r="U382" i="4" s="1"/>
  <c r="R390" i="4"/>
  <c r="R398" i="4"/>
  <c r="R406" i="4"/>
  <c r="R414" i="4"/>
  <c r="R422" i="4"/>
  <c r="R430" i="4"/>
  <c r="R438" i="4"/>
  <c r="R446" i="4"/>
  <c r="R454" i="4"/>
  <c r="V454" i="4" s="1"/>
  <c r="R462" i="4"/>
  <c r="R470" i="4"/>
  <c r="R478" i="4"/>
  <c r="R486" i="4"/>
  <c r="R494" i="4"/>
  <c r="R502" i="4"/>
  <c r="R510" i="4"/>
  <c r="S522" i="4"/>
  <c r="S530" i="4"/>
  <c r="U530" i="4" s="1"/>
  <c r="S538" i="4"/>
  <c r="S546" i="4"/>
  <c r="S554" i="4"/>
  <c r="U554" i="4" s="1"/>
  <c r="S925" i="4"/>
  <c r="S929" i="4"/>
  <c r="S933" i="4"/>
  <c r="U933" i="4" s="1"/>
  <c r="S937" i="4"/>
  <c r="S941" i="4"/>
  <c r="S945" i="4"/>
  <c r="S949" i="4"/>
  <c r="S953" i="4"/>
  <c r="U953" i="4" s="1"/>
  <c r="S957" i="4"/>
  <c r="U957" i="4" s="1"/>
  <c r="S965" i="4"/>
  <c r="V965" i="4" s="1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Q154" i="4"/>
  <c r="N154" i="4"/>
  <c r="R154" i="4" s="1"/>
  <c r="P154" i="4"/>
  <c r="U245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5" i="4"/>
  <c r="Q647" i="4"/>
  <c r="T697" i="4"/>
  <c r="T761" i="4"/>
  <c r="T825" i="4"/>
  <c r="T889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7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F234" i="2" l="1"/>
  <c r="F218" i="2"/>
  <c r="F202" i="2"/>
  <c r="F186" i="2"/>
  <c r="E15" i="8"/>
  <c r="D15" i="8"/>
  <c r="U494" i="4"/>
  <c r="U478" i="4"/>
  <c r="T453" i="4"/>
  <c r="T449" i="4"/>
  <c r="T445" i="4"/>
  <c r="U442" i="4"/>
  <c r="G157" i="2"/>
  <c r="S157" i="2" s="1"/>
  <c r="F150" i="2"/>
  <c r="R150" i="2" s="1"/>
  <c r="U193" i="4"/>
  <c r="T921" i="4"/>
  <c r="T857" i="4"/>
  <c r="T793" i="4"/>
  <c r="T729" i="4"/>
  <c r="T665" i="4"/>
  <c r="E82" i="2"/>
  <c r="E66" i="2"/>
  <c r="E58" i="2"/>
  <c r="E96" i="2"/>
  <c r="V949" i="4"/>
  <c r="U949" i="4"/>
  <c r="V430" i="4"/>
  <c r="U414" i="4"/>
  <c r="R913" i="4"/>
  <c r="T913" i="4"/>
  <c r="R897" i="4"/>
  <c r="T897" i="4"/>
  <c r="R881" i="4"/>
  <c r="T881" i="4"/>
  <c r="R865" i="4"/>
  <c r="V865" i="4" s="1"/>
  <c r="T865" i="4"/>
  <c r="R849" i="4"/>
  <c r="T849" i="4"/>
  <c r="R833" i="4"/>
  <c r="T833" i="4"/>
  <c r="R817" i="4"/>
  <c r="T817" i="4"/>
  <c r="R801" i="4"/>
  <c r="V801" i="4" s="1"/>
  <c r="T801" i="4"/>
  <c r="R785" i="4"/>
  <c r="T785" i="4"/>
  <c r="R769" i="4"/>
  <c r="V769" i="4" s="1"/>
  <c r="T769" i="4"/>
  <c r="R753" i="4"/>
  <c r="T753" i="4"/>
  <c r="R737" i="4"/>
  <c r="T737" i="4"/>
  <c r="R721" i="4"/>
  <c r="T721" i="4"/>
  <c r="R705" i="4"/>
  <c r="V705" i="4" s="1"/>
  <c r="T705" i="4"/>
  <c r="R689" i="4"/>
  <c r="T689" i="4"/>
  <c r="R673" i="4"/>
  <c r="T673" i="4"/>
  <c r="R657" i="4"/>
  <c r="T657" i="4"/>
  <c r="R641" i="4"/>
  <c r="T641" i="4"/>
  <c r="V237" i="4"/>
  <c r="U237" i="4"/>
  <c r="U135" i="4"/>
  <c r="U157" i="4"/>
  <c r="U225" i="4"/>
  <c r="E102" i="2"/>
  <c r="F102" i="2"/>
  <c r="R102" i="2" s="1"/>
  <c r="G86" i="2"/>
  <c r="S86" i="2" s="1"/>
  <c r="F86" i="2"/>
  <c r="R86" i="2" s="1"/>
  <c r="G70" i="2"/>
  <c r="S70" i="2" s="1"/>
  <c r="F70" i="2"/>
  <c r="R70" i="2" s="1"/>
  <c r="G30" i="2"/>
  <c r="S30" i="2" s="1"/>
  <c r="F30" i="2"/>
  <c r="R30" i="2" s="1"/>
  <c r="G88" i="2"/>
  <c r="S88" i="2" s="1"/>
  <c r="E88" i="2"/>
  <c r="G72" i="2"/>
  <c r="S72" i="2" s="1"/>
  <c r="F72" i="2"/>
  <c r="R72" i="2" s="1"/>
  <c r="G56" i="2"/>
  <c r="S56" i="2" s="1"/>
  <c r="F56" i="2"/>
  <c r="R56" i="2" s="1"/>
  <c r="S961" i="4"/>
  <c r="U961" i="4" s="1"/>
  <c r="F21" i="2"/>
  <c r="R21" i="2" s="1"/>
  <c r="G21" i="2"/>
  <c r="S21" i="2" s="1"/>
  <c r="T967" i="4"/>
  <c r="V967" i="4" s="1"/>
  <c r="R967" i="4"/>
  <c r="U967" i="4" s="1"/>
  <c r="S921" i="4"/>
  <c r="U921" i="4" s="1"/>
  <c r="S913" i="4"/>
  <c r="S905" i="4"/>
  <c r="U905" i="4" s="1"/>
  <c r="S897" i="4"/>
  <c r="S889" i="4"/>
  <c r="V889" i="4" s="1"/>
  <c r="S881" i="4"/>
  <c r="S873" i="4"/>
  <c r="V873" i="4" s="1"/>
  <c r="S865" i="4"/>
  <c r="S857" i="4"/>
  <c r="U857" i="4" s="1"/>
  <c r="S849" i="4"/>
  <c r="S841" i="4"/>
  <c r="U841" i="4" s="1"/>
  <c r="S833" i="4"/>
  <c r="S825" i="4"/>
  <c r="V825" i="4" s="1"/>
  <c r="S817" i="4"/>
  <c r="S809" i="4"/>
  <c r="V809" i="4" s="1"/>
  <c r="S801" i="4"/>
  <c r="S793" i="4"/>
  <c r="S785" i="4"/>
  <c r="S777" i="4"/>
  <c r="V777" i="4" s="1"/>
  <c r="S769" i="4"/>
  <c r="S761" i="4"/>
  <c r="U761" i="4" s="1"/>
  <c r="S753" i="4"/>
  <c r="S745" i="4"/>
  <c r="U745" i="4" s="1"/>
  <c r="S737" i="4"/>
  <c r="S729" i="4"/>
  <c r="V729" i="4" s="1"/>
  <c r="S721" i="4"/>
  <c r="S713" i="4"/>
  <c r="V713" i="4" s="1"/>
  <c r="S705" i="4"/>
  <c r="S697" i="4"/>
  <c r="U697" i="4" s="1"/>
  <c r="S689" i="4"/>
  <c r="S681" i="4"/>
  <c r="U681" i="4" s="1"/>
  <c r="S673" i="4"/>
  <c r="S665" i="4"/>
  <c r="U665" i="4" s="1"/>
  <c r="S657" i="4"/>
  <c r="S649" i="4"/>
  <c r="U649" i="4" s="1"/>
  <c r="S641" i="4"/>
  <c r="S633" i="4"/>
  <c r="V633" i="4" s="1"/>
  <c r="S625" i="4"/>
  <c r="U625" i="4" s="1"/>
  <c r="S617" i="4"/>
  <c r="V617" i="4" s="1"/>
  <c r="S609" i="4"/>
  <c r="U609" i="4" s="1"/>
  <c r="S601" i="4"/>
  <c r="U601" i="4" s="1"/>
  <c r="S593" i="4"/>
  <c r="U593" i="4" s="1"/>
  <c r="S585" i="4"/>
  <c r="U585" i="4" s="1"/>
  <c r="S577" i="4"/>
  <c r="U577" i="4" s="1"/>
  <c r="S569" i="4"/>
  <c r="V569" i="4" s="1"/>
  <c r="S561" i="4"/>
  <c r="U561" i="4" s="1"/>
  <c r="V357" i="4"/>
  <c r="V349" i="4"/>
  <c r="V341" i="4"/>
  <c r="V333" i="4"/>
  <c r="V325" i="4"/>
  <c r="T905" i="4"/>
  <c r="T873" i="4"/>
  <c r="T841" i="4"/>
  <c r="T809" i="4"/>
  <c r="T777" i="4"/>
  <c r="T745" i="4"/>
  <c r="T713" i="4"/>
  <c r="T681" i="4"/>
  <c r="T649" i="4"/>
  <c r="S346" i="4"/>
  <c r="U346" i="4" s="1"/>
  <c r="S94" i="4"/>
  <c r="E21" i="2"/>
  <c r="E104" i="2"/>
  <c r="E86" i="2"/>
  <c r="G38" i="2"/>
  <c r="S38" i="2" s="1"/>
  <c r="E76" i="2"/>
  <c r="F52" i="2"/>
  <c r="R52" i="2" s="1"/>
  <c r="V317" i="4"/>
  <c r="V309" i="4"/>
  <c r="V301" i="4"/>
  <c r="V293" i="4"/>
  <c r="V285" i="4"/>
  <c r="V277" i="4"/>
  <c r="V269" i="4"/>
  <c r="V261" i="4"/>
  <c r="V253" i="4"/>
  <c r="U54" i="4"/>
  <c r="U46" i="4"/>
  <c r="U31" i="4"/>
  <c r="U23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82" i="4"/>
  <c r="V538" i="4"/>
  <c r="U390" i="4"/>
  <c r="V478" i="4"/>
  <c r="W478" i="4" s="1"/>
  <c r="X478" i="4" s="1"/>
  <c r="Y478" i="4" s="1"/>
  <c r="U426" i="4"/>
  <c r="U410" i="4"/>
  <c r="U394" i="4"/>
  <c r="V233" i="4"/>
  <c r="V217" i="4"/>
  <c r="V201" i="4"/>
  <c r="V185" i="4"/>
  <c r="V139" i="4"/>
  <c r="V62" i="4"/>
  <c r="V544" i="4"/>
  <c r="W544" i="4" s="1"/>
  <c r="X544" i="4" s="1"/>
  <c r="Y544" i="4" s="1"/>
  <c r="S931" i="4"/>
  <c r="V931" i="4" s="1"/>
  <c r="V365" i="4"/>
  <c r="S955" i="4"/>
  <c r="V955" i="4" s="1"/>
  <c r="U119" i="4"/>
  <c r="V462" i="4"/>
  <c r="T556" i="4"/>
  <c r="U969" i="4"/>
  <c r="U945" i="4"/>
  <c r="V937" i="4"/>
  <c r="U929" i="4"/>
  <c r="V522" i="4"/>
  <c r="V422" i="4"/>
  <c r="T497" i="4"/>
  <c r="T493" i="4"/>
  <c r="T489" i="4"/>
  <c r="T485" i="4"/>
  <c r="T481" i="4"/>
  <c r="T477" i="4"/>
  <c r="T473" i="4"/>
  <c r="T469" i="4"/>
  <c r="T465" i="4"/>
  <c r="T461" i="4"/>
  <c r="T421" i="4"/>
  <c r="T417" i="4"/>
  <c r="T413" i="4"/>
  <c r="V398" i="4"/>
  <c r="F90" i="2"/>
  <c r="R90" i="2" s="1"/>
  <c r="F82" i="2"/>
  <c r="R82" i="2" s="1"/>
  <c r="F50" i="2"/>
  <c r="R50" i="2" s="1"/>
  <c r="F96" i="2"/>
  <c r="R96" i="2" s="1"/>
  <c r="F92" i="2"/>
  <c r="R92" i="2" s="1"/>
  <c r="E64" i="2"/>
  <c r="E32" i="2"/>
  <c r="D13" i="8"/>
  <c r="E13" i="8"/>
  <c r="V502" i="4"/>
  <c r="U143" i="4"/>
  <c r="W143" i="4" s="1"/>
  <c r="X143" i="4" s="1"/>
  <c r="Y143" i="4" s="1"/>
  <c r="U131" i="4"/>
  <c r="V165" i="4"/>
  <c r="U181" i="4"/>
  <c r="U169" i="4"/>
  <c r="F88" i="2"/>
  <c r="R88" i="2" s="1"/>
  <c r="E72" i="2"/>
  <c r="E56" i="2"/>
  <c r="E68" i="2"/>
  <c r="G68" i="2"/>
  <c r="S68" i="2" s="1"/>
  <c r="E94" i="2"/>
  <c r="F94" i="2"/>
  <c r="R94" i="2" s="1"/>
  <c r="E78" i="2"/>
  <c r="F78" i="2"/>
  <c r="R78" i="2" s="1"/>
  <c r="F62" i="2"/>
  <c r="R62" i="2" s="1"/>
  <c r="E62" i="2"/>
  <c r="F54" i="2"/>
  <c r="R54" i="2" s="1"/>
  <c r="G54" i="2"/>
  <c r="S54" i="2" s="1"/>
  <c r="E46" i="2"/>
  <c r="F46" i="2"/>
  <c r="R46" i="2" s="1"/>
  <c r="E42" i="2"/>
  <c r="F42" i="2"/>
  <c r="R42" i="2" s="1"/>
  <c r="E34" i="2"/>
  <c r="F34" i="2"/>
  <c r="R34" i="2" s="1"/>
  <c r="E22" i="2"/>
  <c r="F22" i="2"/>
  <c r="R22" i="2" s="1"/>
  <c r="G40" i="2"/>
  <c r="S40" i="2" s="1"/>
  <c r="F40" i="2"/>
  <c r="R40" i="2" s="1"/>
  <c r="E24" i="2"/>
  <c r="F24" i="2"/>
  <c r="R24" i="2" s="1"/>
  <c r="Q393" i="4"/>
  <c r="T393" i="4" s="1"/>
  <c r="Q409" i="4"/>
  <c r="T409" i="4" s="1"/>
  <c r="Q425" i="4"/>
  <c r="T425" i="4" s="1"/>
  <c r="Q441" i="4"/>
  <c r="T441" i="4" s="1"/>
  <c r="Q457" i="4"/>
  <c r="T457" i="4" s="1"/>
  <c r="I1001" i="11"/>
  <c r="J999" i="11"/>
  <c r="I520" i="11"/>
  <c r="I504" i="11"/>
  <c r="F98" i="2"/>
  <c r="R98" i="2" s="1"/>
  <c r="E98" i="2"/>
  <c r="S90" i="4"/>
  <c r="U90" i="4" s="1"/>
  <c r="I995" i="11"/>
  <c r="V953" i="4"/>
  <c r="W953" i="4" s="1"/>
  <c r="U486" i="4"/>
  <c r="U217" i="4"/>
  <c r="T573" i="4"/>
  <c r="U937" i="4"/>
  <c r="U454" i="4"/>
  <c r="W454" i="4" s="1"/>
  <c r="X454" i="4" s="1"/>
  <c r="Y454" i="4" s="1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W490" i="4" s="1"/>
  <c r="X490" i="4" s="1"/>
  <c r="Y490" i="4" s="1"/>
  <c r="V442" i="4"/>
  <c r="W442" i="4" s="1"/>
  <c r="X442" i="4" s="1"/>
  <c r="Y442" i="4" s="1"/>
  <c r="U213" i="4"/>
  <c r="T208" i="4"/>
  <c r="S556" i="4"/>
  <c r="V556" i="4" s="1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W554" i="4" s="1"/>
  <c r="X554" i="4" s="1"/>
  <c r="Y554" i="4" s="1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W520" i="4" s="1"/>
  <c r="X520" i="4" s="1"/>
  <c r="Y520" i="4" s="1"/>
  <c r="V123" i="4"/>
  <c r="W123" i="4" s="1"/>
  <c r="X123" i="4" s="1"/>
  <c r="Y123" i="4" s="1"/>
  <c r="U538" i="4"/>
  <c r="U470" i="4"/>
  <c r="V438" i="4"/>
  <c r="V390" i="4"/>
  <c r="V369" i="4"/>
  <c r="W369" i="4" s="1"/>
  <c r="X369" i="4" s="1"/>
  <c r="Y369" i="4" s="1"/>
  <c r="S232" i="4"/>
  <c r="U232" i="4" s="1"/>
  <c r="S216" i="4"/>
  <c r="U216" i="4" s="1"/>
  <c r="S226" i="4"/>
  <c r="U226" i="4" s="1"/>
  <c r="S210" i="4"/>
  <c r="U210" i="4" s="1"/>
  <c r="T971" i="4"/>
  <c r="V971" i="4" s="1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E6" i="8"/>
  <c r="D6" i="8"/>
  <c r="E5" i="8"/>
  <c r="D5" i="8"/>
  <c r="E10" i="8"/>
  <c r="D10" i="8"/>
  <c r="E9" i="8"/>
  <c r="D9" i="8"/>
  <c r="R939" i="4"/>
  <c r="V939" i="4" s="1"/>
  <c r="U233" i="4"/>
  <c r="T621" i="4"/>
  <c r="T589" i="4"/>
  <c r="T557" i="4"/>
  <c r="U139" i="4"/>
  <c r="V510" i="4"/>
  <c r="V377" i="4"/>
  <c r="V241" i="4"/>
  <c r="W241" i="4" s="1"/>
  <c r="X241" i="4" s="1"/>
  <c r="Y241" i="4" s="1"/>
  <c r="V43" i="4"/>
  <c r="W43" i="4" s="1"/>
  <c r="X43" i="4" s="1"/>
  <c r="Y43" i="4" s="1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V536" i="4"/>
  <c r="W536" i="4" s="1"/>
  <c r="X536" i="4" s="1"/>
  <c r="Y536" i="4" s="1"/>
  <c r="U205" i="4"/>
  <c r="S514" i="4"/>
  <c r="V373" i="4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U229" i="4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X494" i="4" s="1"/>
  <c r="Y494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S749" i="4"/>
  <c r="U749" i="4" s="1"/>
  <c r="S741" i="4"/>
  <c r="U741" i="4" s="1"/>
  <c r="S733" i="4"/>
  <c r="S725" i="4"/>
  <c r="U725" i="4" s="1"/>
  <c r="S717" i="4"/>
  <c r="U717" i="4" s="1"/>
  <c r="S709" i="4"/>
  <c r="U709" i="4" s="1"/>
  <c r="S701" i="4"/>
  <c r="U701" i="4" s="1"/>
  <c r="S693" i="4"/>
  <c r="S685" i="4"/>
  <c r="U685" i="4" s="1"/>
  <c r="S677" i="4"/>
  <c r="U677" i="4" s="1"/>
  <c r="S669" i="4"/>
  <c r="S661" i="4"/>
  <c r="U661" i="4" s="1"/>
  <c r="S653" i="4"/>
  <c r="U653" i="4" s="1"/>
  <c r="S645" i="4"/>
  <c r="U645" i="4" s="1"/>
  <c r="S637" i="4"/>
  <c r="S629" i="4"/>
  <c r="U629" i="4" s="1"/>
  <c r="S621" i="4"/>
  <c r="U621" i="4" s="1"/>
  <c r="S613" i="4"/>
  <c r="U613" i="4" s="1"/>
  <c r="S605" i="4"/>
  <c r="S597" i="4"/>
  <c r="S589" i="4"/>
  <c r="S581" i="4"/>
  <c r="U581" i="4" s="1"/>
  <c r="S573" i="4"/>
  <c r="S565" i="4"/>
  <c r="U565" i="4" s="1"/>
  <c r="S557" i="4"/>
  <c r="U557" i="4" s="1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V119" i="4"/>
  <c r="U462" i="4"/>
  <c r="U446" i="4"/>
  <c r="U430" i="4"/>
  <c r="V414" i="4"/>
  <c r="U398" i="4"/>
  <c r="V382" i="4"/>
  <c r="W382" i="4" s="1"/>
  <c r="U450" i="4"/>
  <c r="U434" i="4"/>
  <c r="W434" i="4" s="1"/>
  <c r="X434" i="4" s="1"/>
  <c r="Y434" i="4" s="1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U29" i="4"/>
  <c r="U25" i="4"/>
  <c r="W25" i="4" s="1"/>
  <c r="U21" i="4"/>
  <c r="W21" i="4" s="1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R106" i="2" s="1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S144" i="2" s="1"/>
  <c r="F144" i="2"/>
  <c r="R144" i="2" s="1"/>
  <c r="E142" i="2"/>
  <c r="G142" i="2"/>
  <c r="S142" i="2" s="1"/>
  <c r="F142" i="2"/>
  <c r="R142" i="2" s="1"/>
  <c r="E140" i="2"/>
  <c r="G140" i="2"/>
  <c r="S140" i="2" s="1"/>
  <c r="F140" i="2"/>
  <c r="R140" i="2" s="1"/>
  <c r="E138" i="2"/>
  <c r="G138" i="2"/>
  <c r="S138" i="2" s="1"/>
  <c r="F138" i="2"/>
  <c r="R138" i="2" s="1"/>
  <c r="E136" i="2"/>
  <c r="G136" i="2"/>
  <c r="S136" i="2" s="1"/>
  <c r="F136" i="2"/>
  <c r="R136" i="2" s="1"/>
  <c r="E134" i="2"/>
  <c r="G134" i="2"/>
  <c r="S134" i="2" s="1"/>
  <c r="F134" i="2"/>
  <c r="R134" i="2" s="1"/>
  <c r="E132" i="2"/>
  <c r="G132" i="2"/>
  <c r="S132" i="2" s="1"/>
  <c r="F132" i="2"/>
  <c r="R132" i="2" s="1"/>
  <c r="E130" i="2"/>
  <c r="G130" i="2"/>
  <c r="S130" i="2" s="1"/>
  <c r="F130" i="2"/>
  <c r="R130" i="2" s="1"/>
  <c r="E128" i="2"/>
  <c r="G128" i="2"/>
  <c r="S128" i="2" s="1"/>
  <c r="F128" i="2"/>
  <c r="R128" i="2" s="1"/>
  <c r="E126" i="2"/>
  <c r="G126" i="2"/>
  <c r="S126" i="2" s="1"/>
  <c r="F126" i="2"/>
  <c r="R126" i="2" s="1"/>
  <c r="E124" i="2"/>
  <c r="G124" i="2"/>
  <c r="S124" i="2" s="1"/>
  <c r="F124" i="2"/>
  <c r="R124" i="2" s="1"/>
  <c r="E122" i="2"/>
  <c r="G122" i="2"/>
  <c r="S122" i="2" s="1"/>
  <c r="F122" i="2"/>
  <c r="R122" i="2" s="1"/>
  <c r="E120" i="2"/>
  <c r="G120" i="2"/>
  <c r="S120" i="2" s="1"/>
  <c r="F120" i="2"/>
  <c r="R120" i="2" s="1"/>
  <c r="E118" i="2"/>
  <c r="G118" i="2"/>
  <c r="S118" i="2" s="1"/>
  <c r="F118" i="2"/>
  <c r="R118" i="2" s="1"/>
  <c r="E116" i="2"/>
  <c r="G116" i="2"/>
  <c r="S116" i="2" s="1"/>
  <c r="F116" i="2"/>
  <c r="R116" i="2" s="1"/>
  <c r="E114" i="2"/>
  <c r="G114" i="2"/>
  <c r="S114" i="2" s="1"/>
  <c r="F114" i="2"/>
  <c r="R114" i="2" s="1"/>
  <c r="E112" i="2"/>
  <c r="G112" i="2"/>
  <c r="S112" i="2" s="1"/>
  <c r="F112" i="2"/>
  <c r="R112" i="2" s="1"/>
  <c r="E110" i="2"/>
  <c r="G110" i="2"/>
  <c r="S110" i="2" s="1"/>
  <c r="F110" i="2"/>
  <c r="R110" i="2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R107" i="2" s="1"/>
  <c r="E107" i="2"/>
  <c r="G107" i="2"/>
  <c r="S107" i="2" s="1"/>
  <c r="F103" i="2"/>
  <c r="R103" i="2" s="1"/>
  <c r="E103" i="2"/>
  <c r="G103" i="2"/>
  <c r="S103" i="2" s="1"/>
  <c r="F99" i="2"/>
  <c r="R99" i="2" s="1"/>
  <c r="E99" i="2"/>
  <c r="G99" i="2"/>
  <c r="S99" i="2" s="1"/>
  <c r="F95" i="2"/>
  <c r="R95" i="2" s="1"/>
  <c r="E95" i="2"/>
  <c r="G95" i="2"/>
  <c r="S95" i="2" s="1"/>
  <c r="F91" i="2"/>
  <c r="R91" i="2" s="1"/>
  <c r="E91" i="2"/>
  <c r="G91" i="2"/>
  <c r="S91" i="2" s="1"/>
  <c r="F87" i="2"/>
  <c r="R87" i="2" s="1"/>
  <c r="E87" i="2"/>
  <c r="G87" i="2"/>
  <c r="S87" i="2" s="1"/>
  <c r="F83" i="2"/>
  <c r="R83" i="2" s="1"/>
  <c r="E83" i="2"/>
  <c r="G83" i="2"/>
  <c r="S83" i="2" s="1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R145" i="2" s="1"/>
  <c r="E145" i="2"/>
  <c r="G145" i="2"/>
  <c r="S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R143" i="2" s="1"/>
  <c r="E143" i="2"/>
  <c r="G143" i="2"/>
  <c r="S143" i="2" s="1"/>
  <c r="F141" i="2"/>
  <c r="R141" i="2" s="1"/>
  <c r="E141" i="2"/>
  <c r="G141" i="2"/>
  <c r="S141" i="2" s="1"/>
  <c r="F139" i="2"/>
  <c r="R139" i="2" s="1"/>
  <c r="E139" i="2"/>
  <c r="G139" i="2"/>
  <c r="S139" i="2" s="1"/>
  <c r="F137" i="2"/>
  <c r="R137" i="2" s="1"/>
  <c r="E137" i="2"/>
  <c r="G137" i="2"/>
  <c r="S137" i="2" s="1"/>
  <c r="F135" i="2"/>
  <c r="R135" i="2" s="1"/>
  <c r="E135" i="2"/>
  <c r="G135" i="2"/>
  <c r="S135" i="2" s="1"/>
  <c r="F133" i="2"/>
  <c r="R133" i="2" s="1"/>
  <c r="E133" i="2"/>
  <c r="G133" i="2"/>
  <c r="S133" i="2" s="1"/>
  <c r="F131" i="2"/>
  <c r="R131" i="2" s="1"/>
  <c r="E131" i="2"/>
  <c r="G131" i="2"/>
  <c r="S131" i="2" s="1"/>
  <c r="F129" i="2"/>
  <c r="R129" i="2" s="1"/>
  <c r="E129" i="2"/>
  <c r="G129" i="2"/>
  <c r="S129" i="2" s="1"/>
  <c r="F127" i="2"/>
  <c r="R127" i="2" s="1"/>
  <c r="E127" i="2"/>
  <c r="G127" i="2"/>
  <c r="S127" i="2" s="1"/>
  <c r="F125" i="2"/>
  <c r="R125" i="2" s="1"/>
  <c r="E125" i="2"/>
  <c r="G125" i="2"/>
  <c r="S125" i="2" s="1"/>
  <c r="F123" i="2"/>
  <c r="R123" i="2" s="1"/>
  <c r="E123" i="2"/>
  <c r="G123" i="2"/>
  <c r="S123" i="2" s="1"/>
  <c r="F121" i="2"/>
  <c r="R121" i="2" s="1"/>
  <c r="E121" i="2"/>
  <c r="G121" i="2"/>
  <c r="S121" i="2" s="1"/>
  <c r="F119" i="2"/>
  <c r="R119" i="2" s="1"/>
  <c r="E119" i="2"/>
  <c r="G119" i="2"/>
  <c r="S119" i="2" s="1"/>
  <c r="F117" i="2"/>
  <c r="R117" i="2" s="1"/>
  <c r="E117" i="2"/>
  <c r="G117" i="2"/>
  <c r="S117" i="2" s="1"/>
  <c r="F115" i="2"/>
  <c r="R115" i="2" s="1"/>
  <c r="E115" i="2"/>
  <c r="G115" i="2"/>
  <c r="S115" i="2" s="1"/>
  <c r="F113" i="2"/>
  <c r="R113" i="2" s="1"/>
  <c r="E113" i="2"/>
  <c r="G113" i="2"/>
  <c r="S113" i="2" s="1"/>
  <c r="F111" i="2"/>
  <c r="R111" i="2" s="1"/>
  <c r="E111" i="2"/>
  <c r="G111" i="2"/>
  <c r="S111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R109" i="2" s="1"/>
  <c r="E109" i="2"/>
  <c r="G109" i="2"/>
  <c r="S109" i="2" s="1"/>
  <c r="F105" i="2"/>
  <c r="R105" i="2" s="1"/>
  <c r="E105" i="2"/>
  <c r="G105" i="2"/>
  <c r="S105" i="2" s="1"/>
  <c r="F101" i="2"/>
  <c r="R101" i="2" s="1"/>
  <c r="E101" i="2"/>
  <c r="G101" i="2"/>
  <c r="S101" i="2" s="1"/>
  <c r="F97" i="2"/>
  <c r="R97" i="2" s="1"/>
  <c r="E97" i="2"/>
  <c r="G97" i="2"/>
  <c r="S97" i="2" s="1"/>
  <c r="F93" i="2"/>
  <c r="R93" i="2" s="1"/>
  <c r="E93" i="2"/>
  <c r="G93" i="2"/>
  <c r="S93" i="2" s="1"/>
  <c r="F89" i="2"/>
  <c r="R89" i="2" s="1"/>
  <c r="E89" i="2"/>
  <c r="G89" i="2"/>
  <c r="S89" i="2" s="1"/>
  <c r="F85" i="2"/>
  <c r="R85" i="2" s="1"/>
  <c r="E85" i="2"/>
  <c r="G85" i="2"/>
  <c r="S85" i="2" s="1"/>
  <c r="F81" i="2"/>
  <c r="R81" i="2" s="1"/>
  <c r="E81" i="2"/>
  <c r="G81" i="2"/>
  <c r="S81" i="2" s="1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28" i="4"/>
  <c r="X528" i="4" s="1"/>
  <c r="Y528" i="4" s="1"/>
  <c r="T354" i="4"/>
  <c r="T338" i="4"/>
  <c r="S12" i="4"/>
  <c r="T222" i="4"/>
  <c r="T5" i="4"/>
  <c r="T509" i="4"/>
  <c r="V66" i="4"/>
  <c r="U66" i="4"/>
  <c r="S236" i="4"/>
  <c r="U236" i="4" s="1"/>
  <c r="W245" i="4"/>
  <c r="X245" i="4" s="1"/>
  <c r="Y245" i="4" s="1"/>
  <c r="W109" i="4"/>
  <c r="X109" i="4" s="1"/>
  <c r="Y109" i="4" s="1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T218" i="4"/>
  <c r="T210" i="4"/>
  <c r="T98" i="4"/>
  <c r="V98" i="4" s="1"/>
  <c r="S501" i="4"/>
  <c r="U501" i="4" s="1"/>
  <c r="S16" i="4"/>
  <c r="S13" i="4"/>
  <c r="U13" i="4" s="1"/>
  <c r="R8" i="4"/>
  <c r="S8" i="4"/>
  <c r="U12" i="4"/>
  <c r="T346" i="4"/>
  <c r="S6" i="4"/>
  <c r="T230" i="4"/>
  <c r="T214" i="4"/>
  <c r="T94" i="4"/>
  <c r="U354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T320" i="4"/>
  <c r="T316" i="4"/>
  <c r="V316" i="4" s="1"/>
  <c r="W316" i="4" s="1"/>
  <c r="T312" i="4"/>
  <c r="T308" i="4"/>
  <c r="T304" i="4"/>
  <c r="T300" i="4"/>
  <c r="V300" i="4" s="1"/>
  <c r="W300" i="4" s="1"/>
  <c r="T296" i="4"/>
  <c r="T292" i="4"/>
  <c r="T288" i="4"/>
  <c r="T284" i="4"/>
  <c r="V284" i="4" s="1"/>
  <c r="W284" i="4" s="1"/>
  <c r="T280" i="4"/>
  <c r="T276" i="4"/>
  <c r="T272" i="4"/>
  <c r="T268" i="4"/>
  <c r="V268" i="4" s="1"/>
  <c r="W268" i="4" s="1"/>
  <c r="T264" i="4"/>
  <c r="T260" i="4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V74" i="4" s="1"/>
  <c r="T70" i="4"/>
  <c r="T57" i="4"/>
  <c r="T49" i="4"/>
  <c r="T38" i="4"/>
  <c r="T32" i="4"/>
  <c r="T24" i="4"/>
  <c r="U94" i="4"/>
  <c r="U82" i="4"/>
  <c r="U78" i="4"/>
  <c r="U74" i="4"/>
  <c r="V15" i="4"/>
  <c r="U15" i="4"/>
  <c r="U395" i="4"/>
  <c r="U4" i="4"/>
  <c r="V4" i="4"/>
  <c r="W965" i="4"/>
  <c r="X965" i="4" s="1"/>
  <c r="Y965" i="4" s="1"/>
  <c r="W957" i="4"/>
  <c r="X957" i="4" s="1"/>
  <c r="Y957" i="4" s="1"/>
  <c r="W925" i="4"/>
  <c r="X925" i="4" s="1"/>
  <c r="Y925" i="4" s="1"/>
  <c r="W530" i="4"/>
  <c r="X530" i="4" s="1"/>
  <c r="Y530" i="4" s="1"/>
  <c r="W458" i="4"/>
  <c r="X458" i="4" s="1"/>
  <c r="Y458" i="4" s="1"/>
  <c r="W390" i="4"/>
  <c r="X390" i="4" s="1"/>
  <c r="Y390" i="4" s="1"/>
  <c r="W377" i="4"/>
  <c r="X377" i="4" s="1"/>
  <c r="Y377" i="4" s="1"/>
  <c r="W105" i="4"/>
  <c r="X105" i="4" s="1"/>
  <c r="Y105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V128" i="4" s="1"/>
  <c r="W128" i="4" s="1"/>
  <c r="T120" i="4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917" i="4"/>
  <c r="V853" i="4"/>
  <c r="U733" i="4"/>
  <c r="V661" i="4"/>
  <c r="U597" i="4"/>
  <c r="V548" i="4"/>
  <c r="U548" i="4"/>
  <c r="V532" i="4"/>
  <c r="U532" i="4"/>
  <c r="V516" i="4"/>
  <c r="U516" i="4"/>
  <c r="U971" i="4"/>
  <c r="V963" i="4"/>
  <c r="U963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05" i="4"/>
  <c r="V897" i="4"/>
  <c r="U889" i="4"/>
  <c r="U873" i="4"/>
  <c r="V857" i="4"/>
  <c r="V841" i="4"/>
  <c r="V833" i="4"/>
  <c r="U825" i="4"/>
  <c r="U809" i="4"/>
  <c r="U793" i="4"/>
  <c r="U777" i="4"/>
  <c r="V761" i="4"/>
  <c r="V745" i="4"/>
  <c r="V737" i="4"/>
  <c r="U729" i="4"/>
  <c r="U713" i="4"/>
  <c r="V697" i="4"/>
  <c r="V681" i="4"/>
  <c r="V673" i="4"/>
  <c r="V649" i="4"/>
  <c r="V641" i="4"/>
  <c r="U633" i="4"/>
  <c r="U617" i="4"/>
  <c r="V609" i="4"/>
  <c r="V601" i="4"/>
  <c r="V585" i="4"/>
  <c r="V577" i="4"/>
  <c r="U569" i="4"/>
  <c r="U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U997" i="4"/>
  <c r="V989" i="4"/>
  <c r="U989" i="4"/>
  <c r="U981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W35" i="4" s="1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877" i="4"/>
  <c r="U821" i="4"/>
  <c r="U757" i="4"/>
  <c r="U693" i="4"/>
  <c r="U669" i="4"/>
  <c r="V959" i="4"/>
  <c r="U959" i="4"/>
  <c r="V947" i="4"/>
  <c r="U947" i="4"/>
  <c r="U939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V184" i="4" l="1"/>
  <c r="W184" i="4" s="1"/>
  <c r="V200" i="4"/>
  <c r="W200" i="4" s="1"/>
  <c r="V168" i="4"/>
  <c r="W168" i="4" s="1"/>
  <c r="W23" i="4"/>
  <c r="W46" i="4"/>
  <c r="W249" i="4"/>
  <c r="W265" i="4"/>
  <c r="W281" i="4"/>
  <c r="W297" i="4"/>
  <c r="W313" i="4"/>
  <c r="W329" i="4"/>
  <c r="W345" i="4"/>
  <c r="V260" i="4"/>
  <c r="W260" i="4" s="1"/>
  <c r="V276" i="4"/>
  <c r="W276" i="4" s="1"/>
  <c r="V292" i="4"/>
  <c r="W292" i="4" s="1"/>
  <c r="V308" i="4"/>
  <c r="W308" i="4" s="1"/>
  <c r="V324" i="4"/>
  <c r="W324" i="4" s="1"/>
  <c r="V346" i="4"/>
  <c r="W189" i="4"/>
  <c r="X189" i="4" s="1"/>
  <c r="Y189" i="4" s="1"/>
  <c r="W221" i="4"/>
  <c r="X221" i="4" s="1"/>
  <c r="Y221" i="4" s="1"/>
  <c r="W169" i="4"/>
  <c r="X169" i="4" s="1"/>
  <c r="Y169" i="4" s="1"/>
  <c r="AK169" i="4" s="1"/>
  <c r="W430" i="4"/>
  <c r="W462" i="4"/>
  <c r="X462" i="4" s="1"/>
  <c r="Y462" i="4" s="1"/>
  <c r="AI462" i="4" s="1"/>
  <c r="W135" i="4"/>
  <c r="X135" i="4" s="1"/>
  <c r="Y135" i="4" s="1"/>
  <c r="AG135" i="4" s="1"/>
  <c r="W147" i="4"/>
  <c r="X147" i="4" s="1"/>
  <c r="Y147" i="4" s="1"/>
  <c r="W466" i="4"/>
  <c r="X466" i="4" s="1"/>
  <c r="Y466" i="4" s="1"/>
  <c r="W185" i="4"/>
  <c r="X185" i="4" s="1"/>
  <c r="Y185" i="4" s="1"/>
  <c r="AK185" i="4" s="1"/>
  <c r="W165" i="4"/>
  <c r="X165" i="4" s="1"/>
  <c r="Y165" i="4" s="1"/>
  <c r="V144" i="4"/>
  <c r="W144" i="4" s="1"/>
  <c r="W422" i="4"/>
  <c r="W233" i="4"/>
  <c r="X233" i="4" s="1"/>
  <c r="W538" i="4"/>
  <c r="X538" i="4" s="1"/>
  <c r="Y538" i="4" s="1"/>
  <c r="V561" i="4"/>
  <c r="W561" i="4" s="1"/>
  <c r="X561" i="4" s="1"/>
  <c r="V593" i="4"/>
  <c r="V625" i="4"/>
  <c r="W625" i="4" s="1"/>
  <c r="X625" i="4" s="1"/>
  <c r="V657" i="4"/>
  <c r="V689" i="4"/>
  <c r="V721" i="4"/>
  <c r="V753" i="4"/>
  <c r="V785" i="4"/>
  <c r="V817" i="4"/>
  <c r="V849" i="4"/>
  <c r="V881" i="4"/>
  <c r="V913" i="4"/>
  <c r="V629" i="4"/>
  <c r="W629" i="4" s="1"/>
  <c r="V885" i="4"/>
  <c r="V28" i="4"/>
  <c r="W28" i="4" s="1"/>
  <c r="V120" i="4"/>
  <c r="W120" i="4" s="1"/>
  <c r="V136" i="4"/>
  <c r="W136" i="4" s="1"/>
  <c r="V160" i="4"/>
  <c r="W160" i="4" s="1"/>
  <c r="V176" i="4"/>
  <c r="W176" i="4" s="1"/>
  <c r="V192" i="4"/>
  <c r="W192" i="4" s="1"/>
  <c r="V30" i="4"/>
  <c r="W30" i="4" s="1"/>
  <c r="X30" i="4" s="1"/>
  <c r="Y30" i="4" s="1"/>
  <c r="W365" i="4"/>
  <c r="W197" i="4"/>
  <c r="X197" i="4" s="1"/>
  <c r="W213" i="4"/>
  <c r="X213" i="4" s="1"/>
  <c r="Y213" i="4" s="1"/>
  <c r="W33" i="4"/>
  <c r="X33" i="4" s="1"/>
  <c r="Y33" i="4" s="1"/>
  <c r="W161" i="4"/>
  <c r="X161" i="4" s="1"/>
  <c r="Y161" i="4" s="1"/>
  <c r="AK161" i="4" s="1"/>
  <c r="W414" i="4"/>
  <c r="X414" i="4" s="1"/>
  <c r="W119" i="4"/>
  <c r="W181" i="4"/>
  <c r="X181" i="4" s="1"/>
  <c r="W131" i="4"/>
  <c r="X131" i="4" s="1"/>
  <c r="Y131" i="4" s="1"/>
  <c r="W157" i="4"/>
  <c r="X157" i="4" s="1"/>
  <c r="V589" i="4"/>
  <c r="V605" i="4"/>
  <c r="V961" i="4"/>
  <c r="W961" i="4" s="1"/>
  <c r="X961" i="4" s="1"/>
  <c r="Y961" i="4" s="1"/>
  <c r="W945" i="4"/>
  <c r="X945" i="4" s="1"/>
  <c r="W201" i="4"/>
  <c r="X201" i="4" s="1"/>
  <c r="Y201" i="4" s="1"/>
  <c r="AG201" i="4" s="1"/>
  <c r="W510" i="4"/>
  <c r="X510" i="4" s="1"/>
  <c r="AU510" i="4" s="1"/>
  <c r="U605" i="4"/>
  <c r="W31" i="4"/>
  <c r="X31" i="4" s="1"/>
  <c r="Y31" i="4" s="1"/>
  <c r="W54" i="4"/>
  <c r="W257" i="4"/>
  <c r="X257" i="4" s="1"/>
  <c r="Y257" i="4" s="1"/>
  <c r="W273" i="4"/>
  <c r="W289" i="4"/>
  <c r="X289" i="4" s="1"/>
  <c r="Y289" i="4" s="1"/>
  <c r="W305" i="4"/>
  <c r="W321" i="4"/>
  <c r="X321" i="4" s="1"/>
  <c r="Y321" i="4" s="1"/>
  <c r="W337" i="4"/>
  <c r="W353" i="4"/>
  <c r="X353" i="4" s="1"/>
  <c r="Y353" i="4" s="1"/>
  <c r="V216" i="4"/>
  <c r="W216" i="4" s="1"/>
  <c r="X216" i="4" s="1"/>
  <c r="Y216" i="4" s="1"/>
  <c r="V90" i="4"/>
  <c r="W90" i="4" s="1"/>
  <c r="X90" i="4" s="1"/>
  <c r="V94" i="4"/>
  <c r="V210" i="4"/>
  <c r="W210" i="4" s="1"/>
  <c r="X210" i="4" s="1"/>
  <c r="W398" i="4"/>
  <c r="X398" i="4" s="1"/>
  <c r="Y398" i="4" s="1"/>
  <c r="W502" i="4"/>
  <c r="X502" i="4" s="1"/>
  <c r="W139" i="4"/>
  <c r="X139" i="4" s="1"/>
  <c r="Y139" i="4" s="1"/>
  <c r="U529" i="4"/>
  <c r="V529" i="4"/>
  <c r="U350" i="4"/>
  <c r="V350" i="4"/>
  <c r="V573" i="4"/>
  <c r="U573" i="4"/>
  <c r="V637" i="4"/>
  <c r="U637" i="4"/>
  <c r="V547" i="4"/>
  <c r="V998" i="4"/>
  <c r="W998" i="4" s="1"/>
  <c r="U387" i="4"/>
  <c r="W387" i="4" s="1"/>
  <c r="X387" i="4" s="1"/>
  <c r="V338" i="4"/>
  <c r="W338" i="4" s="1"/>
  <c r="X338" i="4" s="1"/>
  <c r="V383" i="4"/>
  <c r="V391" i="4"/>
  <c r="V486" i="4"/>
  <c r="W486" i="4" s="1"/>
  <c r="X486" i="4" s="1"/>
  <c r="Y486" i="4" s="1"/>
  <c r="AG486" i="4" s="1"/>
  <c r="V470" i="4"/>
  <c r="W470" i="4" s="1"/>
  <c r="X470" i="4" s="1"/>
  <c r="U438" i="4"/>
  <c r="W438" i="4" s="1"/>
  <c r="X438" i="4" s="1"/>
  <c r="Y438" i="4" s="1"/>
  <c r="V406" i="4"/>
  <c r="W406" i="4" s="1"/>
  <c r="X406" i="4" s="1"/>
  <c r="T437" i="4"/>
  <c r="V437" i="4" s="1"/>
  <c r="W437" i="4" s="1"/>
  <c r="T433" i="4"/>
  <c r="V433" i="4" s="1"/>
  <c r="W433" i="4" s="1"/>
  <c r="T429" i="4"/>
  <c r="T405" i="4"/>
  <c r="V405" i="4" s="1"/>
  <c r="W405" i="4" s="1"/>
  <c r="T401" i="4"/>
  <c r="T397" i="4"/>
  <c r="V397" i="4" s="1"/>
  <c r="W397" i="4" s="1"/>
  <c r="V977" i="4"/>
  <c r="W977" i="4" s="1"/>
  <c r="V993" i="4"/>
  <c r="W993" i="4" s="1"/>
  <c r="X993" i="4" s="1"/>
  <c r="U589" i="4"/>
  <c r="V374" i="4"/>
  <c r="V946" i="4"/>
  <c r="V982" i="4"/>
  <c r="W982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V204" i="4"/>
  <c r="W204" i="4" s="1"/>
  <c r="X204" i="4" s="1"/>
  <c r="Y204" i="4" s="1"/>
  <c r="V256" i="4"/>
  <c r="W256" i="4" s="1"/>
  <c r="V272" i="4"/>
  <c r="W272" i="4" s="1"/>
  <c r="V288" i="4"/>
  <c r="W288" i="4" s="1"/>
  <c r="X288" i="4" s="1"/>
  <c r="V304" i="4"/>
  <c r="W304" i="4" s="1"/>
  <c r="V320" i="4"/>
  <c r="W320" i="4" s="1"/>
  <c r="V218" i="4"/>
  <c r="W218" i="4" s="1"/>
  <c r="X218" i="4" s="1"/>
  <c r="V342" i="4"/>
  <c r="W373" i="4"/>
  <c r="X373" i="4" s="1"/>
  <c r="Y373" i="4" s="1"/>
  <c r="W205" i="4"/>
  <c r="X205" i="4" s="1"/>
  <c r="Y205" i="4" s="1"/>
  <c r="W418" i="4"/>
  <c r="X418" i="4" s="1"/>
  <c r="W546" i="4"/>
  <c r="X546" i="4" s="1"/>
  <c r="Y546" i="4" s="1"/>
  <c r="W446" i="4"/>
  <c r="X446" i="4" s="1"/>
  <c r="V208" i="4"/>
  <c r="W208" i="4" s="1"/>
  <c r="X208" i="4" s="1"/>
  <c r="Y208" i="4" s="1"/>
  <c r="V51" i="4"/>
  <c r="W51" i="4" s="1"/>
  <c r="X51" i="4" s="1"/>
  <c r="Y51" i="4" s="1"/>
  <c r="V38" i="4"/>
  <c r="W38" i="4" s="1"/>
  <c r="W29" i="4"/>
  <c r="X29" i="4" s="1"/>
  <c r="Y29" i="4" s="1"/>
  <c r="Y506" i="4"/>
  <c r="X506" i="4"/>
  <c r="V985" i="4"/>
  <c r="W985" i="4" s="1"/>
  <c r="X985" i="4" s="1"/>
  <c r="V1001" i="4"/>
  <c r="V523" i="4"/>
  <c r="W523" i="4" s="1"/>
  <c r="V934" i="4"/>
  <c r="W934" i="4" s="1"/>
  <c r="V962" i="4"/>
  <c r="W962" i="4" s="1"/>
  <c r="V974" i="4"/>
  <c r="W974" i="4" s="1"/>
  <c r="V990" i="4"/>
  <c r="W990" i="4" s="1"/>
  <c r="V565" i="4"/>
  <c r="W565" i="4" s="1"/>
  <c r="X565" i="4" s="1"/>
  <c r="Y565" i="4" s="1"/>
  <c r="V645" i="4"/>
  <c r="W645" i="4" s="1"/>
  <c r="X645" i="4" s="1"/>
  <c r="V677" i="4"/>
  <c r="W677" i="4" s="1"/>
  <c r="X677" i="4" s="1"/>
  <c r="V869" i="4"/>
  <c r="W869" i="4" s="1"/>
  <c r="X869" i="4" s="1"/>
  <c r="V901" i="4"/>
  <c r="W901" i="4" s="1"/>
  <c r="X901" i="4" s="1"/>
  <c r="V80" i="4"/>
  <c r="W80" i="4" s="1"/>
  <c r="X80" i="4" s="1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W78" i="4" s="1"/>
  <c r="X78" i="4" s="1"/>
  <c r="V228" i="4"/>
  <c r="W228" i="4" s="1"/>
  <c r="X228" i="4" s="1"/>
  <c r="V248" i="4"/>
  <c r="W248" i="4" s="1"/>
  <c r="X248" i="4" s="1"/>
  <c r="V264" i="4"/>
  <c r="W264" i="4" s="1"/>
  <c r="X264" i="4" s="1"/>
  <c r="V280" i="4"/>
  <c r="W280" i="4" s="1"/>
  <c r="X280" i="4" s="1"/>
  <c r="V296" i="4"/>
  <c r="W296" i="4" s="1"/>
  <c r="V312" i="4"/>
  <c r="W312" i="4" s="1"/>
  <c r="X312" i="4" s="1"/>
  <c r="V328" i="4"/>
  <c r="W328" i="4" s="1"/>
  <c r="X328" i="4" s="1"/>
  <c r="V366" i="4"/>
  <c r="W366" i="4" s="1"/>
  <c r="V515" i="4"/>
  <c r="W515" i="4" s="1"/>
  <c r="V539" i="4"/>
  <c r="W539" i="4" s="1"/>
  <c r="V926" i="4"/>
  <c r="W926" i="4" s="1"/>
  <c r="V942" i="4"/>
  <c r="W942" i="4" s="1"/>
  <c r="V954" i="4"/>
  <c r="W954" i="4" s="1"/>
  <c r="V970" i="4"/>
  <c r="W970" i="4" s="1"/>
  <c r="V545" i="4"/>
  <c r="W545" i="4" s="1"/>
  <c r="V978" i="4"/>
  <c r="W978" i="4" s="1"/>
  <c r="V986" i="4"/>
  <c r="W986" i="4" s="1"/>
  <c r="V994" i="4"/>
  <c r="V509" i="4"/>
  <c r="W509" i="4" s="1"/>
  <c r="Y509" i="4" s="1"/>
  <c r="V597" i="4"/>
  <c r="W597" i="4" s="1"/>
  <c r="X597" i="4" s="1"/>
  <c r="Y597" i="4" s="1"/>
  <c r="V693" i="4"/>
  <c r="W693" i="4" s="1"/>
  <c r="X693" i="4" s="1"/>
  <c r="V709" i="4"/>
  <c r="V725" i="4"/>
  <c r="W725" i="4" s="1"/>
  <c r="V741" i="4"/>
  <c r="W741" i="4" s="1"/>
  <c r="X741" i="4" s="1"/>
  <c r="V757" i="4"/>
  <c r="W757" i="4" s="1"/>
  <c r="X757" i="4" s="1"/>
  <c r="V773" i="4"/>
  <c r="W773" i="4" s="1"/>
  <c r="X773" i="4" s="1"/>
  <c r="V789" i="4"/>
  <c r="W789" i="4" s="1"/>
  <c r="X789" i="4" s="1"/>
  <c r="V805" i="4"/>
  <c r="W805" i="4" s="1"/>
  <c r="X805" i="4" s="1"/>
  <c r="V821" i="4"/>
  <c r="W821" i="4" s="1"/>
  <c r="X821" i="4" s="1"/>
  <c r="V837" i="4"/>
  <c r="W837" i="4" s="1"/>
  <c r="X837" i="4" s="1"/>
  <c r="W386" i="4"/>
  <c r="X386" i="4" s="1"/>
  <c r="W37" i="4"/>
  <c r="X37" i="4" s="1"/>
  <c r="Y37" i="4" s="1"/>
  <c r="W1001" i="4"/>
  <c r="X1001" i="4" s="1"/>
  <c r="V72" i="4"/>
  <c r="W72" i="4" s="1"/>
  <c r="X72" i="4" s="1"/>
  <c r="Y72" i="4" s="1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W226" i="4" s="1"/>
  <c r="X226" i="4" s="1"/>
  <c r="V354" i="4"/>
  <c r="W354" i="4" s="1"/>
  <c r="X354" i="4" s="1"/>
  <c r="V557" i="4"/>
  <c r="V621" i="4"/>
  <c r="W621" i="4" s="1"/>
  <c r="X621" i="4" s="1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510" i="4"/>
  <c r="V973" i="4"/>
  <c r="W973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U391" i="4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V18" i="4"/>
  <c r="W18" i="4" s="1"/>
  <c r="X18" i="4" s="1"/>
  <c r="Y18" i="4" s="1"/>
  <c r="AG185" i="4"/>
  <c r="AK193" i="4"/>
  <c r="AK209" i="4"/>
  <c r="AK221" i="4"/>
  <c r="AK229" i="4"/>
  <c r="W569" i="4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33" i="4"/>
  <c r="X633" i="4" s="1"/>
  <c r="W649" i="4"/>
  <c r="Y649" i="4" s="1"/>
  <c r="W681" i="4"/>
  <c r="W697" i="4"/>
  <c r="X697" i="4" s="1"/>
  <c r="W713" i="4"/>
  <c r="Y713" i="4" s="1"/>
  <c r="W729" i="4"/>
  <c r="X729" i="4" s="1"/>
  <c r="W745" i="4"/>
  <c r="Y745" i="4" s="1"/>
  <c r="W761" i="4"/>
  <c r="W777" i="4"/>
  <c r="V36" i="4"/>
  <c r="W36" i="4" s="1"/>
  <c r="X36" i="4" s="1"/>
  <c r="Y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09" i="4"/>
  <c r="X809" i="4" s="1"/>
  <c r="Y809" i="4" s="1"/>
  <c r="W825" i="4"/>
  <c r="X825" i="4" s="1"/>
  <c r="Y825" i="4" s="1"/>
  <c r="W841" i="4"/>
  <c r="X841" i="4" s="1"/>
  <c r="Y841" i="4" s="1"/>
  <c r="W857" i="4"/>
  <c r="X857" i="4" s="1"/>
  <c r="Y857" i="4" s="1"/>
  <c r="W873" i="4"/>
  <c r="X873" i="4" s="1"/>
  <c r="Y873" i="4" s="1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85" i="4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905" i="4"/>
  <c r="W95" i="4"/>
  <c r="X95" i="4" s="1"/>
  <c r="Y95" i="4" s="1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661" i="4"/>
  <c r="X661" i="4" s="1"/>
  <c r="V501" i="4"/>
  <c r="W501" i="4" s="1"/>
  <c r="V5" i="4"/>
  <c r="W5" i="4" s="1"/>
  <c r="X5" i="4" s="1"/>
  <c r="Y5" i="4" s="1"/>
  <c r="AG390" i="4"/>
  <c r="AH390" i="4"/>
  <c r="AK390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F554" i="4"/>
  <c r="AK554" i="4"/>
  <c r="AJ554" i="4"/>
  <c r="AF544" i="4"/>
  <c r="AK544" i="4"/>
  <c r="AJ544" i="4"/>
  <c r="W733" i="4"/>
  <c r="X733" i="4" s="1"/>
  <c r="W853" i="4"/>
  <c r="X853" i="4" s="1"/>
  <c r="W885" i="4"/>
  <c r="W917" i="4"/>
  <c r="W74" i="4"/>
  <c r="X74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61" i="4"/>
  <c r="AF961" i="4"/>
  <c r="AK961" i="4"/>
  <c r="AJ39" i="4"/>
  <c r="AF39" i="4"/>
  <c r="AG39" i="4"/>
  <c r="AF149" i="4"/>
  <c r="AK149" i="4"/>
  <c r="AJ149" i="4"/>
  <c r="AF546" i="4"/>
  <c r="AJ546" i="4"/>
  <c r="AF933" i="4"/>
  <c r="AK933" i="4"/>
  <c r="AJ933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X509" i="4"/>
  <c r="W346" i="4"/>
  <c r="X346" i="4" s="1"/>
  <c r="W82" i="4"/>
  <c r="X82" i="4" s="1"/>
  <c r="U6" i="4"/>
  <c r="V6" i="4"/>
  <c r="U16" i="4"/>
  <c r="V16" i="4"/>
  <c r="W997" i="4"/>
  <c r="X997" i="4" s="1"/>
  <c r="AI478" i="4"/>
  <c r="AI494" i="4"/>
  <c r="W15" i="4"/>
  <c r="W94" i="4"/>
  <c r="X94" i="4" s="1"/>
  <c r="W342" i="4"/>
  <c r="X342" i="4" s="1"/>
  <c r="V122" i="4"/>
  <c r="W122" i="4" s="1"/>
  <c r="V138" i="4"/>
  <c r="W138" i="4" s="1"/>
  <c r="V344" i="4"/>
  <c r="W344" i="4" s="1"/>
  <c r="X344" i="4" s="1"/>
  <c r="V13" i="4"/>
  <c r="W13" i="4" s="1"/>
  <c r="W66" i="4"/>
  <c r="X501" i="4"/>
  <c r="Y501" i="4" s="1"/>
  <c r="U8" i="4"/>
  <c r="V8" i="4"/>
  <c r="U10" i="4"/>
  <c r="V10" i="4"/>
  <c r="AG189" i="4"/>
  <c r="AG213" i="4"/>
  <c r="AI438" i="4"/>
  <c r="AI454" i="4"/>
  <c r="AG143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557" i="4"/>
  <c r="X557" i="4" s="1"/>
  <c r="W589" i="4"/>
  <c r="X589" i="4" s="1"/>
  <c r="W709" i="4"/>
  <c r="X7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24" i="4"/>
  <c r="Y224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88" i="4"/>
  <c r="Y188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413" i="4"/>
  <c r="W413" i="4" s="1"/>
  <c r="V421" i="4"/>
  <c r="W421" i="4" s="1"/>
  <c r="V429" i="4"/>
  <c r="W429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124" i="4"/>
  <c r="X256" i="4"/>
  <c r="X272" i="4"/>
  <c r="X296" i="4"/>
  <c r="X304" i="4"/>
  <c r="X320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85" i="4"/>
  <c r="AI193" i="4"/>
  <c r="AI209" i="4"/>
  <c r="AI221" i="4"/>
  <c r="AI229" i="4"/>
  <c r="AH241" i="4"/>
  <c r="AH369" i="4"/>
  <c r="AH377" i="4"/>
  <c r="AH538" i="4"/>
  <c r="AH929" i="4"/>
  <c r="AH961" i="4"/>
  <c r="AH969" i="4"/>
  <c r="AI123" i="4"/>
  <c r="AI131" i="4"/>
  <c r="AI139" i="4"/>
  <c r="AI147" i="4"/>
  <c r="W981" i="4"/>
  <c r="X981" i="4" s="1"/>
  <c r="AI165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W534" i="4"/>
  <c r="X534" i="4" s="1"/>
  <c r="W550" i="4"/>
  <c r="W524" i="4"/>
  <c r="X524" i="4" s="1"/>
  <c r="W540" i="4"/>
  <c r="X540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151" i="4"/>
  <c r="Y151" i="4" s="1"/>
  <c r="AJ151" i="4" s="1"/>
  <c r="X725" i="4"/>
  <c r="X27" i="4"/>
  <c r="Y27" i="4" s="1"/>
  <c r="X35" i="4"/>
  <c r="Y35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530" i="4"/>
  <c r="AB530" i="4"/>
  <c r="AD530" i="4"/>
  <c r="AV530" i="4"/>
  <c r="AA530" i="4"/>
  <c r="AE530" i="4"/>
  <c r="AC530" i="4"/>
  <c r="AW530" i="4"/>
  <c r="Z546" i="4"/>
  <c r="AD546" i="4"/>
  <c r="AA546" i="4"/>
  <c r="AC546" i="4"/>
  <c r="Z925" i="4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B554" i="4"/>
  <c r="AD554" i="4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89" i="4"/>
  <c r="AK189" i="4"/>
  <c r="AH201" i="4"/>
  <c r="AH213" i="4"/>
  <c r="AH225" i="4"/>
  <c r="AK225" i="4"/>
  <c r="AJ438" i="4"/>
  <c r="AJ454" i="4"/>
  <c r="AF454" i="4"/>
  <c r="AJ462" i="4"/>
  <c r="AF462" i="4"/>
  <c r="AJ482" i="4"/>
  <c r="AF482" i="4"/>
  <c r="AH135" i="4"/>
  <c r="AK135" i="4"/>
  <c r="AH143" i="4"/>
  <c r="AK143" i="4"/>
  <c r="AI69" i="4"/>
  <c r="AJ69" i="4"/>
  <c r="AF69" i="4"/>
  <c r="AH205" i="4"/>
  <c r="AK361" i="4"/>
  <c r="AJ361" i="4"/>
  <c r="AF361" i="4"/>
  <c r="AH394" i="4"/>
  <c r="AK394" i="4"/>
  <c r="AH402" i="4"/>
  <c r="AK402" i="4"/>
  <c r="AK486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74" i="4"/>
  <c r="W547" i="4"/>
  <c r="W946" i="4"/>
  <c r="W529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89" i="4"/>
  <c r="AC189" i="4"/>
  <c r="AE189" i="4"/>
  <c r="Z189" i="4"/>
  <c r="AB189" i="4"/>
  <c r="AD189" i="4"/>
  <c r="AC201" i="4"/>
  <c r="Z201" i="4"/>
  <c r="AD201" i="4"/>
  <c r="AC213" i="4"/>
  <c r="Z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82" i="4"/>
  <c r="AC482" i="4"/>
  <c r="AO482" i="4" s="1"/>
  <c r="AE482" i="4"/>
  <c r="AU482" i="4"/>
  <c r="Z482" i="4"/>
  <c r="AB482" i="4"/>
  <c r="AD482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86" i="4"/>
  <c r="AM486" i="4" s="1"/>
  <c r="AC486" i="4"/>
  <c r="AE486" i="4"/>
  <c r="AS486" i="4"/>
  <c r="Z486" i="4"/>
  <c r="AB486" i="4"/>
  <c r="AD486" i="4"/>
  <c r="AT486" i="4"/>
  <c r="X23" i="4"/>
  <c r="Y23" i="4" s="1"/>
  <c r="X46" i="4"/>
  <c r="Y46" i="4" s="1"/>
  <c r="X54" i="4"/>
  <c r="Y54" i="4" s="1"/>
  <c r="X249" i="4"/>
  <c r="Y249" i="4" s="1"/>
  <c r="X265" i="4"/>
  <c r="Y265" i="4" s="1"/>
  <c r="X273" i="4"/>
  <c r="Y273" i="4" s="1"/>
  <c r="X281" i="4"/>
  <c r="Y281" i="4" s="1"/>
  <c r="X297" i="4"/>
  <c r="Y297" i="4" s="1"/>
  <c r="X305" i="4"/>
  <c r="Y305" i="4" s="1"/>
  <c r="X313" i="4"/>
  <c r="Y313" i="4" s="1"/>
  <c r="X329" i="4"/>
  <c r="Y329" i="4" s="1"/>
  <c r="X337" i="4"/>
  <c r="Y337" i="4" s="1"/>
  <c r="X345" i="4"/>
  <c r="Y345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V43" i="4" s="1"/>
  <c r="AA43" i="4"/>
  <c r="AE43" i="4"/>
  <c r="AC43" i="4"/>
  <c r="Z105" i="4"/>
  <c r="AB105" i="4"/>
  <c r="AD105" i="4"/>
  <c r="AC105" i="4"/>
  <c r="AA105" i="4"/>
  <c r="AE105" i="4"/>
  <c r="AA185" i="4"/>
  <c r="AC185" i="4"/>
  <c r="AE185" i="4"/>
  <c r="AQ185" i="4" s="1"/>
  <c r="AW185" i="4" s="1"/>
  <c r="Z185" i="4"/>
  <c r="AB185" i="4"/>
  <c r="AD185" i="4"/>
  <c r="AA193" i="4"/>
  <c r="AC193" i="4"/>
  <c r="AE193" i="4"/>
  <c r="Z193" i="4"/>
  <c r="AB193" i="4"/>
  <c r="AD193" i="4"/>
  <c r="AA209" i="4"/>
  <c r="AC209" i="4"/>
  <c r="AE209" i="4"/>
  <c r="Z209" i="4"/>
  <c r="AB209" i="4"/>
  <c r="AD209" i="4"/>
  <c r="AC221" i="4"/>
  <c r="AB221" i="4"/>
  <c r="AA229" i="4"/>
  <c r="AC229" i="4"/>
  <c r="AE229" i="4"/>
  <c r="Z229" i="4"/>
  <c r="AB229" i="4"/>
  <c r="AD229" i="4"/>
  <c r="Z241" i="4"/>
  <c r="AB241" i="4"/>
  <c r="AD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A123" i="4"/>
  <c r="AC123" i="4"/>
  <c r="AE123" i="4"/>
  <c r="Z123" i="4"/>
  <c r="AB123" i="4"/>
  <c r="AD123" i="4"/>
  <c r="AA131" i="4"/>
  <c r="AM131" i="4" s="1"/>
  <c r="AS131" i="4" s="1"/>
  <c r="AC131" i="4"/>
  <c r="AE131" i="4"/>
  <c r="AQ131" i="4" s="1"/>
  <c r="AW131" i="4" s="1"/>
  <c r="Z131" i="4"/>
  <c r="AB131" i="4"/>
  <c r="AD131" i="4"/>
  <c r="AC139" i="4"/>
  <c r="AB139" i="4"/>
  <c r="AA147" i="4"/>
  <c r="AC147" i="4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E165" i="4"/>
  <c r="Z165" i="4"/>
  <c r="AB165" i="4"/>
  <c r="AD165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C494" i="4"/>
  <c r="AE494" i="4"/>
  <c r="AQ494" i="4" s="1"/>
  <c r="AW494" i="4" s="1"/>
  <c r="AU494" i="4"/>
  <c r="Z494" i="4"/>
  <c r="AB494" i="4"/>
  <c r="AD494" i="4"/>
  <c r="AT494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243" i="4"/>
  <c r="Y243" i="4" s="1"/>
  <c r="Y524" i="4"/>
  <c r="Y577" i="4"/>
  <c r="X585" i="4"/>
  <c r="Y609" i="4"/>
  <c r="Y633" i="4"/>
  <c r="X649" i="4"/>
  <c r="X681" i="4"/>
  <c r="Y681" i="4"/>
  <c r="Y697" i="4"/>
  <c r="X713" i="4"/>
  <c r="Y729" i="4"/>
  <c r="X745" i="4"/>
  <c r="X761" i="4"/>
  <c r="Y761" i="4" s="1"/>
  <c r="X777" i="4"/>
  <c r="Y777" i="4" s="1"/>
  <c r="X889" i="4"/>
  <c r="Y889" i="4" s="1"/>
  <c r="X905" i="4"/>
  <c r="Y905" i="4" s="1"/>
  <c r="X41" i="4"/>
  <c r="Y41" i="4" s="1"/>
  <c r="X71" i="4"/>
  <c r="Y71" i="4" s="1"/>
  <c r="X79" i="4"/>
  <c r="Y79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629" i="4"/>
  <c r="Y629" i="4" s="1"/>
  <c r="X701" i="4"/>
  <c r="X765" i="4"/>
  <c r="X829" i="4"/>
  <c r="X885" i="4"/>
  <c r="X917" i="4"/>
  <c r="AK43" i="4"/>
  <c r="AI43" i="4"/>
  <c r="AI105" i="4"/>
  <c r="AG105" i="4"/>
  <c r="AJ185" i="4"/>
  <c r="AF185" i="4"/>
  <c r="AJ193" i="4"/>
  <c r="AF193" i="4"/>
  <c r="AJ209" i="4"/>
  <c r="AF209" i="4"/>
  <c r="AJ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478" i="4"/>
  <c r="AF478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89" i="4"/>
  <c r="AF189" i="4"/>
  <c r="AI189" i="4"/>
  <c r="AJ201" i="4"/>
  <c r="AI201" i="4"/>
  <c r="AF213" i="4"/>
  <c r="AJ225" i="4"/>
  <c r="AF225" i="4"/>
  <c r="AI225" i="4"/>
  <c r="AH438" i="4"/>
  <c r="AK438" i="4"/>
  <c r="AG438" i="4"/>
  <c r="AH454" i="4"/>
  <c r="AK454" i="4"/>
  <c r="AG454" i="4"/>
  <c r="AH462" i="4"/>
  <c r="AK462" i="4"/>
  <c r="AG462" i="4"/>
  <c r="AH482" i="4"/>
  <c r="AK482" i="4"/>
  <c r="AG482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I361" i="4"/>
  <c r="AG361" i="4"/>
  <c r="AH361" i="4"/>
  <c r="AJ394" i="4"/>
  <c r="AF394" i="4"/>
  <c r="AI394" i="4"/>
  <c r="AJ402" i="4"/>
  <c r="AF402" i="4"/>
  <c r="AI402" i="4"/>
  <c r="AJ486" i="4"/>
  <c r="AF486" i="4"/>
  <c r="AI486" i="4"/>
  <c r="W50" i="4"/>
  <c r="W253" i="4"/>
  <c r="W269" i="4"/>
  <c r="W285" i="4"/>
  <c r="W301" i="4"/>
  <c r="W317" i="4"/>
  <c r="W333" i="4"/>
  <c r="W349" i="4"/>
  <c r="AI213" i="4" l="1"/>
  <c r="AJ213" i="4"/>
  <c r="AP213" i="4" s="1"/>
  <c r="AV213" i="4" s="1"/>
  <c r="AF201" i="4"/>
  <c r="AF221" i="4"/>
  <c r="AD221" i="4"/>
  <c r="Z221" i="4"/>
  <c r="AE221" i="4"/>
  <c r="AA221" i="4"/>
  <c r="AB213" i="4"/>
  <c r="AE213" i="4"/>
  <c r="AQ213" i="4" s="1"/>
  <c r="AW213" i="4" s="1"/>
  <c r="AA213" i="4"/>
  <c r="AB201" i="4"/>
  <c r="AN201" i="4" s="1"/>
  <c r="AT201" i="4" s="1"/>
  <c r="AE201" i="4"/>
  <c r="AA201" i="4"/>
  <c r="AM201" i="4" s="1"/>
  <c r="AS201" i="4" s="1"/>
  <c r="AK213" i="4"/>
  <c r="AK201" i="4"/>
  <c r="AH221" i="4"/>
  <c r="AI169" i="4"/>
  <c r="AJ169" i="4"/>
  <c r="AB169" i="4"/>
  <c r="AE169" i="4"/>
  <c r="AA169" i="4"/>
  <c r="AH169" i="4"/>
  <c r="AG169" i="4"/>
  <c r="AF169" i="4"/>
  <c r="AD169" i="4"/>
  <c r="Z169" i="4"/>
  <c r="AC169" i="4"/>
  <c r="AQ165" i="4"/>
  <c r="AW165" i="4" s="1"/>
  <c r="AJ161" i="4"/>
  <c r="AB161" i="4"/>
  <c r="AE161" i="4"/>
  <c r="AQ161" i="4" s="1"/>
  <c r="AW161" i="4" s="1"/>
  <c r="AA161" i="4"/>
  <c r="AF161" i="4"/>
  <c r="AD161" i="4"/>
  <c r="Z161" i="4"/>
  <c r="AC161" i="4"/>
  <c r="AI161" i="4"/>
  <c r="AO161" i="4" s="1"/>
  <c r="AU161" i="4" s="1"/>
  <c r="AH161" i="4"/>
  <c r="AG161" i="4"/>
  <c r="W637" i="4"/>
  <c r="X637" i="4" s="1"/>
  <c r="W573" i="4"/>
  <c r="X573" i="4" s="1"/>
  <c r="W350" i="4"/>
  <c r="X350" i="4" s="1"/>
  <c r="W605" i="4"/>
  <c r="X605" i="4" s="1"/>
  <c r="W450" i="4"/>
  <c r="X450" i="4" s="1"/>
  <c r="W498" i="4"/>
  <c r="X498" i="4" s="1"/>
  <c r="W937" i="4"/>
  <c r="X937" i="4" s="1"/>
  <c r="W217" i="4"/>
  <c r="X217" i="4" s="1"/>
  <c r="U641" i="4"/>
  <c r="W641" i="4" s="1"/>
  <c r="U657" i="4"/>
  <c r="W657" i="4" s="1"/>
  <c r="X657" i="4" s="1"/>
  <c r="U673" i="4"/>
  <c r="W673" i="4" s="1"/>
  <c r="U689" i="4"/>
  <c r="W689" i="4" s="1"/>
  <c r="U705" i="4"/>
  <c r="W705" i="4" s="1"/>
  <c r="U721" i="4"/>
  <c r="W721" i="4" s="1"/>
  <c r="U737" i="4"/>
  <c r="W737" i="4" s="1"/>
  <c r="U753" i="4"/>
  <c r="W753" i="4" s="1"/>
  <c r="U769" i="4"/>
  <c r="W769" i="4" s="1"/>
  <c r="X769" i="4" s="1"/>
  <c r="Y769" i="4" s="1"/>
  <c r="U785" i="4"/>
  <c r="W785" i="4" s="1"/>
  <c r="X785" i="4" s="1"/>
  <c r="Y785" i="4" s="1"/>
  <c r="U801" i="4"/>
  <c r="W801" i="4" s="1"/>
  <c r="X801" i="4" s="1"/>
  <c r="Y801" i="4" s="1"/>
  <c r="U817" i="4"/>
  <c r="W817" i="4" s="1"/>
  <c r="X817" i="4" s="1"/>
  <c r="U833" i="4"/>
  <c r="W833" i="4" s="1"/>
  <c r="X833" i="4" s="1"/>
  <c r="Y833" i="4" s="1"/>
  <c r="U849" i="4"/>
  <c r="W849" i="4" s="1"/>
  <c r="X849" i="4" s="1"/>
  <c r="Y849" i="4" s="1"/>
  <c r="U865" i="4"/>
  <c r="W865" i="4" s="1"/>
  <c r="X865" i="4" s="1"/>
  <c r="Y865" i="4" s="1"/>
  <c r="U881" i="4"/>
  <c r="W881" i="4" s="1"/>
  <c r="X881" i="4" s="1"/>
  <c r="U897" i="4"/>
  <c r="W897" i="4" s="1"/>
  <c r="X897" i="4" s="1"/>
  <c r="Y897" i="4" s="1"/>
  <c r="U913" i="4"/>
  <c r="W913" i="4" s="1"/>
  <c r="X913" i="4" s="1"/>
  <c r="Y913" i="4" s="1"/>
  <c r="W237" i="4"/>
  <c r="X237" i="4" s="1"/>
  <c r="Y237" i="4" s="1"/>
  <c r="W949" i="4"/>
  <c r="X949" i="4" s="1"/>
  <c r="V665" i="4"/>
  <c r="W665" i="4" s="1"/>
  <c r="V793" i="4"/>
  <c r="W793" i="4" s="1"/>
  <c r="X793" i="4" s="1"/>
  <c r="Y793" i="4" s="1"/>
  <c r="V921" i="4"/>
  <c r="W921" i="4" s="1"/>
  <c r="X921" i="4" s="1"/>
  <c r="Y921" i="4" s="1"/>
  <c r="AJ139" i="4"/>
  <c r="AD139" i="4"/>
  <c r="Z139" i="4"/>
  <c r="AE139" i="4"/>
  <c r="AA139" i="4"/>
  <c r="AH139" i="4"/>
  <c r="AN139" i="4" s="1"/>
  <c r="AT139" i="4" s="1"/>
  <c r="AK139" i="4"/>
  <c r="AG139" i="4"/>
  <c r="Y542" i="4"/>
  <c r="X542" i="4"/>
  <c r="X569" i="4"/>
  <c r="Y569" i="4"/>
  <c r="AJ506" i="4"/>
  <c r="AC506" i="4"/>
  <c r="Y446" i="4"/>
  <c r="AJ446" i="4"/>
  <c r="AC446" i="4"/>
  <c r="AU446" i="4"/>
  <c r="AB446" i="4"/>
  <c r="Y418" i="4"/>
  <c r="Y406" i="4"/>
  <c r="Z406" i="4"/>
  <c r="Y502" i="4"/>
  <c r="AI502" i="4"/>
  <c r="AW502" i="4"/>
  <c r="AT502" i="4"/>
  <c r="Y945" i="4"/>
  <c r="AF945" i="4"/>
  <c r="AJ945" i="4"/>
  <c r="Z945" i="4"/>
  <c r="AL945" i="4" s="1"/>
  <c r="AR945" i="4" s="1"/>
  <c r="AD945" i="4"/>
  <c r="AV945" i="4"/>
  <c r="AA945" i="4"/>
  <c r="Y181" i="4"/>
  <c r="AD181" i="4" s="1"/>
  <c r="Y414" i="4"/>
  <c r="AG414" i="4" s="1"/>
  <c r="AH414" i="4"/>
  <c r="Z414" i="4"/>
  <c r="Y197" i="4"/>
  <c r="AH197" i="4" s="1"/>
  <c r="Y233" i="4"/>
  <c r="AB233" i="4" s="1"/>
  <c r="AI414" i="4"/>
  <c r="AJ414" i="4"/>
  <c r="AK506" i="4"/>
  <c r="AG446" i="4"/>
  <c r="AH446" i="4"/>
  <c r="AF197" i="4"/>
  <c r="AG945" i="4"/>
  <c r="AJ418" i="4"/>
  <c r="Y617" i="4"/>
  <c r="X601" i="4"/>
  <c r="Z601" i="4" s="1"/>
  <c r="AA502" i="4"/>
  <c r="AM494" i="4"/>
  <c r="AS494" i="4" s="1"/>
  <c r="AT406" i="4"/>
  <c r="AU406" i="4"/>
  <c r="Z197" i="4"/>
  <c r="AL197" i="4" s="1"/>
  <c r="AR197" i="4" s="1"/>
  <c r="AA197" i="4"/>
  <c r="AM165" i="4"/>
  <c r="AS165" i="4" s="1"/>
  <c r="AE945" i="4"/>
  <c r="AT945" i="4"/>
  <c r="AT414" i="4"/>
  <c r="AE414" i="4"/>
  <c r="AD446" i="4"/>
  <c r="AE446" i="4"/>
  <c r="AK414" i="4"/>
  <c r="AW418" i="4"/>
  <c r="X518" i="4"/>
  <c r="Y518" i="4"/>
  <c r="Z518" i="4" s="1"/>
  <c r="AG197" i="4"/>
  <c r="AN221" i="4"/>
  <c r="AT221" i="4" s="1"/>
  <c r="AN193" i="4"/>
  <c r="AT193" i="4" s="1"/>
  <c r="AQ193" i="4"/>
  <c r="AW193" i="4" s="1"/>
  <c r="AN161" i="4"/>
  <c r="AT161" i="4" s="1"/>
  <c r="AM161" i="4"/>
  <c r="AS161" i="4" s="1"/>
  <c r="AP105" i="4"/>
  <c r="AV105" i="4" s="1"/>
  <c r="Y561" i="4"/>
  <c r="AB561" i="4" s="1"/>
  <c r="Y534" i="4"/>
  <c r="AO139" i="4"/>
  <c r="AU139" i="4" s="1"/>
  <c r="AM189" i="4"/>
  <c r="AS189" i="4" s="1"/>
  <c r="AH486" i="4"/>
  <c r="AN486" i="4" s="1"/>
  <c r="AK205" i="4"/>
  <c r="AF438" i="4"/>
  <c r="AL438" i="4" s="1"/>
  <c r="AR438" i="4" s="1"/>
  <c r="AW546" i="4"/>
  <c r="AE546" i="4"/>
  <c r="AQ546" i="4" s="1"/>
  <c r="AV546" i="4"/>
  <c r="AB546" i="4"/>
  <c r="AN546" i="4" s="1"/>
  <c r="AT546" i="4" s="1"/>
  <c r="AG205" i="4"/>
  <c r="AM205" i="4" s="1"/>
  <c r="AS205" i="4" s="1"/>
  <c r="AK502" i="4"/>
  <c r="AK546" i="4"/>
  <c r="W383" i="4"/>
  <c r="X383" i="4" s="1"/>
  <c r="Y383" i="4" s="1"/>
  <c r="AP554" i="4"/>
  <c r="AL554" i="4"/>
  <c r="AR554" i="4" s="1"/>
  <c r="AP965" i="4"/>
  <c r="AV965" i="4" s="1"/>
  <c r="AL965" i="4"/>
  <c r="AR965" i="4" s="1"/>
  <c r="AL925" i="4"/>
  <c r="AR925" i="4" s="1"/>
  <c r="AP530" i="4"/>
  <c r="AL245" i="4"/>
  <c r="AR245" i="4" s="1"/>
  <c r="AL109" i="4"/>
  <c r="AR109" i="4" s="1"/>
  <c r="F109" i="4" s="1"/>
  <c r="J109" i="4" s="1"/>
  <c r="M110" i="2" s="1"/>
  <c r="AE418" i="4"/>
  <c r="AE37" i="4"/>
  <c r="AH418" i="4"/>
  <c r="W391" i="4"/>
  <c r="X391" i="4" s="1"/>
  <c r="Y391" i="4" s="1"/>
  <c r="Y470" i="4"/>
  <c r="AP109" i="4"/>
  <c r="AV109" i="4" s="1"/>
  <c r="AL43" i="4"/>
  <c r="AR43" i="4" s="1"/>
  <c r="E43" i="4" s="1"/>
  <c r="I43" i="4" s="1"/>
  <c r="L44" i="2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Y115" i="4"/>
  <c r="AG115" i="4" s="1"/>
  <c r="AI506" i="4"/>
  <c r="AF506" i="4"/>
  <c r="AA506" i="4"/>
  <c r="AE506" i="4"/>
  <c r="AB506" i="4"/>
  <c r="AG506" i="4"/>
  <c r="AH506" i="4"/>
  <c r="AJ115" i="4"/>
  <c r="AN377" i="4"/>
  <c r="AN241" i="4"/>
  <c r="AT241" i="4" s="1"/>
  <c r="AO221" i="4"/>
  <c r="AU221" i="4" s="1"/>
  <c r="AL105" i="4"/>
  <c r="AR105" i="4" s="1"/>
  <c r="AM143" i="4"/>
  <c r="AS143" i="4" s="1"/>
  <c r="Z506" i="4"/>
  <c r="AL506" i="4" s="1"/>
  <c r="AR506" i="4" s="1"/>
  <c r="AP482" i="4"/>
  <c r="AV482" i="4" s="1"/>
  <c r="AP446" i="4"/>
  <c r="AV446" i="4" s="1"/>
  <c r="AQ520" i="4"/>
  <c r="AQ965" i="4"/>
  <c r="AW965" i="4" s="1"/>
  <c r="AL957" i="4"/>
  <c r="AR957" i="4" s="1"/>
  <c r="G957" i="4" s="1"/>
  <c r="AQ149" i="4"/>
  <c r="AW149" i="4" s="1"/>
  <c r="AQ109" i="4"/>
  <c r="AW109" i="4" s="1"/>
  <c r="AM39" i="4"/>
  <c r="AS39" i="4" s="1"/>
  <c r="Y985" i="4"/>
  <c r="AK985" i="4" s="1"/>
  <c r="AN165" i="4"/>
  <c r="AT165" i="4" s="1"/>
  <c r="AM147" i="4"/>
  <c r="AS147" i="4" s="1"/>
  <c r="AN123" i="4"/>
  <c r="AT123" i="4" s="1"/>
  <c r="AQ123" i="4"/>
  <c r="AW123" i="4" s="1"/>
  <c r="AL538" i="4"/>
  <c r="AR538" i="4" s="1"/>
  <c r="F538" i="4" s="1"/>
  <c r="J538" i="4" s="1"/>
  <c r="AL377" i="4"/>
  <c r="AR377" i="4" s="1"/>
  <c r="AP369" i="4"/>
  <c r="AL369" i="4"/>
  <c r="AR369" i="4" s="1"/>
  <c r="G369" i="4" s="1"/>
  <c r="AP241" i="4"/>
  <c r="AV241" i="4" s="1"/>
  <c r="AM229" i="4"/>
  <c r="AS229" i="4" s="1"/>
  <c r="AQ221" i="4"/>
  <c r="AW221" i="4" s="1"/>
  <c r="AM209" i="4"/>
  <c r="AS209" i="4" s="1"/>
  <c r="AN185" i="4"/>
  <c r="AT185" i="4" s="1"/>
  <c r="AQ544" i="4"/>
  <c r="AN474" i="4"/>
  <c r="AQ474" i="4"/>
  <c r="AW474" i="4" s="1"/>
  <c r="AN458" i="4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AB625" i="4" s="1"/>
  <c r="Y593" i="4"/>
  <c r="Y540" i="4"/>
  <c r="AN147" i="4"/>
  <c r="AT147" i="4" s="1"/>
  <c r="AQ147" i="4"/>
  <c r="AW147" i="4" s="1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Q929" i="4"/>
  <c r="AW929" i="4" s="1"/>
  <c r="AQ538" i="4"/>
  <c r="AP538" i="4"/>
  <c r="AP377" i="4"/>
  <c r="AL241" i="4"/>
  <c r="AR241" i="4" s="1"/>
  <c r="AQ229" i="4"/>
  <c r="AW229" i="4" s="1"/>
  <c r="AM221" i="4"/>
  <c r="AS221" i="4" s="1"/>
  <c r="AQ209" i="4"/>
  <c r="AW209" i="4" s="1"/>
  <c r="AM185" i="4"/>
  <c r="AS185" i="4" s="1"/>
  <c r="AN105" i="4"/>
  <c r="AT105" i="4" s="1"/>
  <c r="AM402" i="4"/>
  <c r="AS402" i="4" s="1"/>
  <c r="AB510" i="4"/>
  <c r="AC510" i="4"/>
  <c r="AL462" i="4"/>
  <c r="AR462" i="4" s="1"/>
  <c r="X526" i="4"/>
  <c r="AK526" i="4" s="1"/>
  <c r="AF510" i="4"/>
  <c r="AA510" i="4"/>
  <c r="AE510" i="4"/>
  <c r="Z510" i="4"/>
  <c r="AD510" i="4"/>
  <c r="Y173" i="4"/>
  <c r="AE173" i="4" s="1"/>
  <c r="AF1001" i="4"/>
  <c r="AJ1001" i="4"/>
  <c r="X550" i="4"/>
  <c r="Y550" i="4"/>
  <c r="AA550" i="4" s="1"/>
  <c r="Y63" i="4"/>
  <c r="AC63" i="4" s="1"/>
  <c r="AN494" i="4"/>
  <c r="AO494" i="4"/>
  <c r="AQ478" i="4"/>
  <c r="AM478" i="4"/>
  <c r="AP969" i="4"/>
  <c r="AL969" i="4"/>
  <c r="AR969" i="4" s="1"/>
  <c r="F969" i="4" s="1"/>
  <c r="J969" i="4" s="1"/>
  <c r="AL961" i="4"/>
  <c r="AR961" i="4" s="1"/>
  <c r="E961" i="4" s="1"/>
  <c r="I961" i="4" s="1"/>
  <c r="AP929" i="4"/>
  <c r="AL929" i="4"/>
  <c r="AR929" i="4" s="1"/>
  <c r="D929" i="4" s="1"/>
  <c r="H929" i="4" s="1"/>
  <c r="AQ241" i="4"/>
  <c r="AW241" i="4" s="1"/>
  <c r="AN229" i="4"/>
  <c r="AT229" i="4" s="1"/>
  <c r="AN209" i="4"/>
  <c r="AT209" i="4" s="1"/>
  <c r="AM193" i="4"/>
  <c r="AS193" i="4" s="1"/>
  <c r="AM43" i="4"/>
  <c r="AS43" i="4" s="1"/>
  <c r="AM394" i="4"/>
  <c r="AS394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N434" i="4"/>
  <c r="AN390" i="4"/>
  <c r="X973" i="4"/>
  <c r="Y973" i="4"/>
  <c r="Z973" i="4" s="1"/>
  <c r="AN478" i="4"/>
  <c r="AO165" i="4"/>
  <c r="AU165" i="4" s="1"/>
  <c r="AK1001" i="4"/>
  <c r="AO147" i="4"/>
  <c r="AU147" i="4" s="1"/>
  <c r="AN131" i="4"/>
  <c r="AT131" i="4" s="1"/>
  <c r="AP961" i="4"/>
  <c r="AP945" i="4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Q105" i="4"/>
  <c r="AW105" i="4" s="1"/>
  <c r="AN43" i="4"/>
  <c r="AT43" i="4" s="1"/>
  <c r="AO454" i="4"/>
  <c r="AU454" i="4" s="1"/>
  <c r="AM213" i="4"/>
  <c r="AS213" i="4" s="1"/>
  <c r="AP528" i="4"/>
  <c r="AI510" i="4"/>
  <c r="AF985" i="4"/>
  <c r="AQ135" i="4"/>
  <c r="AW135" i="4" s="1"/>
  <c r="AL482" i="4"/>
  <c r="AR482" i="4" s="1"/>
  <c r="G482" i="4" s="1"/>
  <c r="AQ225" i="4"/>
  <c r="AW225" i="4" s="1"/>
  <c r="AQ189" i="4"/>
  <c r="AW189" i="4" s="1"/>
  <c r="AP544" i="4"/>
  <c r="AL544" i="4"/>
  <c r="AR544" i="4" s="1"/>
  <c r="G544" i="4" s="1"/>
  <c r="AL153" i="4"/>
  <c r="AR153" i="4" s="1"/>
  <c r="AP62" i="4"/>
  <c r="AV62" i="4" s="1"/>
  <c r="AL62" i="4"/>
  <c r="AR62" i="4" s="1"/>
  <c r="AQ552" i="4"/>
  <c r="AQ536" i="4"/>
  <c r="AQ957" i="4"/>
  <c r="AW957" i="4" s="1"/>
  <c r="AP957" i="4"/>
  <c r="AP933" i="4"/>
  <c r="AV933" i="4" s="1"/>
  <c r="AL933" i="4"/>
  <c r="AR933" i="4" s="1"/>
  <c r="AQ530" i="4"/>
  <c r="AN490" i="4"/>
  <c r="AQ490" i="4"/>
  <c r="AN466" i="4"/>
  <c r="X927" i="4"/>
  <c r="AF927" i="4" s="1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G1001" i="4"/>
  <c r="AI1001" i="4"/>
  <c r="AO123" i="4"/>
  <c r="AU123" i="4" s="1"/>
  <c r="AN969" i="4"/>
  <c r="AN929" i="4"/>
  <c r="AO193" i="4"/>
  <c r="AU193" i="4" s="1"/>
  <c r="AK151" i="4"/>
  <c r="AI99" i="4"/>
  <c r="AI83" i="4"/>
  <c r="AI65" i="4"/>
  <c r="AQ414" i="4"/>
  <c r="AW414" i="4" s="1"/>
  <c r="AQ394" i="4"/>
  <c r="AW394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X551" i="4" s="1"/>
  <c r="Y551" i="4" s="1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X972" i="4" s="1"/>
  <c r="Y972" i="4" s="1"/>
  <c r="W964" i="4"/>
  <c r="X964" i="4" s="1"/>
  <c r="Y964" i="4" s="1"/>
  <c r="W956" i="4"/>
  <c r="W948" i="4"/>
  <c r="X948" i="4" s="1"/>
  <c r="Y948" i="4" s="1"/>
  <c r="W940" i="4"/>
  <c r="X940" i="4" s="1"/>
  <c r="Y940" i="4" s="1"/>
  <c r="W932" i="4"/>
  <c r="X932" i="4" s="1"/>
  <c r="Y932" i="4" s="1"/>
  <c r="W924" i="4"/>
  <c r="W535" i="4"/>
  <c r="X535" i="4" s="1"/>
  <c r="Y535" i="4" s="1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Z893" i="4" s="1"/>
  <c r="Y877" i="4"/>
  <c r="Y861" i="4"/>
  <c r="AD861" i="4" s="1"/>
  <c r="Y837" i="4"/>
  <c r="Y821" i="4"/>
  <c r="AA821" i="4" s="1"/>
  <c r="Y805" i="4"/>
  <c r="AH805" i="4" s="1"/>
  <c r="Y789" i="4"/>
  <c r="AD789" i="4" s="1"/>
  <c r="Y773" i="4"/>
  <c r="Y757" i="4"/>
  <c r="AA757" i="4" s="1"/>
  <c r="Y741" i="4"/>
  <c r="AH741" i="4" s="1"/>
  <c r="Y725" i="4"/>
  <c r="AD725" i="4" s="1"/>
  <c r="Y709" i="4"/>
  <c r="AI709" i="4" s="1"/>
  <c r="Y693" i="4"/>
  <c r="AA693" i="4" s="1"/>
  <c r="Y685" i="4"/>
  <c r="AG685" i="4" s="1"/>
  <c r="Y669" i="4"/>
  <c r="AD669" i="4" s="1"/>
  <c r="Y653" i="4"/>
  <c r="Y637" i="4"/>
  <c r="AA637" i="4" s="1"/>
  <c r="Y621" i="4"/>
  <c r="Y605" i="4"/>
  <c r="AD605" i="4" s="1"/>
  <c r="Y589" i="4"/>
  <c r="AI589" i="4" s="1"/>
  <c r="Y573" i="4"/>
  <c r="AA573" i="4" s="1"/>
  <c r="Y557" i="4"/>
  <c r="AG557" i="4" s="1"/>
  <c r="Y967" i="4"/>
  <c r="AD967" i="4" s="1"/>
  <c r="Y959" i="4"/>
  <c r="Y947" i="4"/>
  <c r="AC947" i="4" s="1"/>
  <c r="Y939" i="4"/>
  <c r="Y931" i="4"/>
  <c r="AE931" i="4" s="1"/>
  <c r="AH501" i="4"/>
  <c r="Z513" i="4"/>
  <c r="AD513" i="4"/>
  <c r="AC513" i="4"/>
  <c r="AS513" i="4"/>
  <c r="AB513" i="4"/>
  <c r="AA513" i="4"/>
  <c r="AM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151" i="4"/>
  <c r="AG151" i="4"/>
  <c r="AK99" i="4"/>
  <c r="AG99" i="4"/>
  <c r="AK83" i="4"/>
  <c r="AG83" i="4"/>
  <c r="AK65" i="4"/>
  <c r="AG65" i="4"/>
  <c r="AN402" i="4"/>
  <c r="AT402" i="4" s="1"/>
  <c r="AN394" i="4"/>
  <c r="AT394" i="4" s="1"/>
  <c r="AQ205" i="4"/>
  <c r="AW205" i="4" s="1"/>
  <c r="AQ143" i="4"/>
  <c r="AW143" i="4" s="1"/>
  <c r="AL454" i="4"/>
  <c r="AR454" i="4" s="1"/>
  <c r="G454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G538" i="4"/>
  <c r="D377" i="4"/>
  <c r="H377" i="4" s="1"/>
  <c r="K378" i="2" s="1"/>
  <c r="D43" i="4"/>
  <c r="H43" i="4" s="1"/>
  <c r="K44" i="2" s="1"/>
  <c r="F462" i="4"/>
  <c r="J462" i="4" s="1"/>
  <c r="M463" i="2" s="1"/>
  <c r="E153" i="4"/>
  <c r="I153" i="4" s="1"/>
  <c r="L154" i="2" s="1"/>
  <c r="F965" i="4"/>
  <c r="J965" i="4" s="1"/>
  <c r="D965" i="4"/>
  <c r="H965" i="4" s="1"/>
  <c r="F933" i="4"/>
  <c r="J933" i="4" s="1"/>
  <c r="E245" i="4"/>
  <c r="I245" i="4" s="1"/>
  <c r="L246" i="2" s="1"/>
  <c r="F245" i="4"/>
  <c r="J245" i="4" s="1"/>
  <c r="M246" i="2" s="1"/>
  <c r="G109" i="4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G969" i="4"/>
  <c r="F929" i="4"/>
  <c r="J929" i="4" s="1"/>
  <c r="E929" i="4"/>
  <c r="I929" i="4" s="1"/>
  <c r="F528" i="4"/>
  <c r="J528" i="4" s="1"/>
  <c r="G528" i="4"/>
  <c r="D528" i="4"/>
  <c r="H528" i="4" s="1"/>
  <c r="E528" i="4"/>
  <c r="I528" i="4" s="1"/>
  <c r="E554" i="4"/>
  <c r="I554" i="4" s="1"/>
  <c r="D554" i="4"/>
  <c r="H554" i="4" s="1"/>
  <c r="D536" i="4"/>
  <c r="H536" i="4" s="1"/>
  <c r="E957" i="4"/>
  <c r="I957" i="4" s="1"/>
  <c r="G925" i="4"/>
  <c r="D925" i="4"/>
  <c r="H925" i="4" s="1"/>
  <c r="D530" i="4"/>
  <c r="H530" i="4" s="1"/>
  <c r="F530" i="4"/>
  <c r="J530" i="4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AG901" i="4" s="1"/>
  <c r="Y885" i="4"/>
  <c r="AB885" i="4" s="1"/>
  <c r="Y869" i="4"/>
  <c r="AE869" i="4" s="1"/>
  <c r="Y853" i="4"/>
  <c r="Z853" i="4" s="1"/>
  <c r="Y845" i="4"/>
  <c r="AG845" i="4" s="1"/>
  <c r="Y829" i="4"/>
  <c r="Z829" i="4" s="1"/>
  <c r="Y813" i="4"/>
  <c r="AG813" i="4" s="1"/>
  <c r="Y797" i="4"/>
  <c r="Z797" i="4" s="1"/>
  <c r="Y781" i="4"/>
  <c r="AD781" i="4" s="1"/>
  <c r="Y765" i="4"/>
  <c r="AB765" i="4" s="1"/>
  <c r="Y749" i="4"/>
  <c r="AG749" i="4" s="1"/>
  <c r="Y733" i="4"/>
  <c r="AB733" i="4" s="1"/>
  <c r="Y717" i="4"/>
  <c r="AG717" i="4" s="1"/>
  <c r="Y701" i="4"/>
  <c r="AB701" i="4" s="1"/>
  <c r="Y677" i="4"/>
  <c r="Z677" i="4" s="1"/>
  <c r="Y661" i="4"/>
  <c r="Z661" i="4" s="1"/>
  <c r="Y645" i="4"/>
  <c r="AG645" i="4" s="1"/>
  <c r="Y997" i="4"/>
  <c r="Y993" i="4"/>
  <c r="AD993" i="4" s="1"/>
  <c r="Y989" i="4"/>
  <c r="Y981" i="4"/>
  <c r="Z981" i="4" s="1"/>
  <c r="Y977" i="4"/>
  <c r="Y382" i="4"/>
  <c r="AE382" i="4" s="1"/>
  <c r="Y1000" i="4"/>
  <c r="Y996" i="4"/>
  <c r="AE996" i="4" s="1"/>
  <c r="Y992" i="4"/>
  <c r="Y988" i="4"/>
  <c r="AA988" i="4" s="1"/>
  <c r="Y984" i="4"/>
  <c r="Y980" i="4"/>
  <c r="AE980" i="4" s="1"/>
  <c r="Y976" i="4"/>
  <c r="Y553" i="4"/>
  <c r="AA553" i="4" s="1"/>
  <c r="Y537" i="4"/>
  <c r="Y521" i="4"/>
  <c r="AE521" i="4" s="1"/>
  <c r="Y966" i="4"/>
  <c r="Y958" i="4"/>
  <c r="AA958" i="4" s="1"/>
  <c r="Y950" i="4"/>
  <c r="Y938" i="4"/>
  <c r="AE938" i="4" s="1"/>
  <c r="Y930" i="4"/>
  <c r="Y555" i="4"/>
  <c r="AA555" i="4" s="1"/>
  <c r="Y531" i="4"/>
  <c r="Y378" i="4"/>
  <c r="AE378" i="4" s="1"/>
  <c r="Y370" i="4"/>
  <c r="Y362" i="4"/>
  <c r="AA362" i="4" s="1"/>
  <c r="Y358" i="4"/>
  <c r="Y246" i="4"/>
  <c r="AE246" i="4" s="1"/>
  <c r="Y242" i="4"/>
  <c r="AA242" i="4" s="1"/>
  <c r="Y238" i="4"/>
  <c r="AA238" i="4" s="1"/>
  <c r="Y234" i="4"/>
  <c r="AC234" i="4" s="1"/>
  <c r="Y152" i="4"/>
  <c r="AE152" i="4" s="1"/>
  <c r="Y148" i="4"/>
  <c r="AC148" i="4" s="1"/>
  <c r="Y110" i="4"/>
  <c r="AA110" i="4" s="1"/>
  <c r="Y106" i="4"/>
  <c r="AA106" i="4" s="1"/>
  <c r="Y157" i="4"/>
  <c r="AI157" i="4" s="1"/>
  <c r="Y127" i="4"/>
  <c r="Y422" i="4"/>
  <c r="AC422" i="4" s="1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AG210" i="4" s="1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A352" i="4"/>
  <c r="AU352" i="4"/>
  <c r="AD352" i="4"/>
  <c r="AC320" i="4"/>
  <c r="AH288" i="4"/>
  <c r="AA272" i="4"/>
  <c r="AD256" i="4"/>
  <c r="AF196" i="4"/>
  <c r="AH124" i="4"/>
  <c r="AD74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Q128" i="4" s="1"/>
  <c r="AW128" i="4" s="1"/>
  <c r="AB128" i="4"/>
  <c r="AA128" i="4"/>
  <c r="Z112" i="4"/>
  <c r="AD112" i="4"/>
  <c r="AC112" i="4"/>
  <c r="AB112" i="4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218" i="4"/>
  <c r="W84" i="4"/>
  <c r="W92" i="4"/>
  <c r="AG34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Z120" i="4"/>
  <c r="AL120" i="4" s="1"/>
  <c r="AR120" i="4" s="1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54" i="4"/>
  <c r="AV454" i="4" s="1"/>
  <c r="AP438" i="4"/>
  <c r="AV438" i="4" s="1"/>
  <c r="AN225" i="4"/>
  <c r="AT225" i="4" s="1"/>
  <c r="W635" i="4"/>
  <c r="X635" i="4" s="1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J342" i="4"/>
  <c r="AK90" i="4"/>
  <c r="AK74" i="4"/>
  <c r="AF38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B853" i="4"/>
  <c r="AA853" i="4"/>
  <c r="AC853" i="4"/>
  <c r="AB829" i="4"/>
  <c r="AA829" i="4"/>
  <c r="AC829" i="4"/>
  <c r="AB797" i="4"/>
  <c r="AA797" i="4"/>
  <c r="AC797" i="4"/>
  <c r="Z765" i="4"/>
  <c r="AD765" i="4"/>
  <c r="AE765" i="4"/>
  <c r="Z733" i="4"/>
  <c r="AD733" i="4"/>
  <c r="AE733" i="4"/>
  <c r="Z701" i="4"/>
  <c r="AD701" i="4"/>
  <c r="AE701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45" i="4"/>
  <c r="AB745" i="4"/>
  <c r="AD745" i="4"/>
  <c r="AA745" i="4"/>
  <c r="AE745" i="4"/>
  <c r="AC745" i="4"/>
  <c r="Z729" i="4"/>
  <c r="AB729" i="4"/>
  <c r="AD729" i="4"/>
  <c r="AA729" i="4"/>
  <c r="AE729" i="4"/>
  <c r="AC729" i="4"/>
  <c r="Z713" i="4"/>
  <c r="AB713" i="4"/>
  <c r="AD713" i="4"/>
  <c r="AA713" i="4"/>
  <c r="AE713" i="4"/>
  <c r="AC713" i="4"/>
  <c r="Z697" i="4"/>
  <c r="AB697" i="4"/>
  <c r="AD697" i="4"/>
  <c r="AA697" i="4"/>
  <c r="AE697" i="4"/>
  <c r="AC697" i="4"/>
  <c r="Z681" i="4"/>
  <c r="AB681" i="4"/>
  <c r="AD681" i="4"/>
  <c r="AA681" i="4"/>
  <c r="AE681" i="4"/>
  <c r="AC681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33" i="4"/>
  <c r="AB633" i="4"/>
  <c r="AD633" i="4"/>
  <c r="AA633" i="4"/>
  <c r="AE633" i="4"/>
  <c r="AC633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AE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AD569" i="4"/>
  <c r="Z561" i="4"/>
  <c r="AD561" i="4"/>
  <c r="AE561" i="4"/>
  <c r="AA540" i="4"/>
  <c r="Z524" i="4"/>
  <c r="AB524" i="4"/>
  <c r="AD524" i="4"/>
  <c r="AA524" i="4"/>
  <c r="AE524" i="4"/>
  <c r="AC524" i="4"/>
  <c r="Z534" i="4"/>
  <c r="AD534" i="4"/>
  <c r="AE534" i="4"/>
  <c r="AD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56" i="4"/>
  <c r="Y956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876" i="4"/>
  <c r="X826" i="4"/>
  <c r="X810" i="4"/>
  <c r="X794" i="4"/>
  <c r="X778" i="4"/>
  <c r="X762" i="4"/>
  <c r="X746" i="4"/>
  <c r="X730" i="4"/>
  <c r="X714" i="4"/>
  <c r="X698" i="4"/>
  <c r="X682" i="4"/>
  <c r="X666" i="4"/>
  <c r="X650" i="4"/>
  <c r="X634" i="4"/>
  <c r="X618" i="4"/>
  <c r="X602" i="4"/>
  <c r="X586" i="4"/>
  <c r="X570" i="4"/>
  <c r="X533" i="4"/>
  <c r="X543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AE893" i="4"/>
  <c r="AB877" i="4"/>
  <c r="AD877" i="4"/>
  <c r="AT877" i="4"/>
  <c r="AA877" i="4"/>
  <c r="AE877" i="4"/>
  <c r="AU877" i="4"/>
  <c r="AC877" i="4"/>
  <c r="AS877" i="4"/>
  <c r="AS861" i="4"/>
  <c r="Z837" i="4"/>
  <c r="AB837" i="4"/>
  <c r="AD837" i="4"/>
  <c r="AT837" i="4"/>
  <c r="AA837" i="4"/>
  <c r="AE837" i="4"/>
  <c r="AC837" i="4"/>
  <c r="AS837" i="4"/>
  <c r="AS821" i="4"/>
  <c r="Z805" i="4"/>
  <c r="AB805" i="4"/>
  <c r="AD805" i="4"/>
  <c r="AT805" i="4"/>
  <c r="AA805" i="4"/>
  <c r="AE805" i="4"/>
  <c r="AC805" i="4"/>
  <c r="AS805" i="4"/>
  <c r="AS789" i="4"/>
  <c r="Z773" i="4"/>
  <c r="AB773" i="4"/>
  <c r="AD773" i="4"/>
  <c r="AT773" i="4"/>
  <c r="AA773" i="4"/>
  <c r="AE773" i="4"/>
  <c r="AC773" i="4"/>
  <c r="AS773" i="4"/>
  <c r="AS757" i="4"/>
  <c r="Z741" i="4"/>
  <c r="AB741" i="4"/>
  <c r="AD741" i="4"/>
  <c r="AT741" i="4"/>
  <c r="AA741" i="4"/>
  <c r="AE741" i="4"/>
  <c r="AC741" i="4"/>
  <c r="AS741" i="4"/>
  <c r="Z709" i="4"/>
  <c r="AB709" i="4"/>
  <c r="AD709" i="4"/>
  <c r="AT709" i="4"/>
  <c r="AA709" i="4"/>
  <c r="AE709" i="4"/>
  <c r="AU709" i="4"/>
  <c r="AC709" i="4"/>
  <c r="AS709" i="4"/>
  <c r="AS693" i="4"/>
  <c r="Z685" i="4"/>
  <c r="AB685" i="4"/>
  <c r="AD685" i="4"/>
  <c r="AT685" i="4"/>
  <c r="AA685" i="4"/>
  <c r="AE685" i="4"/>
  <c r="AC685" i="4"/>
  <c r="AS685" i="4"/>
  <c r="Z653" i="4"/>
  <c r="AB653" i="4"/>
  <c r="AD653" i="4"/>
  <c r="AT653" i="4"/>
  <c r="AA653" i="4"/>
  <c r="AE653" i="4"/>
  <c r="AU653" i="4"/>
  <c r="AC653" i="4"/>
  <c r="AS653" i="4"/>
  <c r="AS637" i="4"/>
  <c r="Z621" i="4"/>
  <c r="AB621" i="4"/>
  <c r="AD621" i="4"/>
  <c r="AT621" i="4"/>
  <c r="AA621" i="4"/>
  <c r="AE621" i="4"/>
  <c r="AC621" i="4"/>
  <c r="AS621" i="4"/>
  <c r="Z589" i="4"/>
  <c r="AB589" i="4"/>
  <c r="AD589" i="4"/>
  <c r="AT589" i="4"/>
  <c r="AA589" i="4"/>
  <c r="AE589" i="4"/>
  <c r="AU589" i="4"/>
  <c r="AC589" i="4"/>
  <c r="AS589" i="4"/>
  <c r="AS573" i="4"/>
  <c r="Z557" i="4"/>
  <c r="AB557" i="4"/>
  <c r="AD557" i="4"/>
  <c r="AT557" i="4"/>
  <c r="AA557" i="4"/>
  <c r="AE557" i="4"/>
  <c r="AC557" i="4"/>
  <c r="AS557" i="4"/>
  <c r="Z959" i="4"/>
  <c r="AB959" i="4"/>
  <c r="AD959" i="4"/>
  <c r="AT959" i="4"/>
  <c r="AC959" i="4"/>
  <c r="AA959" i="4"/>
  <c r="AE959" i="4"/>
  <c r="AU947" i="4"/>
  <c r="Z939" i="4"/>
  <c r="AB939" i="4"/>
  <c r="AD939" i="4"/>
  <c r="AT939" i="4"/>
  <c r="AC939" i="4"/>
  <c r="AA939" i="4"/>
  <c r="AE939" i="4"/>
  <c r="AB931" i="4"/>
  <c r="Z927" i="4"/>
  <c r="AB927" i="4"/>
  <c r="AD927" i="4"/>
  <c r="AT927" i="4"/>
  <c r="AV927" i="4"/>
  <c r="AC927" i="4"/>
  <c r="AA927" i="4"/>
  <c r="AE927" i="4"/>
  <c r="AT542" i="4"/>
  <c r="AE542" i="4"/>
  <c r="AS542" i="4"/>
  <c r="AB526" i="4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A151" i="4"/>
  <c r="AE151" i="4"/>
  <c r="Z107" i="4"/>
  <c r="AA107" i="4"/>
  <c r="Z99" i="4"/>
  <c r="AL99" i="4" s="1"/>
  <c r="AR99" i="4" s="1"/>
  <c r="AB99" i="4"/>
  <c r="AD99" i="4"/>
  <c r="AP99" i="4" s="1"/>
  <c r="AV99" i="4" s="1"/>
  <c r="AA99" i="4"/>
  <c r="AC99" i="4"/>
  <c r="AE99" i="4"/>
  <c r="Z83" i="4"/>
  <c r="AB83" i="4"/>
  <c r="AN83" i="4" s="1"/>
  <c r="AD83" i="4"/>
  <c r="AP83" i="4" s="1"/>
  <c r="AT83" i="4"/>
  <c r="AV83" i="4"/>
  <c r="AA83" i="4"/>
  <c r="AC83" i="4"/>
  <c r="AE83" i="4"/>
  <c r="Z65" i="4"/>
  <c r="AB65" i="4"/>
  <c r="AD65" i="4"/>
  <c r="AP65" i="4" s="1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S1001" i="4"/>
  <c r="AB985" i="4"/>
  <c r="AT985" i="4"/>
  <c r="AV985" i="4"/>
  <c r="AA985" i="4"/>
  <c r="AC985" i="4"/>
  <c r="AS985" i="4"/>
  <c r="AW985" i="4"/>
  <c r="AT973" i="4"/>
  <c r="AV973" i="4"/>
  <c r="AA973" i="4"/>
  <c r="AW973" i="4"/>
  <c r="AP42" i="4"/>
  <c r="AV42" i="4" s="1"/>
  <c r="AO42" i="4"/>
  <c r="AU42" i="4" s="1"/>
  <c r="AP478" i="4"/>
  <c r="AV478" i="4" s="1"/>
  <c r="AL478" i="4"/>
  <c r="AR478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M961" i="4"/>
  <c r="AS961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L161" i="4"/>
  <c r="AR161" i="4" s="1"/>
  <c r="AO105" i="4"/>
  <c r="AU105" i="4" s="1"/>
  <c r="AQ43" i="4"/>
  <c r="AW43" i="4" s="1"/>
  <c r="AO486" i="4"/>
  <c r="AU486" i="4" s="1"/>
  <c r="AO402" i="4"/>
  <c r="AU402" i="4" s="1"/>
  <c r="AP394" i="4"/>
  <c r="AV394" i="4" s="1"/>
  <c r="AL394" i="4"/>
  <c r="AR394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Q482" i="4"/>
  <c r="AW482" i="4" s="1"/>
  <c r="AM482" i="4"/>
  <c r="AS482" i="4" s="1"/>
  <c r="AQ462" i="4"/>
  <c r="AW462" i="4" s="1"/>
  <c r="AM462" i="4"/>
  <c r="AS462" i="4" s="1"/>
  <c r="AN454" i="4"/>
  <c r="AT454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45" i="4"/>
  <c r="AI745" i="4"/>
  <c r="AH745" i="4"/>
  <c r="AG729" i="4"/>
  <c r="AI729" i="4"/>
  <c r="AH729" i="4"/>
  <c r="AG713" i="4"/>
  <c r="AI713" i="4"/>
  <c r="AH713" i="4"/>
  <c r="AG697" i="4"/>
  <c r="AI697" i="4"/>
  <c r="AH697" i="4"/>
  <c r="AG681" i="4"/>
  <c r="AI681" i="4"/>
  <c r="AH681" i="4"/>
  <c r="AG657" i="4"/>
  <c r="AI657" i="4"/>
  <c r="AH657" i="4"/>
  <c r="AG649" i="4"/>
  <c r="AI649" i="4"/>
  <c r="AH649" i="4"/>
  <c r="AG633" i="4"/>
  <c r="AI633" i="4"/>
  <c r="AH633" i="4"/>
  <c r="AG617" i="4"/>
  <c r="AI617" i="4"/>
  <c r="AH617" i="4"/>
  <c r="AG609" i="4"/>
  <c r="AI609" i="4"/>
  <c r="AH609" i="4"/>
  <c r="AI601" i="4"/>
  <c r="AG593" i="4"/>
  <c r="AI593" i="4"/>
  <c r="AH593" i="4"/>
  <c r="AG585" i="4"/>
  <c r="AI585" i="4"/>
  <c r="AH585" i="4"/>
  <c r="AG577" i="4"/>
  <c r="AI577" i="4"/>
  <c r="AH577" i="4"/>
  <c r="AI569" i="4"/>
  <c r="AI561" i="4"/>
  <c r="AI540" i="4"/>
  <c r="AG524" i="4"/>
  <c r="AI524" i="4"/>
  <c r="AH524" i="4"/>
  <c r="AG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33" i="4"/>
  <c r="AU933" i="4" s="1"/>
  <c r="AN933" i="4"/>
  <c r="AT933" i="4" s="1"/>
  <c r="AM925" i="4"/>
  <c r="AS925" i="4" s="1"/>
  <c r="AM546" i="4"/>
  <c r="AS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19" i="4"/>
  <c r="X58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E993" i="4"/>
  <c r="Z989" i="4"/>
  <c r="AB989" i="4"/>
  <c r="AD989" i="4"/>
  <c r="AA989" i="4"/>
  <c r="AE989" i="4"/>
  <c r="AC989" i="4"/>
  <c r="AD981" i="4"/>
  <c r="Z977" i="4"/>
  <c r="AB977" i="4"/>
  <c r="AD977" i="4"/>
  <c r="AA977" i="4"/>
  <c r="AE977" i="4"/>
  <c r="AC977" i="4"/>
  <c r="AA382" i="4"/>
  <c r="AB382" i="4"/>
  <c r="AJ382" i="4"/>
  <c r="AA1000" i="4"/>
  <c r="AC1000" i="4"/>
  <c r="AE1000" i="4"/>
  <c r="AB1000" i="4"/>
  <c r="AD1000" i="4"/>
  <c r="Z1000" i="4"/>
  <c r="AA996" i="4"/>
  <c r="AD996" i="4"/>
  <c r="AA992" i="4"/>
  <c r="AC992" i="4"/>
  <c r="AE992" i="4"/>
  <c r="AB992" i="4"/>
  <c r="AD992" i="4"/>
  <c r="Z992" i="4"/>
  <c r="AE988" i="4"/>
  <c r="AA984" i="4"/>
  <c r="AC984" i="4"/>
  <c r="AE984" i="4"/>
  <c r="AB984" i="4"/>
  <c r="AD984" i="4"/>
  <c r="Z984" i="4"/>
  <c r="AA980" i="4"/>
  <c r="AD980" i="4"/>
  <c r="AA976" i="4"/>
  <c r="AC976" i="4"/>
  <c r="AE976" i="4"/>
  <c r="AB976" i="4"/>
  <c r="AD976" i="4"/>
  <c r="Z976" i="4"/>
  <c r="AE553" i="4"/>
  <c r="AA537" i="4"/>
  <c r="AC537" i="4"/>
  <c r="AE537" i="4"/>
  <c r="AB537" i="4"/>
  <c r="AD537" i="4"/>
  <c r="Z537" i="4"/>
  <c r="AA521" i="4"/>
  <c r="AD521" i="4"/>
  <c r="AA966" i="4"/>
  <c r="AC966" i="4"/>
  <c r="AE966" i="4"/>
  <c r="Z966" i="4"/>
  <c r="AD966" i="4"/>
  <c r="AB966" i="4"/>
  <c r="AE958" i="4"/>
  <c r="AA950" i="4"/>
  <c r="AC950" i="4"/>
  <c r="AE950" i="4"/>
  <c r="Z950" i="4"/>
  <c r="AD950" i="4"/>
  <c r="AB950" i="4"/>
  <c r="AA938" i="4"/>
  <c r="AD938" i="4"/>
  <c r="AA930" i="4"/>
  <c r="AC930" i="4"/>
  <c r="AE930" i="4"/>
  <c r="Z930" i="4"/>
  <c r="AD930" i="4"/>
  <c r="AB930" i="4"/>
  <c r="AE555" i="4"/>
  <c r="AA531" i="4"/>
  <c r="AC531" i="4"/>
  <c r="AE531" i="4"/>
  <c r="AB531" i="4"/>
  <c r="AD531" i="4"/>
  <c r="Z531" i="4"/>
  <c r="AA378" i="4"/>
  <c r="AD378" i="4"/>
  <c r="AA370" i="4"/>
  <c r="AC370" i="4"/>
  <c r="AE370" i="4"/>
  <c r="Z370" i="4"/>
  <c r="AD370" i="4"/>
  <c r="AB370" i="4"/>
  <c r="AE362" i="4"/>
  <c r="AA358" i="4"/>
  <c r="AC358" i="4"/>
  <c r="AE358" i="4"/>
  <c r="Z358" i="4"/>
  <c r="AD358" i="4"/>
  <c r="AB358" i="4"/>
  <c r="AA246" i="4"/>
  <c r="AD246" i="4"/>
  <c r="AC242" i="4"/>
  <c r="Z242" i="4"/>
  <c r="AB242" i="4"/>
  <c r="AE238" i="4"/>
  <c r="AA234" i="4"/>
  <c r="AE234" i="4"/>
  <c r="AD234" i="4"/>
  <c r="AA148" i="4"/>
  <c r="AD148" i="4"/>
  <c r="Z106" i="4"/>
  <c r="AH771" i="4"/>
  <c r="AI623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Z422" i="4"/>
  <c r="AK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E236" i="4"/>
  <c r="AD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P486" i="4"/>
  <c r="AV486" i="4" s="1"/>
  <c r="AL486" i="4"/>
  <c r="AR486" i="4" s="1"/>
  <c r="AP402" i="4"/>
  <c r="AV402" i="4" s="1"/>
  <c r="AL402" i="4"/>
  <c r="AR402" i="4" s="1"/>
  <c r="AO394" i="4"/>
  <c r="AU394" i="4" s="1"/>
  <c r="AO205" i="4"/>
  <c r="AU205" i="4" s="1"/>
  <c r="AO143" i="4"/>
  <c r="AU143" i="4" s="1"/>
  <c r="AP135" i="4"/>
  <c r="AV135" i="4" s="1"/>
  <c r="AL135" i="4"/>
  <c r="AR135" i="4" s="1"/>
  <c r="AM506" i="4"/>
  <c r="AS506" i="4" s="1"/>
  <c r="AN482" i="4"/>
  <c r="AT482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L213" i="4"/>
  <c r="AR213" i="4" s="1"/>
  <c r="AO201" i="4"/>
  <c r="AU201" i="4" s="1"/>
  <c r="AP189" i="4"/>
  <c r="AV189" i="4" s="1"/>
  <c r="AL189" i="4"/>
  <c r="AR189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I901" i="4"/>
  <c r="AG885" i="4"/>
  <c r="AI885" i="4"/>
  <c r="AH885" i="4"/>
  <c r="AI869" i="4"/>
  <c r="AG853" i="4"/>
  <c r="AI853" i="4"/>
  <c r="AH853" i="4"/>
  <c r="AI845" i="4"/>
  <c r="AG829" i="4"/>
  <c r="AI829" i="4"/>
  <c r="AH829" i="4"/>
  <c r="AI813" i="4"/>
  <c r="AG797" i="4"/>
  <c r="AI797" i="4"/>
  <c r="AH797" i="4"/>
  <c r="AI781" i="4"/>
  <c r="AG765" i="4"/>
  <c r="AI765" i="4"/>
  <c r="AH765" i="4"/>
  <c r="AI749" i="4"/>
  <c r="AG733" i="4"/>
  <c r="AI733" i="4"/>
  <c r="AH733" i="4"/>
  <c r="AI717" i="4"/>
  <c r="AG701" i="4"/>
  <c r="AI701" i="4"/>
  <c r="AH701" i="4"/>
  <c r="AI677" i="4"/>
  <c r="AG661" i="4"/>
  <c r="AI661" i="4"/>
  <c r="AH661" i="4"/>
  <c r="AI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45" i="4"/>
  <c r="AJ745" i="4"/>
  <c r="AF745" i="4"/>
  <c r="AK729" i="4"/>
  <c r="AJ729" i="4"/>
  <c r="AF729" i="4"/>
  <c r="AK713" i="4"/>
  <c r="AJ713" i="4"/>
  <c r="AF713" i="4"/>
  <c r="AK697" i="4"/>
  <c r="AJ697" i="4"/>
  <c r="AF697" i="4"/>
  <c r="AK681" i="4"/>
  <c r="AJ681" i="4"/>
  <c r="AF681" i="4"/>
  <c r="AK657" i="4"/>
  <c r="AJ657" i="4"/>
  <c r="AF657" i="4"/>
  <c r="AK649" i="4"/>
  <c r="AJ649" i="4"/>
  <c r="AF649" i="4"/>
  <c r="AK633" i="4"/>
  <c r="AJ633" i="4"/>
  <c r="AF633" i="4"/>
  <c r="AJ625" i="4"/>
  <c r="AK617" i="4"/>
  <c r="AJ617" i="4"/>
  <c r="AF617" i="4"/>
  <c r="AK609" i="4"/>
  <c r="AJ609" i="4"/>
  <c r="AF609" i="4"/>
  <c r="AJ601" i="4"/>
  <c r="AK593" i="4"/>
  <c r="AJ593" i="4"/>
  <c r="AF593" i="4"/>
  <c r="AK585" i="4"/>
  <c r="AJ585" i="4"/>
  <c r="AF585" i="4"/>
  <c r="AK577" i="4"/>
  <c r="AJ577" i="4"/>
  <c r="AF577" i="4"/>
  <c r="AJ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D15" i="10"/>
  <c r="D143" i="10"/>
  <c r="D18" i="10"/>
  <c r="D93" i="10"/>
  <c r="D96" i="10"/>
  <c r="D228" i="10"/>
  <c r="D352" i="10"/>
  <c r="D480" i="10"/>
  <c r="D227" i="10"/>
  <c r="D8" i="10"/>
  <c r="D308" i="10"/>
  <c r="D532" i="10"/>
  <c r="D660" i="10"/>
  <c r="D281" i="10"/>
  <c r="D103" i="10"/>
  <c r="D231" i="10"/>
  <c r="D77" i="10"/>
  <c r="D80" i="10"/>
  <c r="D220" i="10"/>
  <c r="D344" i="10"/>
  <c r="D472" i="10"/>
  <c r="D211" i="10"/>
  <c r="D229" i="10"/>
  <c r="D292" i="10"/>
  <c r="D524" i="10"/>
  <c r="D652" i="10"/>
  <c r="D273" i="10"/>
  <c r="D31" i="10"/>
  <c r="D34" i="10"/>
  <c r="D116" i="10"/>
  <c r="D368" i="10"/>
  <c r="D6" i="10"/>
  <c r="D340" i="10"/>
  <c r="D676" i="10"/>
  <c r="D119" i="10"/>
  <c r="D45" i="10"/>
  <c r="D204" i="10"/>
  <c r="D456" i="10"/>
  <c r="D165" i="10"/>
  <c r="D508" i="10"/>
  <c r="D764" i="10"/>
  <c r="D449" i="10"/>
  <c r="D577" i="10"/>
  <c r="D705" i="10"/>
  <c r="D47" i="10"/>
  <c r="D239" i="10"/>
  <c r="D32" i="10"/>
  <c r="D320" i="10"/>
  <c r="D163" i="10"/>
  <c r="D248" i="10"/>
  <c r="D628" i="10"/>
  <c r="D71" i="10"/>
  <c r="D74" i="10"/>
  <c r="D188" i="10"/>
  <c r="D440" i="10"/>
  <c r="D101" i="10"/>
  <c r="D484" i="10"/>
  <c r="D748" i="10"/>
  <c r="D223" i="10"/>
  <c r="D304" i="10"/>
  <c r="D216" i="10"/>
  <c r="D55" i="10"/>
  <c r="D140" i="10"/>
  <c r="D54" i="10"/>
  <c r="D700" i="10"/>
  <c r="D545" i="10"/>
  <c r="D799" i="10"/>
  <c r="D927" i="10"/>
  <c r="D822" i="10"/>
  <c r="D950" i="10"/>
  <c r="D145" i="10"/>
  <c r="D126" i="10"/>
  <c r="D354" i="10"/>
  <c r="D56" i="10"/>
  <c r="D544" i="10"/>
  <c r="D293" i="10"/>
  <c r="D549" i="10"/>
  <c r="D803" i="10"/>
  <c r="D297" i="10"/>
  <c r="D425" i="10"/>
  <c r="D553" i="10"/>
  <c r="D681" i="10"/>
  <c r="D807" i="10"/>
  <c r="D935" i="10"/>
  <c r="D830" i="10"/>
  <c r="D958" i="10"/>
  <c r="D161" i="10"/>
  <c r="D134" i="10"/>
  <c r="D27" i="10"/>
  <c r="D112" i="10"/>
  <c r="D560" i="10"/>
  <c r="D309" i="10"/>
  <c r="D565" i="10"/>
  <c r="D819" i="10"/>
  <c r="D842" i="10"/>
  <c r="D185" i="10"/>
  <c r="D378" i="10"/>
  <c r="D634" i="10"/>
  <c r="D383" i="10"/>
  <c r="D639" i="10"/>
  <c r="D893" i="10"/>
  <c r="D916" i="10"/>
  <c r="D310" i="10"/>
  <c r="D566" i="10"/>
  <c r="D315" i="10"/>
  <c r="D571" i="10"/>
  <c r="D825" i="10"/>
  <c r="D848" i="10"/>
  <c r="D171" i="10"/>
  <c r="D50" i="10"/>
  <c r="D132" i="10"/>
  <c r="D384" i="10"/>
  <c r="D38" i="10"/>
  <c r="D372" i="10"/>
  <c r="D692" i="10"/>
  <c r="D135" i="10"/>
  <c r="D141" i="10"/>
  <c r="D252" i="10"/>
  <c r="D19" i="10"/>
  <c r="D104" i="10"/>
  <c r="D556" i="10"/>
  <c r="D305" i="10"/>
  <c r="D98" i="10"/>
  <c r="D432" i="10"/>
  <c r="D468" i="10"/>
  <c r="D183" i="10"/>
  <c r="D264" i="10"/>
  <c r="D79" i="10"/>
  <c r="D207" i="10"/>
  <c r="D82" i="10"/>
  <c r="D221" i="10"/>
  <c r="D164" i="10"/>
  <c r="D288" i="10"/>
  <c r="D416" i="10"/>
  <c r="D99" i="10"/>
  <c r="D102" i="10"/>
  <c r="D184" i="10"/>
  <c r="D436" i="10"/>
  <c r="D596" i="10"/>
  <c r="D724" i="10"/>
  <c r="D39" i="10"/>
  <c r="D167" i="10"/>
  <c r="D42" i="10"/>
  <c r="D205" i="10"/>
  <c r="D156" i="10"/>
  <c r="D280" i="10"/>
  <c r="D408" i="10"/>
  <c r="D83" i="10"/>
  <c r="D86" i="10"/>
  <c r="D168" i="10"/>
  <c r="D420" i="10"/>
  <c r="D588" i="10"/>
  <c r="D716" i="10"/>
  <c r="D337" i="10"/>
  <c r="D159" i="10"/>
  <c r="D125" i="10"/>
  <c r="D244" i="10"/>
  <c r="D496" i="10"/>
  <c r="D72" i="10"/>
  <c r="D548" i="10"/>
  <c r="D3" i="10"/>
  <c r="D247" i="10"/>
  <c r="D48" i="10"/>
  <c r="D328" i="10"/>
  <c r="D179" i="10"/>
  <c r="D257" i="10"/>
  <c r="D636" i="10"/>
  <c r="D385" i="10"/>
  <c r="D513" i="10"/>
  <c r="D641" i="10"/>
  <c r="D769" i="10"/>
  <c r="D111" i="10"/>
  <c r="D29" i="10"/>
  <c r="D196" i="10"/>
  <c r="D448" i="10"/>
  <c r="D133" i="10"/>
  <c r="D500" i="10"/>
  <c r="D756" i="10"/>
  <c r="D199" i="10"/>
  <c r="D16" i="10"/>
  <c r="D312" i="10"/>
  <c r="D147" i="10"/>
  <c r="D232" i="10"/>
  <c r="D620" i="10"/>
  <c r="D369" i="10"/>
  <c r="D253" i="10"/>
  <c r="D131" i="10"/>
  <c r="D612" i="10"/>
  <c r="D58" i="10"/>
  <c r="D392" i="10"/>
  <c r="D388" i="10"/>
  <c r="D417" i="10"/>
  <c r="D673" i="10"/>
  <c r="D863" i="10"/>
  <c r="D991" i="10"/>
  <c r="D886" i="10"/>
  <c r="D17" i="10"/>
  <c r="D20" i="10"/>
  <c r="D230" i="10"/>
  <c r="D251" i="10"/>
  <c r="D332" i="10"/>
  <c r="D672" i="10"/>
  <c r="D421" i="10"/>
  <c r="D677" i="10"/>
  <c r="D931" i="10"/>
  <c r="D361" i="10"/>
  <c r="D489" i="10"/>
  <c r="D617" i="10"/>
  <c r="D745" i="10"/>
  <c r="D871" i="10"/>
  <c r="D999" i="10"/>
  <c r="D894" i="10"/>
  <c r="D33" i="10"/>
  <c r="D36" i="10"/>
  <c r="D246" i="10"/>
  <c r="D30" i="10"/>
  <c r="D364" i="10"/>
  <c r="D688" i="10"/>
  <c r="D437" i="10"/>
  <c r="D693" i="10"/>
  <c r="D947" i="10"/>
  <c r="D970" i="10"/>
  <c r="D146" i="10"/>
  <c r="D506" i="10"/>
  <c r="D762" i="10"/>
  <c r="D511" i="10"/>
  <c r="D767" i="10"/>
  <c r="D788" i="10"/>
  <c r="D186" i="10"/>
  <c r="D438" i="10"/>
  <c r="D694" i="10"/>
  <c r="D443" i="10"/>
  <c r="D699" i="10"/>
  <c r="D953" i="10"/>
  <c r="D976" i="10"/>
  <c r="D175" i="10"/>
  <c r="D157" i="10"/>
  <c r="D260" i="10"/>
  <c r="D35" i="10"/>
  <c r="D120" i="10"/>
  <c r="D7" i="10"/>
  <c r="D124" i="10"/>
  <c r="D22" i="10"/>
  <c r="D684" i="10"/>
  <c r="D180" i="10"/>
  <c r="D740" i="10"/>
  <c r="D51" i="10"/>
  <c r="D572" i="10"/>
  <c r="D481" i="10"/>
  <c r="D737" i="10"/>
  <c r="D895" i="10"/>
  <c r="D790" i="10"/>
  <c r="D918" i="10"/>
  <c r="D81" i="10"/>
  <c r="D84" i="10"/>
  <c r="D290" i="10"/>
  <c r="D53" i="10"/>
  <c r="D460" i="10"/>
  <c r="D736" i="10"/>
  <c r="D485" i="10"/>
  <c r="D741" i="10"/>
  <c r="D995" i="10"/>
  <c r="D393" i="10"/>
  <c r="D521" i="10"/>
  <c r="D649" i="10"/>
  <c r="D775" i="10"/>
  <c r="D903" i="10"/>
  <c r="D798" i="10"/>
  <c r="D926" i="10"/>
  <c r="D97" i="10"/>
  <c r="D100" i="10"/>
  <c r="D306" i="10"/>
  <c r="D117" i="10"/>
  <c r="D492" i="10"/>
  <c r="D752" i="10"/>
  <c r="D501" i="10"/>
  <c r="D757" i="10"/>
  <c r="D778" i="10"/>
  <c r="D57" i="10"/>
  <c r="D266" i="10"/>
  <c r="D570" i="10"/>
  <c r="D319" i="10"/>
  <c r="D575" i="10"/>
  <c r="D829" i="10"/>
  <c r="D852" i="10"/>
  <c r="D250" i="10"/>
  <c r="D502" i="10"/>
  <c r="D758" i="10"/>
  <c r="D507" i="10"/>
  <c r="D763" i="10"/>
  <c r="D784" i="10"/>
  <c r="D43" i="10"/>
  <c r="D128" i="10"/>
  <c r="D568" i="10"/>
  <c r="D317" i="10"/>
  <c r="D573" i="10"/>
  <c r="D5" i="10"/>
  <c r="D64" i="10"/>
  <c r="D195" i="10"/>
  <c r="D644" i="10"/>
  <c r="D90" i="10"/>
  <c r="D424" i="10"/>
  <c r="D452" i="10"/>
  <c r="D433" i="10"/>
  <c r="D689" i="10"/>
  <c r="D256" i="10"/>
  <c r="D632" i="10"/>
  <c r="D381" i="10"/>
  <c r="D637" i="10"/>
  <c r="D127" i="10"/>
  <c r="D212" i="10"/>
  <c r="D197" i="10"/>
  <c r="D265" i="10"/>
  <c r="D237" i="10"/>
  <c r="D115" i="10"/>
  <c r="D604" i="10"/>
  <c r="D497" i="10"/>
  <c r="D753" i="10"/>
  <c r="D774" i="10"/>
  <c r="D49" i="10"/>
  <c r="D262" i="10"/>
  <c r="D396" i="10"/>
  <c r="D453" i="10"/>
  <c r="D963" i="10"/>
  <c r="D505" i="10"/>
  <c r="D761" i="10"/>
  <c r="D782" i="10"/>
  <c r="D65" i="10"/>
  <c r="D274" i="10"/>
  <c r="D428" i="10"/>
  <c r="D469" i="10"/>
  <c r="D979" i="10"/>
  <c r="D206" i="10"/>
  <c r="D287" i="10"/>
  <c r="D797" i="10"/>
  <c r="D218" i="10"/>
  <c r="D726" i="10"/>
  <c r="D731" i="10"/>
  <c r="D235" i="10"/>
  <c r="D664" i="10"/>
  <c r="D669" i="10"/>
  <c r="D987" i="10"/>
  <c r="D9" i="10"/>
  <c r="D282" i="10"/>
  <c r="D578" i="10"/>
  <c r="D327" i="10"/>
  <c r="D583" i="10"/>
  <c r="D837" i="10"/>
  <c r="D162" i="10"/>
  <c r="D670" i="10"/>
  <c r="D675" i="10"/>
  <c r="D952" i="10"/>
  <c r="D302" i="10"/>
  <c r="D307" i="10"/>
  <c r="D25" i="10"/>
  <c r="D238" i="10"/>
  <c r="D554" i="10"/>
  <c r="D303" i="10"/>
  <c r="D559" i="10"/>
  <c r="D813" i="10"/>
  <c r="D836" i="10"/>
  <c r="D234" i="10"/>
  <c r="D486" i="10"/>
  <c r="D742" i="10"/>
  <c r="D491" i="10"/>
  <c r="D564" i="10"/>
  <c r="D10" i="10"/>
  <c r="D376" i="10"/>
  <c r="D356" i="10"/>
  <c r="D95" i="10"/>
  <c r="D69" i="10"/>
  <c r="D173" i="10"/>
  <c r="D136" i="10"/>
  <c r="D321" i="10"/>
  <c r="D609" i="10"/>
  <c r="D831" i="10"/>
  <c r="D959" i="10"/>
  <c r="D854" i="10"/>
  <c r="D982" i="10"/>
  <c r="D209" i="10"/>
  <c r="D166" i="10"/>
  <c r="D123" i="10"/>
  <c r="D208" i="10"/>
  <c r="D608" i="10"/>
  <c r="D357" i="10"/>
  <c r="D613" i="10"/>
  <c r="D867" i="10"/>
  <c r="D329" i="10"/>
  <c r="D457" i="10"/>
  <c r="D585" i="10"/>
  <c r="D713" i="10"/>
  <c r="D839" i="10"/>
  <c r="D967" i="10"/>
  <c r="D862" i="10"/>
  <c r="D990" i="10"/>
  <c r="D225" i="10"/>
  <c r="D182" i="10"/>
  <c r="D155" i="10"/>
  <c r="D240" i="10"/>
  <c r="D624" i="10"/>
  <c r="D373" i="10"/>
  <c r="D629" i="10"/>
  <c r="D883" i="10"/>
  <c r="D906" i="10"/>
  <c r="D60" i="10"/>
  <c r="D442" i="10"/>
  <c r="D698" i="10"/>
  <c r="D447" i="10"/>
  <c r="D703" i="10"/>
  <c r="D957" i="10"/>
  <c r="D980" i="10"/>
  <c r="D374" i="10"/>
  <c r="D630" i="10"/>
  <c r="D379" i="10"/>
  <c r="D635" i="10"/>
  <c r="D889" i="10"/>
  <c r="D912" i="10"/>
  <c r="D46" i="10"/>
  <c r="D380" i="10"/>
  <c r="D696" i="10"/>
  <c r="D445" i="10"/>
  <c r="D701" i="10"/>
  <c r="D255" i="10"/>
  <c r="D336" i="10"/>
  <c r="D276" i="10"/>
  <c r="D87" i="10"/>
  <c r="D172" i="10"/>
  <c r="D37" i="10"/>
  <c r="D732" i="10"/>
  <c r="D561" i="10"/>
  <c r="D149" i="10"/>
  <c r="D504" i="10"/>
  <c r="D760" i="10"/>
  <c r="D509" i="10"/>
  <c r="D765" i="10"/>
  <c r="D61" i="10"/>
  <c r="D464" i="10"/>
  <c r="D516" i="10"/>
  <c r="D215" i="10"/>
  <c r="D296" i="10"/>
  <c r="D200" i="10"/>
  <c r="D353" i="10"/>
  <c r="D625" i="10"/>
  <c r="D879" i="10"/>
  <c r="D902" i="10"/>
  <c r="D52" i="10"/>
  <c r="D62" i="10"/>
  <c r="D704" i="10"/>
  <c r="D709" i="10"/>
  <c r="D377" i="10"/>
  <c r="D633" i="10"/>
  <c r="D887" i="10"/>
  <c r="D910" i="10"/>
  <c r="D68" i="10"/>
  <c r="D94" i="10"/>
  <c r="D720" i="10"/>
  <c r="D725" i="10"/>
  <c r="D2" i="10"/>
  <c r="D538" i="10"/>
  <c r="D543" i="10"/>
  <c r="D820" i="10"/>
  <c r="D470" i="10"/>
  <c r="D475" i="10"/>
  <c r="D985" i="10"/>
  <c r="D316" i="10"/>
  <c r="D413" i="10"/>
  <c r="D859" i="10"/>
  <c r="D882" i="10"/>
  <c r="D76" i="10"/>
  <c r="D450" i="10"/>
  <c r="D706" i="10"/>
  <c r="D455" i="10"/>
  <c r="D711" i="10"/>
  <c r="D997" i="10"/>
  <c r="D414" i="10"/>
  <c r="D419" i="10"/>
  <c r="D929" i="10"/>
  <c r="D908" i="10"/>
  <c r="D558" i="10"/>
  <c r="D890" i="10"/>
  <c r="D28" i="10"/>
  <c r="D426" i="10"/>
  <c r="D682" i="10"/>
  <c r="D431" i="10"/>
  <c r="D687" i="10"/>
  <c r="D941" i="10"/>
  <c r="D964" i="10"/>
  <c r="D358" i="10"/>
  <c r="D614" i="10"/>
  <c r="D363" i="10"/>
  <c r="D619" i="10"/>
  <c r="D873" i="10"/>
  <c r="D747" i="10"/>
  <c r="D896" i="10"/>
  <c r="D348" i="10"/>
  <c r="D680" i="10"/>
  <c r="D429" i="10"/>
  <c r="D685" i="10"/>
  <c r="D939" i="10"/>
  <c r="D962" i="10"/>
  <c r="D138" i="10"/>
  <c r="D498" i="10"/>
  <c r="D754" i="10"/>
  <c r="D503" i="10"/>
  <c r="D759" i="10"/>
  <c r="D860" i="10"/>
  <c r="D510" i="10"/>
  <c r="D515" i="10"/>
  <c r="D792" i="10"/>
  <c r="D270" i="10"/>
  <c r="D531" i="10"/>
  <c r="D808" i="10"/>
  <c r="D499" i="10"/>
  <c r="D776" i="10"/>
  <c r="D189" i="10"/>
  <c r="D580" i="10"/>
  <c r="D360" i="10"/>
  <c r="D465" i="10"/>
  <c r="D975" i="10"/>
  <c r="D198" i="10"/>
  <c r="D517" i="10"/>
  <c r="D473" i="10"/>
  <c r="D983" i="10"/>
  <c r="D245" i="10"/>
  <c r="D787" i="10"/>
  <c r="D602" i="10"/>
  <c r="D884" i="10"/>
  <c r="D539" i="10"/>
  <c r="D192" i="10"/>
  <c r="D733" i="10"/>
  <c r="D201" i="10"/>
  <c r="D610" i="10"/>
  <c r="D615" i="10"/>
  <c r="D350" i="10"/>
  <c r="D865" i="10"/>
  <c r="D494" i="10"/>
  <c r="D89" i="10"/>
  <c r="D586" i="10"/>
  <c r="D719" i="10"/>
  <c r="D996" i="10"/>
  <c r="D646" i="10"/>
  <c r="D651" i="10"/>
  <c r="D928" i="10"/>
  <c r="D284" i="10"/>
  <c r="D397" i="10"/>
  <c r="D843" i="10"/>
  <c r="D106" i="10"/>
  <c r="D722" i="10"/>
  <c r="D727" i="10"/>
  <c r="D446" i="10"/>
  <c r="D961" i="10"/>
  <c r="D275" i="10"/>
  <c r="D462" i="10"/>
  <c r="D968" i="10"/>
  <c r="D70" i="10"/>
  <c r="D109" i="10"/>
  <c r="D540" i="10"/>
  <c r="D657" i="10"/>
  <c r="D838" i="10"/>
  <c r="D59" i="10"/>
  <c r="D581" i="10"/>
  <c r="D569" i="10"/>
  <c r="D846" i="10"/>
  <c r="D91" i="10"/>
  <c r="D597" i="10"/>
  <c r="D410" i="10"/>
  <c r="D925" i="10"/>
  <c r="D347" i="10"/>
  <c r="D24" i="10"/>
  <c r="D795" i="10"/>
  <c r="D137" i="10"/>
  <c r="D642" i="10"/>
  <c r="D647" i="10"/>
  <c r="D286" i="10"/>
  <c r="D801" i="10"/>
  <c r="D430" i="10"/>
  <c r="D153" i="10"/>
  <c r="D618" i="10"/>
  <c r="D623" i="10"/>
  <c r="D900" i="10"/>
  <c r="D550" i="10"/>
  <c r="D555" i="10"/>
  <c r="D832" i="10"/>
  <c r="D224" i="10"/>
  <c r="D365" i="10"/>
  <c r="D875" i="10"/>
  <c r="D44" i="10"/>
  <c r="D690" i="10"/>
  <c r="D695" i="10"/>
  <c r="D382" i="10"/>
  <c r="D897" i="10"/>
  <c r="D403" i="10"/>
  <c r="D339" i="10"/>
  <c r="D66" i="10"/>
  <c r="D108" i="10"/>
  <c r="D847" i="10"/>
  <c r="D259" i="10"/>
  <c r="D855" i="10"/>
  <c r="D533" i="10"/>
  <c r="D861" i="10"/>
  <c r="D107" i="10"/>
  <c r="D914" i="10"/>
  <c r="D487" i="10"/>
  <c r="D611" i="10"/>
  <c r="D922" i="10"/>
  <c r="D591" i="10"/>
  <c r="D518" i="10"/>
  <c r="D800" i="10"/>
  <c r="D269" i="10"/>
  <c r="D105" i="10"/>
  <c r="D599" i="10"/>
  <c r="D707" i="10"/>
  <c r="D872" i="10"/>
  <c r="D400" i="10"/>
  <c r="D40" i="10"/>
  <c r="D911" i="10"/>
  <c r="D110" i="10"/>
  <c r="D640" i="10"/>
  <c r="D409" i="10"/>
  <c r="D919" i="10"/>
  <c r="D118" i="10"/>
  <c r="D277" i="10"/>
  <c r="D121" i="10"/>
  <c r="D479" i="10"/>
  <c r="D406" i="10"/>
  <c r="D921" i="10"/>
  <c r="D349" i="10"/>
  <c r="D850" i="10"/>
  <c r="D346" i="10"/>
  <c r="D423" i="10"/>
  <c r="D869" i="10"/>
  <c r="D734" i="10"/>
  <c r="D949" i="10"/>
  <c r="D371" i="10"/>
  <c r="D394" i="10"/>
  <c r="D335" i="10"/>
  <c r="D845" i="10"/>
  <c r="D202" i="10"/>
  <c r="D710" i="10"/>
  <c r="D777" i="10"/>
  <c r="D992" i="10"/>
  <c r="D584" i="10"/>
  <c r="D589" i="10"/>
  <c r="D866" i="10"/>
  <c r="D402" i="10"/>
  <c r="D407" i="10"/>
  <c r="D917" i="10"/>
  <c r="D323" i="10"/>
  <c r="D812" i="10"/>
  <c r="D723" i="10"/>
  <c r="D563" i="10"/>
  <c r="D13" i="10"/>
  <c r="D2" i="3"/>
  <c r="D966" i="10"/>
  <c r="D144" i="10"/>
  <c r="D835" i="10"/>
  <c r="D697" i="10"/>
  <c r="D974" i="10"/>
  <c r="D176" i="10"/>
  <c r="D851" i="10"/>
  <c r="D666" i="10"/>
  <c r="D948" i="10"/>
  <c r="D603" i="10"/>
  <c r="D536" i="10"/>
  <c r="D923" i="10"/>
  <c r="D158" i="10"/>
  <c r="D263" i="10"/>
  <c r="D773" i="10"/>
  <c r="D542" i="10"/>
  <c r="D824" i="10"/>
  <c r="D686" i="10"/>
  <c r="D130" i="10"/>
  <c r="D746" i="10"/>
  <c r="D751" i="10"/>
  <c r="D170" i="10"/>
  <c r="D678" i="10"/>
  <c r="D683" i="10"/>
  <c r="D960" i="10"/>
  <c r="D476" i="10"/>
  <c r="D493" i="10"/>
  <c r="D770" i="10"/>
  <c r="D254" i="10"/>
  <c r="D311" i="10"/>
  <c r="D821" i="10"/>
  <c r="D638" i="10"/>
  <c r="D920" i="10"/>
  <c r="D627" i="10"/>
  <c r="D243" i="10"/>
  <c r="D771" i="10"/>
  <c r="D915" i="10"/>
  <c r="D444" i="10"/>
  <c r="D805" i="10"/>
  <c r="D92" i="10"/>
  <c r="D267" i="10"/>
  <c r="D525" i="10"/>
  <c r="D853" i="10"/>
  <c r="D435" i="10"/>
  <c r="D289" i="10"/>
  <c r="D322" i="10"/>
  <c r="D537" i="10"/>
  <c r="D338" i="10"/>
  <c r="D330" i="10"/>
  <c r="D662" i="10"/>
  <c r="D605" i="10"/>
  <c r="D482" i="10"/>
  <c r="D828" i="10"/>
  <c r="D972" i="10"/>
  <c r="D522" i="10"/>
  <c r="D973" i="10"/>
  <c r="D331" i="10"/>
  <c r="D203" i="10"/>
  <c r="D717" i="10"/>
  <c r="D530" i="10"/>
  <c r="D924" i="10"/>
  <c r="D210" i="10"/>
  <c r="D817" i="10"/>
  <c r="D6" i="3"/>
  <c r="D936" i="10"/>
  <c r="D23" i="10"/>
  <c r="D187" i="10"/>
  <c r="D300" i="10"/>
  <c r="D793" i="10"/>
  <c r="D738" i="10"/>
  <c r="D750" i="10"/>
  <c r="D261" i="10"/>
  <c r="D520" i="10"/>
  <c r="D343" i="10"/>
  <c r="D595" i="10"/>
  <c r="D236" i="10"/>
  <c r="D113" i="10"/>
  <c r="D794" i="10"/>
  <c r="D129" i="10"/>
  <c r="D810" i="10"/>
  <c r="D154" i="10"/>
  <c r="D600" i="10"/>
  <c r="D122" i="10"/>
  <c r="D743" i="10"/>
  <c r="D993" i="10"/>
  <c r="D174" i="10"/>
  <c r="D655" i="10"/>
  <c r="D582" i="10"/>
  <c r="D864" i="10"/>
  <c r="D461" i="10"/>
  <c r="D190" i="10"/>
  <c r="D789" i="10"/>
  <c r="D856" i="10"/>
  <c r="D1001" i="10"/>
  <c r="D11" i="10"/>
  <c r="D88" i="10"/>
  <c r="D552" i="10"/>
  <c r="D301" i="10"/>
  <c r="D557" i="10"/>
  <c r="D811" i="10"/>
  <c r="D834" i="10"/>
  <c r="D169" i="10"/>
  <c r="D370" i="10"/>
  <c r="D626" i="10"/>
  <c r="D375" i="10"/>
  <c r="D631" i="10"/>
  <c r="D885" i="10"/>
  <c r="D258" i="10"/>
  <c r="D766" i="10"/>
  <c r="D768" i="10"/>
  <c r="D981" i="10"/>
  <c r="D654" i="10"/>
  <c r="D785" i="10"/>
  <c r="D590" i="10"/>
  <c r="D755" i="10"/>
  <c r="D191" i="10"/>
  <c r="D67" i="10"/>
  <c r="D26" i="10"/>
  <c r="D324" i="10"/>
  <c r="D721" i="10"/>
  <c r="D998" i="10"/>
  <c r="D268" i="10"/>
  <c r="D899" i="10"/>
  <c r="D729" i="10"/>
  <c r="D4" i="10"/>
  <c r="D656" i="10"/>
  <c r="D938" i="10"/>
  <c r="D607" i="10"/>
  <c r="D534" i="10"/>
  <c r="D816" i="10"/>
  <c r="D728" i="10"/>
  <c r="D786" i="10"/>
  <c r="D418" i="10"/>
  <c r="D359" i="10"/>
  <c r="D933" i="10"/>
  <c r="D355" i="10"/>
  <c r="D844" i="10"/>
  <c r="D858" i="10"/>
  <c r="D298" i="10"/>
  <c r="D463" i="10"/>
  <c r="D909" i="10"/>
  <c r="D390" i="10"/>
  <c r="D395" i="10"/>
  <c r="D905" i="10"/>
  <c r="D78" i="10"/>
  <c r="D648" i="10"/>
  <c r="D653" i="10"/>
  <c r="D930" i="10"/>
  <c r="D466" i="10"/>
  <c r="D471" i="10"/>
  <c r="D796" i="10"/>
  <c r="D451" i="10"/>
  <c r="D940" i="10"/>
  <c r="D849" i="10"/>
  <c r="D691" i="10"/>
  <c r="D148" i="10"/>
  <c r="D708" i="10"/>
  <c r="D488" i="10"/>
  <c r="D401" i="10"/>
  <c r="D815" i="10"/>
  <c r="D177" i="10"/>
  <c r="D576" i="10"/>
  <c r="D313" i="10"/>
  <c r="D823" i="10"/>
  <c r="D193" i="10"/>
  <c r="D592" i="10"/>
  <c r="D874" i="10"/>
  <c r="D415" i="10"/>
  <c r="D342" i="10"/>
  <c r="D857" i="10"/>
  <c r="D285" i="10"/>
  <c r="D818" i="10"/>
  <c r="D386" i="10"/>
  <c r="D391" i="10"/>
  <c r="D901" i="10"/>
  <c r="D291" i="10"/>
  <c r="D780" i="10"/>
  <c r="D826" i="10"/>
  <c r="D362" i="10"/>
  <c r="D367" i="10"/>
  <c r="D877" i="10"/>
  <c r="D294" i="10"/>
  <c r="D299" i="10"/>
  <c r="D809" i="10"/>
  <c r="D139" i="10"/>
  <c r="D616" i="10"/>
  <c r="D621" i="10"/>
  <c r="D898" i="10"/>
  <c r="D434" i="10"/>
  <c r="D439" i="10"/>
  <c r="D965" i="10"/>
  <c r="D387" i="10"/>
  <c r="D876" i="10"/>
  <c r="D913" i="10"/>
  <c r="D881" i="10"/>
  <c r="D152" i="10"/>
  <c r="D668" i="10"/>
  <c r="D241" i="10"/>
  <c r="D345" i="10"/>
  <c r="D214" i="10"/>
  <c r="D114" i="10"/>
  <c r="D283" i="10"/>
  <c r="D477" i="10"/>
  <c r="D546" i="10"/>
  <c r="D956" i="10"/>
  <c r="D242" i="10"/>
  <c r="D458" i="10"/>
  <c r="D868" i="10"/>
  <c r="D523" i="10"/>
  <c r="D160" i="10"/>
  <c r="D779" i="10"/>
  <c r="D594" i="10"/>
  <c r="D194" i="10"/>
  <c r="D334" i="10"/>
  <c r="D945" i="10"/>
  <c r="D151" i="10"/>
  <c r="D529" i="10"/>
  <c r="D934" i="10"/>
  <c r="D181" i="10"/>
  <c r="D645" i="10"/>
  <c r="D665" i="10"/>
  <c r="D942" i="10"/>
  <c r="D219" i="10"/>
  <c r="D661" i="10"/>
  <c r="D474" i="10"/>
  <c r="D989" i="10"/>
  <c r="D411" i="10"/>
  <c r="D21" i="10"/>
  <c r="D827" i="10"/>
  <c r="D73" i="10"/>
  <c r="D674" i="10"/>
  <c r="D679" i="10"/>
  <c r="D226" i="10"/>
  <c r="D739" i="10"/>
  <c r="D366" i="10"/>
  <c r="D217" i="10"/>
  <c r="D650" i="10"/>
  <c r="D527" i="10"/>
  <c r="D804" i="10"/>
  <c r="D454" i="10"/>
  <c r="D459" i="10"/>
  <c r="D969" i="10"/>
  <c r="D213" i="10"/>
  <c r="D333" i="10"/>
  <c r="D907" i="10"/>
  <c r="D233" i="10"/>
  <c r="D658" i="10"/>
  <c r="D663" i="10"/>
  <c r="D318" i="10"/>
  <c r="D833" i="10"/>
  <c r="D526" i="10"/>
  <c r="D1000" i="10"/>
  <c r="D840" i="10"/>
  <c r="D5" i="3"/>
  <c r="D943" i="10"/>
  <c r="D142" i="10"/>
  <c r="D325" i="10"/>
  <c r="D441" i="10"/>
  <c r="D951" i="10"/>
  <c r="D150" i="10"/>
  <c r="D341" i="10"/>
  <c r="D249" i="10"/>
  <c r="D671" i="10"/>
  <c r="D598" i="10"/>
  <c r="D880" i="10"/>
  <c r="D541" i="10"/>
  <c r="D946" i="10"/>
  <c r="D514" i="10"/>
  <c r="D519" i="10"/>
  <c r="D892" i="10"/>
  <c r="D547" i="10"/>
  <c r="D178" i="10"/>
  <c r="D954" i="10"/>
  <c r="D490" i="10"/>
  <c r="D495" i="10"/>
  <c r="D772" i="10"/>
  <c r="D422" i="10"/>
  <c r="D427" i="10"/>
  <c r="D937" i="10"/>
  <c r="D85" i="10"/>
  <c r="D744" i="10"/>
  <c r="D749" i="10"/>
  <c r="D41" i="10"/>
  <c r="D562" i="10"/>
  <c r="D567" i="10"/>
  <c r="D988" i="10"/>
  <c r="D643" i="10"/>
  <c r="D659" i="10"/>
  <c r="D272" i="10"/>
  <c r="D870" i="10"/>
  <c r="D878" i="10"/>
  <c r="D278" i="10"/>
  <c r="D222" i="10"/>
  <c r="D888" i="10"/>
  <c r="D781" i="10"/>
  <c r="D75" i="10"/>
  <c r="D314" i="10"/>
  <c r="D984" i="10"/>
  <c r="D404" i="10"/>
  <c r="D806" i="10"/>
  <c r="D389" i="10"/>
  <c r="D814" i="10"/>
  <c r="D405" i="10"/>
  <c r="D735" i="10"/>
  <c r="D944" i="10"/>
  <c r="D978" i="10"/>
  <c r="D551" i="10"/>
  <c r="D483" i="10"/>
  <c r="D986" i="10"/>
  <c r="D399" i="10"/>
  <c r="D326" i="10"/>
  <c r="D841" i="10"/>
  <c r="D712" i="10"/>
  <c r="D994" i="10"/>
  <c r="D535" i="10"/>
  <c r="D579" i="10"/>
  <c r="D977" i="10"/>
  <c r="D4" i="3"/>
  <c r="D398" i="10"/>
  <c r="D904" i="10"/>
  <c r="D593" i="10"/>
  <c r="D601" i="10"/>
  <c r="D351" i="10"/>
  <c r="D891" i="10"/>
  <c r="D606" i="10"/>
  <c r="D271" i="10"/>
  <c r="D715" i="10"/>
  <c r="D802" i="10"/>
  <c r="D702" i="10"/>
  <c r="D63" i="10"/>
  <c r="D783" i="10"/>
  <c r="D512" i="10"/>
  <c r="D791" i="10"/>
  <c r="D528" i="10"/>
  <c r="D730" i="10"/>
  <c r="D667" i="10"/>
  <c r="D955" i="10"/>
  <c r="D295" i="10"/>
  <c r="D478" i="10"/>
  <c r="D622" i="10"/>
  <c r="D932" i="10"/>
  <c r="D412" i="10"/>
  <c r="D279" i="10"/>
  <c r="D467" i="10"/>
  <c r="D12" i="10"/>
  <c r="D7" i="3"/>
  <c r="D714" i="10"/>
  <c r="D587" i="10"/>
  <c r="D971" i="10"/>
  <c r="D574" i="10"/>
  <c r="D718" i="10"/>
  <c r="D3" i="3"/>
  <c r="D8" i="3"/>
  <c r="D14" i="10"/>
  <c r="AB234" i="4" l="1"/>
  <c r="Z234" i="4"/>
  <c r="AD242" i="4"/>
  <c r="AE242" i="4"/>
  <c r="AC233" i="4"/>
  <c r="AJ181" i="4"/>
  <c r="AL168" i="4"/>
  <c r="AR168" i="4" s="1"/>
  <c r="P4" i="2"/>
  <c r="J3" i="3" s="1"/>
  <c r="O4" i="2"/>
  <c r="I3" i="3" s="1"/>
  <c r="N4" i="2"/>
  <c r="H3" i="3" s="1"/>
  <c r="K3" i="3"/>
  <c r="J719" i="8"/>
  <c r="K719" i="8"/>
  <c r="K575" i="8"/>
  <c r="J575" i="8"/>
  <c r="K972" i="8"/>
  <c r="J972" i="8"/>
  <c r="K588" i="8"/>
  <c r="J588" i="8"/>
  <c r="J715" i="8"/>
  <c r="K715" i="8"/>
  <c r="P8" i="2"/>
  <c r="J7" i="3" s="1"/>
  <c r="N8" i="2"/>
  <c r="H7" i="3" s="1"/>
  <c r="O8" i="2"/>
  <c r="K7" i="3"/>
  <c r="K13" i="8"/>
  <c r="J13" i="8"/>
  <c r="K468" i="8"/>
  <c r="J468" i="8"/>
  <c r="J280" i="8"/>
  <c r="K280" i="8"/>
  <c r="J413" i="8"/>
  <c r="K413" i="8"/>
  <c r="J933" i="8"/>
  <c r="K933" i="8"/>
  <c r="J623" i="8"/>
  <c r="K623" i="8"/>
  <c r="J479" i="8"/>
  <c r="K479" i="8"/>
  <c r="K296" i="8"/>
  <c r="J296" i="8"/>
  <c r="J956" i="8"/>
  <c r="K956" i="8"/>
  <c r="K668" i="8"/>
  <c r="J668" i="8"/>
  <c r="J731" i="8"/>
  <c r="K731" i="8"/>
  <c r="K529" i="8"/>
  <c r="J529" i="8"/>
  <c r="J792" i="8"/>
  <c r="K792" i="8"/>
  <c r="K513" i="8"/>
  <c r="J513" i="8"/>
  <c r="J784" i="8"/>
  <c r="K784" i="8"/>
  <c r="K64" i="8"/>
  <c r="J64" i="8"/>
  <c r="K703" i="8"/>
  <c r="J703" i="8"/>
  <c r="K803" i="8"/>
  <c r="J803" i="8"/>
  <c r="K716" i="8"/>
  <c r="J716" i="8"/>
  <c r="J272" i="8"/>
  <c r="K272" i="8"/>
  <c r="K607" i="8"/>
  <c r="J607" i="8"/>
  <c r="J892" i="8"/>
  <c r="K892" i="8"/>
  <c r="J352" i="8"/>
  <c r="K352" i="8"/>
  <c r="J602" i="8"/>
  <c r="K602" i="8"/>
  <c r="J594" i="8"/>
  <c r="K594" i="8"/>
  <c r="J905" i="8"/>
  <c r="K905" i="8"/>
  <c r="J399" i="8"/>
  <c r="K399" i="8"/>
  <c r="K4" i="3"/>
  <c r="O5" i="2"/>
  <c r="I4" i="3" s="1"/>
  <c r="N5" i="2"/>
  <c r="H4" i="3" s="1"/>
  <c r="P5" i="2"/>
  <c r="J4" i="3" s="1"/>
  <c r="K978" i="8"/>
  <c r="J978" i="8"/>
  <c r="K580" i="8"/>
  <c r="J580" i="8"/>
  <c r="J536" i="8"/>
  <c r="K536" i="8"/>
  <c r="K995" i="8"/>
  <c r="J995" i="8"/>
  <c r="K713" i="8"/>
  <c r="J713" i="8"/>
  <c r="K842" i="8"/>
  <c r="J842" i="8"/>
  <c r="J327" i="8"/>
  <c r="K327" i="8"/>
  <c r="J400" i="8"/>
  <c r="K400" i="8"/>
  <c r="J987" i="8"/>
  <c r="K987" i="8"/>
  <c r="K484" i="8"/>
  <c r="J484" i="8"/>
  <c r="K552" i="8"/>
  <c r="J552" i="8"/>
  <c r="J979" i="8"/>
  <c r="K979" i="8"/>
  <c r="K945" i="8"/>
  <c r="J945" i="8"/>
  <c r="J736" i="8"/>
  <c r="K736" i="8"/>
  <c r="J406" i="8"/>
  <c r="K406" i="8"/>
  <c r="J815" i="8"/>
  <c r="K815" i="8"/>
  <c r="J390" i="8"/>
  <c r="K390" i="8"/>
  <c r="J807" i="8"/>
  <c r="K807" i="8"/>
  <c r="K405" i="8"/>
  <c r="J405" i="8"/>
  <c r="K985" i="8"/>
  <c r="J985" i="8"/>
  <c r="J315" i="8"/>
  <c r="K315" i="8"/>
  <c r="J76" i="8"/>
  <c r="K76" i="8"/>
  <c r="J782" i="8"/>
  <c r="K782" i="8"/>
  <c r="K889" i="8"/>
  <c r="J889" i="8"/>
  <c r="K223" i="8"/>
  <c r="J223" i="8"/>
  <c r="J279" i="8"/>
  <c r="K279" i="8"/>
  <c r="J879" i="8"/>
  <c r="K879" i="8"/>
  <c r="J871" i="8"/>
  <c r="K871" i="8"/>
  <c r="K273" i="8"/>
  <c r="J273" i="8"/>
  <c r="K660" i="8"/>
  <c r="J660" i="8"/>
  <c r="K644" i="8"/>
  <c r="J644" i="8"/>
  <c r="J989" i="8"/>
  <c r="K989" i="8"/>
  <c r="J568" i="8"/>
  <c r="K568" i="8"/>
  <c r="K563" i="8"/>
  <c r="J563" i="8"/>
  <c r="J42" i="8"/>
  <c r="K42" i="8"/>
  <c r="K750" i="8"/>
  <c r="J750" i="8"/>
  <c r="K745" i="8"/>
  <c r="J745" i="8"/>
  <c r="J86" i="8"/>
  <c r="K86" i="8"/>
  <c r="K938" i="8"/>
  <c r="J938" i="8"/>
  <c r="K428" i="8"/>
  <c r="J428" i="8"/>
  <c r="J423" i="8"/>
  <c r="K423" i="8"/>
  <c r="J773" i="8"/>
  <c r="K773" i="8"/>
  <c r="J496" i="8"/>
  <c r="K496" i="8"/>
  <c r="K491" i="8"/>
  <c r="J491" i="8"/>
  <c r="J955" i="8"/>
  <c r="K955" i="8"/>
  <c r="K179" i="8"/>
  <c r="J179" i="8"/>
  <c r="K548" i="8"/>
  <c r="J548" i="8"/>
  <c r="J893" i="8"/>
  <c r="K893" i="8"/>
  <c r="K520" i="8"/>
  <c r="J520" i="8"/>
  <c r="K515" i="8"/>
  <c r="J515" i="8"/>
  <c r="J947" i="8"/>
  <c r="K947" i="8"/>
  <c r="K542" i="8"/>
  <c r="J542" i="8"/>
  <c r="J881" i="8"/>
  <c r="K881" i="8"/>
  <c r="J599" i="8"/>
  <c r="K599" i="8"/>
  <c r="K672" i="8"/>
  <c r="J672" i="8"/>
  <c r="J250" i="8"/>
  <c r="K250" i="8"/>
  <c r="K342" i="8"/>
  <c r="J342" i="8"/>
  <c r="J151" i="8"/>
  <c r="K151" i="8"/>
  <c r="K952" i="8"/>
  <c r="J952" i="8"/>
  <c r="K442" i="8"/>
  <c r="J442" i="8"/>
  <c r="K326" i="8"/>
  <c r="J326" i="8"/>
  <c r="J143" i="8"/>
  <c r="K143" i="8"/>
  <c r="K944" i="8"/>
  <c r="J944" i="8"/>
  <c r="N6" i="2"/>
  <c r="H5" i="3"/>
  <c r="O6" i="2"/>
  <c r="K5" i="3"/>
  <c r="P6" i="2"/>
  <c r="J5" i="3" s="1"/>
  <c r="I5" i="3"/>
  <c r="J841" i="8"/>
  <c r="K841" i="8"/>
  <c r="K1001" i="8"/>
  <c r="J1001" i="8"/>
  <c r="J527" i="8"/>
  <c r="K527" i="8"/>
  <c r="K834" i="8"/>
  <c r="J834" i="8"/>
  <c r="J319" i="8"/>
  <c r="K319" i="8"/>
  <c r="J664" i="8"/>
  <c r="K664" i="8"/>
  <c r="J659" i="8"/>
  <c r="K659" i="8"/>
  <c r="J234" i="8"/>
  <c r="K234" i="8"/>
  <c r="K908" i="8"/>
  <c r="J908" i="8"/>
  <c r="K334" i="8"/>
  <c r="J334" i="8"/>
  <c r="J214" i="8"/>
  <c r="K214" i="8"/>
  <c r="K970" i="8"/>
  <c r="J970" i="8"/>
  <c r="K460" i="8"/>
  <c r="J460" i="8"/>
  <c r="J455" i="8"/>
  <c r="K455" i="8"/>
  <c r="J805" i="8"/>
  <c r="K805" i="8"/>
  <c r="J528" i="8"/>
  <c r="K528" i="8"/>
  <c r="J651" i="8"/>
  <c r="K651" i="8"/>
  <c r="K218" i="8"/>
  <c r="J218" i="8"/>
  <c r="K367" i="8"/>
  <c r="J367" i="8"/>
  <c r="K740" i="8"/>
  <c r="J740" i="8"/>
  <c r="J227" i="8"/>
  <c r="K227" i="8"/>
  <c r="K680" i="8"/>
  <c r="J680" i="8"/>
  <c r="K675" i="8"/>
  <c r="J675" i="8"/>
  <c r="K74" i="8"/>
  <c r="J74" i="8"/>
  <c r="J828" i="8"/>
  <c r="K828" i="8"/>
  <c r="K22" i="8"/>
  <c r="J22" i="8"/>
  <c r="K412" i="8"/>
  <c r="J412" i="8"/>
  <c r="J990" i="8"/>
  <c r="K990" i="8"/>
  <c r="K475" i="8"/>
  <c r="J475" i="8"/>
  <c r="J662" i="8"/>
  <c r="K662" i="8"/>
  <c r="K220" i="8"/>
  <c r="J220" i="8"/>
  <c r="J943" i="8"/>
  <c r="K943" i="8"/>
  <c r="J666" i="8"/>
  <c r="K666" i="8"/>
  <c r="J646" i="8"/>
  <c r="K646" i="8"/>
  <c r="K182" i="8"/>
  <c r="J182" i="8"/>
  <c r="J935" i="8"/>
  <c r="K935" i="8"/>
  <c r="J530" i="8"/>
  <c r="K530" i="8"/>
  <c r="J152" i="8"/>
  <c r="K152" i="8"/>
  <c r="J946" i="8"/>
  <c r="K946" i="8"/>
  <c r="J335" i="8"/>
  <c r="K335" i="8"/>
  <c r="J195" i="8"/>
  <c r="K195" i="8"/>
  <c r="K595" i="8"/>
  <c r="J595" i="8"/>
  <c r="K780" i="8"/>
  <c r="J780" i="8"/>
  <c r="J161" i="8"/>
  <c r="K161" i="8"/>
  <c r="K524" i="8"/>
  <c r="J524" i="8"/>
  <c r="J869" i="8"/>
  <c r="K869" i="8"/>
  <c r="K459" i="8"/>
  <c r="J459" i="8"/>
  <c r="K243" i="8"/>
  <c r="J243" i="8"/>
  <c r="J957" i="8"/>
  <c r="K957" i="8"/>
  <c r="K547" i="8"/>
  <c r="J547" i="8"/>
  <c r="J478" i="8"/>
  <c r="K478" i="8"/>
  <c r="K284" i="8"/>
  <c r="J284" i="8"/>
  <c r="K115" i="8"/>
  <c r="J115" i="8"/>
  <c r="K215" i="8"/>
  <c r="J215" i="8"/>
  <c r="J346" i="8"/>
  <c r="K346" i="8"/>
  <c r="K242" i="8"/>
  <c r="J242" i="8"/>
  <c r="J669" i="8"/>
  <c r="K669" i="8"/>
  <c r="J153" i="8"/>
  <c r="K153" i="8"/>
  <c r="J882" i="8"/>
  <c r="K882" i="8"/>
  <c r="K914" i="8"/>
  <c r="J914" i="8"/>
  <c r="J877" i="8"/>
  <c r="K877" i="8"/>
  <c r="K388" i="8"/>
  <c r="J388" i="8"/>
  <c r="J966" i="8"/>
  <c r="K966" i="8"/>
  <c r="J440" i="8"/>
  <c r="K440" i="8"/>
  <c r="J435" i="8"/>
  <c r="K435" i="8"/>
  <c r="K899" i="8"/>
  <c r="J899" i="8"/>
  <c r="K622" i="8"/>
  <c r="J622" i="8"/>
  <c r="K617" i="8"/>
  <c r="J617" i="8"/>
  <c r="J140" i="8"/>
  <c r="K140" i="8"/>
  <c r="K810" i="8"/>
  <c r="J810" i="8"/>
  <c r="K300" i="8"/>
  <c r="J300" i="8"/>
  <c r="J295" i="8"/>
  <c r="K295" i="8"/>
  <c r="J878" i="8"/>
  <c r="K878" i="8"/>
  <c r="J368" i="8"/>
  <c r="K368" i="8"/>
  <c r="K363" i="8"/>
  <c r="J363" i="8"/>
  <c r="J827" i="8"/>
  <c r="K827" i="8"/>
  <c r="J781" i="8"/>
  <c r="K781" i="8"/>
  <c r="K292" i="8"/>
  <c r="J292" i="8"/>
  <c r="J902" i="8"/>
  <c r="K902" i="8"/>
  <c r="K392" i="8"/>
  <c r="J392" i="8"/>
  <c r="K387" i="8"/>
  <c r="J387" i="8"/>
  <c r="J819" i="8"/>
  <c r="K819" i="8"/>
  <c r="J286" i="8"/>
  <c r="K286" i="8"/>
  <c r="K858" i="8"/>
  <c r="J858" i="8"/>
  <c r="J343" i="8"/>
  <c r="K343" i="8"/>
  <c r="J416" i="8"/>
  <c r="K416" i="8"/>
  <c r="J875" i="8"/>
  <c r="K875" i="8"/>
  <c r="J593" i="8"/>
  <c r="K593" i="8"/>
  <c r="K194" i="8"/>
  <c r="J194" i="8"/>
  <c r="J824" i="8"/>
  <c r="K824" i="8"/>
  <c r="J314" i="8"/>
  <c r="K314" i="8"/>
  <c r="J577" i="8"/>
  <c r="K577" i="8"/>
  <c r="K178" i="8"/>
  <c r="J178" i="8"/>
  <c r="J816" i="8"/>
  <c r="K816" i="8"/>
  <c r="J402" i="8"/>
  <c r="K402" i="8"/>
  <c r="J489" i="8"/>
  <c r="K489" i="8"/>
  <c r="J709" i="8"/>
  <c r="K709" i="8"/>
  <c r="K149" i="8"/>
  <c r="J149" i="8"/>
  <c r="J692" i="8"/>
  <c r="K692" i="8"/>
  <c r="K850" i="8"/>
  <c r="J850" i="8"/>
  <c r="J941" i="8"/>
  <c r="K941" i="8"/>
  <c r="K452" i="8"/>
  <c r="J452" i="8"/>
  <c r="J797" i="8"/>
  <c r="K797" i="8"/>
  <c r="J472" i="8"/>
  <c r="K472" i="8"/>
  <c r="J467" i="8"/>
  <c r="K467" i="8"/>
  <c r="K931" i="8"/>
  <c r="J931" i="8"/>
  <c r="K654" i="8"/>
  <c r="J654" i="8"/>
  <c r="K649" i="8"/>
  <c r="J649" i="8"/>
  <c r="J79" i="8"/>
  <c r="K79" i="8"/>
  <c r="K906" i="8"/>
  <c r="J906" i="8"/>
  <c r="K396" i="8"/>
  <c r="J396" i="8"/>
  <c r="J391" i="8"/>
  <c r="K391" i="8"/>
  <c r="J910" i="8"/>
  <c r="K910" i="8"/>
  <c r="J464" i="8"/>
  <c r="K464" i="8"/>
  <c r="K299" i="8"/>
  <c r="J299" i="8"/>
  <c r="J859" i="8"/>
  <c r="K859" i="8"/>
  <c r="J845" i="8"/>
  <c r="K845" i="8"/>
  <c r="K356" i="8"/>
  <c r="J356" i="8"/>
  <c r="J934" i="8"/>
  <c r="K934" i="8"/>
  <c r="K360" i="8"/>
  <c r="J360" i="8"/>
  <c r="K419" i="8"/>
  <c r="J419" i="8"/>
  <c r="J787" i="8"/>
  <c r="K787" i="8"/>
  <c r="J729" i="8"/>
  <c r="K729" i="8"/>
  <c r="K817" i="8"/>
  <c r="J817" i="8"/>
  <c r="J535" i="8"/>
  <c r="K535" i="8"/>
  <c r="J608" i="8"/>
  <c r="K608" i="8"/>
  <c r="J939" i="8"/>
  <c r="K939" i="8"/>
  <c r="J657" i="8"/>
  <c r="K657" i="8"/>
  <c r="K5" i="8"/>
  <c r="J5" i="8"/>
  <c r="J730" i="8"/>
  <c r="K730" i="8"/>
  <c r="J900" i="8"/>
  <c r="K900" i="8"/>
  <c r="K269" i="8"/>
  <c r="J269" i="8"/>
  <c r="J999" i="8"/>
  <c r="K999" i="8"/>
  <c r="J722" i="8"/>
  <c r="K722" i="8"/>
  <c r="K325" i="8"/>
  <c r="J325" i="8"/>
  <c r="J27" i="8"/>
  <c r="K27" i="8"/>
  <c r="J68" i="8"/>
  <c r="K68" i="8"/>
  <c r="K192" i="8"/>
  <c r="J192" i="8"/>
  <c r="J756" i="8"/>
  <c r="K756" i="8"/>
  <c r="J591" i="8"/>
  <c r="K591" i="8"/>
  <c r="K786" i="8"/>
  <c r="J786" i="8"/>
  <c r="K655" i="8"/>
  <c r="J655" i="8"/>
  <c r="J982" i="8"/>
  <c r="K982" i="8"/>
  <c r="K769" i="8"/>
  <c r="J769" i="8"/>
  <c r="K767" i="8"/>
  <c r="J767" i="8"/>
  <c r="J259" i="8"/>
  <c r="K259" i="8"/>
  <c r="J886" i="8"/>
  <c r="K886" i="8"/>
  <c r="J632" i="8"/>
  <c r="K632" i="8"/>
  <c r="J376" i="8"/>
  <c r="K376" i="8"/>
  <c r="K627" i="8"/>
  <c r="J627" i="8"/>
  <c r="J371" i="8"/>
  <c r="K371" i="8"/>
  <c r="J170" i="8"/>
  <c r="K170" i="8"/>
  <c r="K835" i="8"/>
  <c r="J835" i="8"/>
  <c r="K812" i="8"/>
  <c r="J812" i="8"/>
  <c r="K558" i="8"/>
  <c r="J558" i="8"/>
  <c r="K302" i="8"/>
  <c r="J302" i="8"/>
  <c r="J553" i="8"/>
  <c r="K553" i="8"/>
  <c r="J89" i="8"/>
  <c r="K89" i="8"/>
  <c r="J12" i="8"/>
  <c r="K12" i="8"/>
  <c r="K1002" i="8"/>
  <c r="J1002" i="8"/>
  <c r="K857" i="8"/>
  <c r="J857" i="8"/>
  <c r="J790" i="8"/>
  <c r="K790" i="8"/>
  <c r="J191" i="8"/>
  <c r="K191" i="8"/>
  <c r="K462" i="8"/>
  <c r="J462" i="8"/>
  <c r="K865" i="8"/>
  <c r="J865" i="8"/>
  <c r="K583" i="8"/>
  <c r="J583" i="8"/>
  <c r="J656" i="8"/>
  <c r="K656" i="8"/>
  <c r="K175" i="8"/>
  <c r="J175" i="8"/>
  <c r="K994" i="8"/>
  <c r="J994" i="8"/>
  <c r="K744" i="8"/>
  <c r="J744" i="8"/>
  <c r="K123" i="8"/>
  <c r="J123" i="8"/>
  <c r="J601" i="8"/>
  <c r="K601" i="8"/>
  <c r="J155" i="8"/>
  <c r="K155" i="8"/>
  <c r="J811" i="8"/>
  <c r="K811" i="8"/>
  <c r="K130" i="8"/>
  <c r="J130" i="8"/>
  <c r="J795" i="8"/>
  <c r="K795" i="8"/>
  <c r="K114" i="8"/>
  <c r="J114" i="8"/>
  <c r="J237" i="8"/>
  <c r="K237" i="8"/>
  <c r="K596" i="8"/>
  <c r="J596" i="8"/>
  <c r="J344" i="8"/>
  <c r="K344" i="8"/>
  <c r="J521" i="8"/>
  <c r="K521" i="8"/>
  <c r="J262" i="8"/>
  <c r="K262" i="8"/>
  <c r="J751" i="8"/>
  <c r="K751" i="8"/>
  <c r="K739" i="8"/>
  <c r="J739" i="8"/>
  <c r="K794" i="8"/>
  <c r="J794" i="8"/>
  <c r="K301" i="8"/>
  <c r="J301" i="8"/>
  <c r="K188" i="8"/>
  <c r="J188" i="8"/>
  <c r="J24" i="8"/>
  <c r="K24" i="8"/>
  <c r="K937" i="8"/>
  <c r="J937" i="8"/>
  <c r="P7" i="2"/>
  <c r="O7" i="2"/>
  <c r="N7" i="2"/>
  <c r="F6" i="3" s="1"/>
  <c r="K6" i="3"/>
  <c r="J6" i="3"/>
  <c r="I6" i="3"/>
  <c r="H6" i="3"/>
  <c r="J818" i="8"/>
  <c r="K818" i="8"/>
  <c r="J211" i="8"/>
  <c r="K211" i="8"/>
  <c r="J925" i="8"/>
  <c r="K925" i="8"/>
  <c r="J531" i="8"/>
  <c r="K531" i="8"/>
  <c r="K718" i="8"/>
  <c r="J718" i="8"/>
  <c r="J204" i="8"/>
  <c r="K204" i="8"/>
  <c r="K332" i="8"/>
  <c r="J332" i="8"/>
  <c r="J974" i="8"/>
  <c r="K974" i="8"/>
  <c r="K523" i="8"/>
  <c r="J523" i="8"/>
  <c r="J973" i="8"/>
  <c r="K973" i="8"/>
  <c r="J829" i="8"/>
  <c r="K829" i="8"/>
  <c r="K483" i="8"/>
  <c r="J483" i="8"/>
  <c r="J606" i="8"/>
  <c r="K606" i="8"/>
  <c r="K663" i="8"/>
  <c r="J663" i="8"/>
  <c r="K331" i="8"/>
  <c r="J331" i="8"/>
  <c r="K339" i="8"/>
  <c r="J339" i="8"/>
  <c r="J538" i="8"/>
  <c r="K538" i="8"/>
  <c r="K323" i="8"/>
  <c r="J323" i="8"/>
  <c r="J290" i="8"/>
  <c r="K290" i="8"/>
  <c r="J436" i="8"/>
  <c r="K436" i="8"/>
  <c r="J854" i="8"/>
  <c r="K854" i="8"/>
  <c r="K526" i="8"/>
  <c r="J526" i="8"/>
  <c r="K268" i="8"/>
  <c r="J268" i="8"/>
  <c r="K93" i="8"/>
  <c r="J93" i="8"/>
  <c r="K806" i="8"/>
  <c r="J806" i="8"/>
  <c r="K445" i="8"/>
  <c r="J445" i="8"/>
  <c r="J916" i="8"/>
  <c r="K916" i="8"/>
  <c r="J772" i="8"/>
  <c r="K772" i="8"/>
  <c r="J244" i="8"/>
  <c r="K244" i="8"/>
  <c r="J628" i="8"/>
  <c r="K628" i="8"/>
  <c r="K921" i="8"/>
  <c r="J921" i="8"/>
  <c r="K639" i="8"/>
  <c r="J639" i="8"/>
  <c r="J822" i="8"/>
  <c r="K822" i="8"/>
  <c r="J312" i="8"/>
  <c r="K312" i="8"/>
  <c r="J255" i="8"/>
  <c r="K255" i="8"/>
  <c r="K771" i="8"/>
  <c r="J771" i="8"/>
  <c r="K494" i="8"/>
  <c r="J494" i="8"/>
  <c r="J477" i="8"/>
  <c r="K477" i="8"/>
  <c r="K961" i="8"/>
  <c r="J961" i="8"/>
  <c r="K684" i="8"/>
  <c r="J684" i="8"/>
  <c r="K679" i="8"/>
  <c r="J679" i="8"/>
  <c r="J171" i="8"/>
  <c r="K171" i="8"/>
  <c r="J752" i="8"/>
  <c r="K752" i="8"/>
  <c r="J747" i="8"/>
  <c r="K747" i="8"/>
  <c r="K131" i="8"/>
  <c r="J131" i="8"/>
  <c r="J687" i="8"/>
  <c r="K687" i="8"/>
  <c r="K825" i="8"/>
  <c r="J825" i="8"/>
  <c r="J543" i="8"/>
  <c r="K543" i="8"/>
  <c r="K774" i="8"/>
  <c r="J774" i="8"/>
  <c r="K264" i="8"/>
  <c r="J264" i="8"/>
  <c r="K159" i="8"/>
  <c r="J159" i="8"/>
  <c r="J924" i="8"/>
  <c r="K924" i="8"/>
  <c r="J537" i="8"/>
  <c r="K537" i="8"/>
  <c r="J604" i="8"/>
  <c r="K604" i="8"/>
  <c r="K949" i="8"/>
  <c r="J949" i="8"/>
  <c r="K667" i="8"/>
  <c r="J667" i="8"/>
  <c r="K852" i="8"/>
  <c r="J852" i="8"/>
  <c r="J177" i="8"/>
  <c r="K177" i="8"/>
  <c r="K975" i="8"/>
  <c r="J975" i="8"/>
  <c r="K698" i="8"/>
  <c r="J698" i="8"/>
  <c r="K836" i="8"/>
  <c r="J836" i="8"/>
  <c r="J145" i="8"/>
  <c r="K145" i="8"/>
  <c r="K967" i="8"/>
  <c r="J967" i="8"/>
  <c r="N3" i="2"/>
  <c r="P3" i="2"/>
  <c r="O3" i="2"/>
  <c r="J14" i="8"/>
  <c r="K14" i="8"/>
  <c r="J564" i="8"/>
  <c r="K564" i="8"/>
  <c r="K724" i="8"/>
  <c r="J724" i="8"/>
  <c r="J813" i="8"/>
  <c r="K813" i="8"/>
  <c r="K324" i="8"/>
  <c r="J324" i="8"/>
  <c r="J918" i="8"/>
  <c r="K918" i="8"/>
  <c r="J408" i="8"/>
  <c r="K408" i="8"/>
  <c r="J403" i="8"/>
  <c r="K403" i="8"/>
  <c r="K867" i="8"/>
  <c r="J867" i="8"/>
  <c r="K590" i="8"/>
  <c r="J590" i="8"/>
  <c r="K585" i="8"/>
  <c r="J585" i="8"/>
  <c r="K993" i="8"/>
  <c r="J993" i="8"/>
  <c r="K778" i="8"/>
  <c r="J778" i="8"/>
  <c r="K711" i="8"/>
  <c r="J711" i="8"/>
  <c r="J203" i="8"/>
  <c r="K203" i="8"/>
  <c r="J846" i="8"/>
  <c r="K846" i="8"/>
  <c r="J336" i="8"/>
  <c r="K336" i="8"/>
  <c r="K395" i="8"/>
  <c r="J395" i="8"/>
  <c r="J372" i="8"/>
  <c r="K372" i="8"/>
  <c r="J950" i="8"/>
  <c r="K950" i="8"/>
  <c r="K735" i="8"/>
  <c r="J735" i="8"/>
  <c r="J870" i="8"/>
  <c r="K870" i="8"/>
  <c r="K424" i="8"/>
  <c r="J424" i="8"/>
  <c r="K347" i="8"/>
  <c r="J347" i="8"/>
  <c r="J851" i="8"/>
  <c r="K851" i="8"/>
  <c r="J350" i="8"/>
  <c r="K350" i="8"/>
  <c r="K922" i="8"/>
  <c r="J922" i="8"/>
  <c r="J407" i="8"/>
  <c r="K407" i="8"/>
  <c r="J480" i="8"/>
  <c r="K480" i="8"/>
  <c r="K122" i="8"/>
  <c r="J122" i="8"/>
  <c r="J278" i="8"/>
  <c r="K278" i="8"/>
  <c r="K119" i="8"/>
  <c r="J119" i="8"/>
  <c r="J920" i="8"/>
  <c r="K920" i="8"/>
  <c r="J410" i="8"/>
  <c r="K410" i="8"/>
  <c r="J641" i="8"/>
  <c r="K641" i="8"/>
  <c r="K111" i="8"/>
  <c r="J111" i="8"/>
  <c r="J912" i="8"/>
  <c r="K912" i="8"/>
  <c r="J41" i="8"/>
  <c r="K41" i="8"/>
  <c r="K401" i="8"/>
  <c r="J401" i="8"/>
  <c r="K873" i="8"/>
  <c r="J873" i="8"/>
  <c r="K708" i="8"/>
  <c r="J708" i="8"/>
  <c r="J600" i="8"/>
  <c r="K600" i="8"/>
  <c r="J106" i="8"/>
  <c r="K106" i="8"/>
  <c r="K270" i="8"/>
  <c r="J270" i="8"/>
  <c r="K801" i="8"/>
  <c r="J801" i="8"/>
  <c r="J519" i="8"/>
  <c r="K519" i="8"/>
  <c r="J592" i="8"/>
  <c r="K592" i="8"/>
  <c r="J923" i="8"/>
  <c r="K923" i="8"/>
  <c r="K612" i="8"/>
  <c r="J612" i="8"/>
  <c r="K488" i="8"/>
  <c r="J488" i="8"/>
  <c r="J915" i="8"/>
  <c r="K915" i="8"/>
  <c r="K108" i="8"/>
  <c r="J108" i="8"/>
  <c r="J862" i="8"/>
  <c r="K862" i="8"/>
  <c r="J534" i="8"/>
  <c r="K534" i="8"/>
  <c r="J856" i="8"/>
  <c r="K856" i="8"/>
  <c r="J260" i="8"/>
  <c r="K260" i="8"/>
  <c r="J848" i="8"/>
  <c r="K848" i="8"/>
  <c r="J109" i="8"/>
  <c r="K109" i="8"/>
  <c r="K67" i="8"/>
  <c r="J67" i="8"/>
  <c r="J340" i="8"/>
  <c r="K340" i="8"/>
  <c r="K404" i="8"/>
  <c r="J404" i="8"/>
  <c r="K898" i="8"/>
  <c r="J898" i="8"/>
  <c r="J383" i="8"/>
  <c r="K383" i="8"/>
  <c r="J696" i="8"/>
  <c r="K696" i="8"/>
  <c r="J691" i="8"/>
  <c r="K691" i="8"/>
  <c r="J45" i="8"/>
  <c r="K45" i="8"/>
  <c r="K876" i="8"/>
  <c r="J876" i="8"/>
  <c r="K366" i="8"/>
  <c r="J366" i="8"/>
  <c r="J225" i="8"/>
  <c r="K225" i="8"/>
  <c r="K833" i="8"/>
  <c r="J833" i="8"/>
  <c r="K556" i="8"/>
  <c r="J556" i="8"/>
  <c r="J551" i="8"/>
  <c r="K551" i="8"/>
  <c r="J901" i="8"/>
  <c r="K901" i="8"/>
  <c r="J624" i="8"/>
  <c r="K624" i="8"/>
  <c r="J619" i="8"/>
  <c r="K619" i="8"/>
  <c r="K154" i="8"/>
  <c r="J154" i="8"/>
  <c r="K431" i="8"/>
  <c r="J431" i="8"/>
  <c r="K802" i="8"/>
  <c r="J802" i="8"/>
  <c r="J287" i="8"/>
  <c r="K287" i="8"/>
  <c r="K648" i="8"/>
  <c r="J648" i="8"/>
  <c r="K643" i="8"/>
  <c r="J643" i="8"/>
  <c r="K138" i="8"/>
  <c r="J138" i="8"/>
  <c r="J796" i="8"/>
  <c r="K796" i="8"/>
  <c r="K25" i="8"/>
  <c r="J25" i="8"/>
  <c r="K348" i="8"/>
  <c r="J348" i="8"/>
  <c r="J926" i="8"/>
  <c r="K926" i="8"/>
  <c r="K411" i="8"/>
  <c r="J411" i="8"/>
  <c r="J598" i="8"/>
  <c r="K598" i="8"/>
  <c r="K92" i="8"/>
  <c r="J92" i="8"/>
  <c r="J847" i="8"/>
  <c r="K847" i="8"/>
  <c r="J570" i="8"/>
  <c r="K570" i="8"/>
  <c r="J582" i="8"/>
  <c r="K582" i="8"/>
  <c r="K60" i="8"/>
  <c r="J60" i="8"/>
  <c r="J839" i="8"/>
  <c r="K839" i="8"/>
  <c r="J658" i="8"/>
  <c r="K658" i="8"/>
  <c r="K541" i="8"/>
  <c r="J541" i="8"/>
  <c r="J110" i="8"/>
  <c r="K110" i="8"/>
  <c r="J71" i="8"/>
  <c r="K71" i="8"/>
  <c r="J969" i="8"/>
  <c r="K969" i="8"/>
  <c r="K463" i="8"/>
  <c r="J463" i="8"/>
  <c r="K276" i="8"/>
  <c r="J276" i="8"/>
  <c r="K962" i="8"/>
  <c r="J962" i="8"/>
  <c r="J447" i="8"/>
  <c r="K447" i="8"/>
  <c r="J728" i="8"/>
  <c r="K728" i="8"/>
  <c r="J723" i="8"/>
  <c r="K723" i="8"/>
  <c r="J107" i="8"/>
  <c r="K107" i="8"/>
  <c r="K844" i="8"/>
  <c r="J844" i="8"/>
  <c r="K398" i="8"/>
  <c r="J398" i="8"/>
  <c r="J285" i="8"/>
  <c r="K285" i="8"/>
  <c r="K929" i="8"/>
  <c r="J929" i="8"/>
  <c r="K652" i="8"/>
  <c r="J652" i="8"/>
  <c r="K647" i="8"/>
  <c r="J647" i="8"/>
  <c r="J997" i="8"/>
  <c r="K997" i="8"/>
  <c r="J720" i="8"/>
  <c r="K720" i="8"/>
  <c r="J587" i="8"/>
  <c r="K587" i="8"/>
  <c r="K90" i="8"/>
  <c r="J90" i="8"/>
  <c r="K495" i="8"/>
  <c r="J495" i="8"/>
  <c r="K866" i="8"/>
  <c r="J866" i="8"/>
  <c r="J351" i="8"/>
  <c r="K351" i="8"/>
  <c r="K616" i="8"/>
  <c r="J616" i="8"/>
  <c r="J611" i="8"/>
  <c r="K611" i="8"/>
  <c r="K202" i="8"/>
  <c r="J202" i="8"/>
  <c r="J734" i="8"/>
  <c r="K734" i="8"/>
  <c r="K193" i="8"/>
  <c r="J193" i="8"/>
  <c r="K540" i="8"/>
  <c r="J540" i="8"/>
  <c r="J885" i="8"/>
  <c r="K885" i="8"/>
  <c r="J603" i="8"/>
  <c r="K603" i="8"/>
  <c r="J788" i="8"/>
  <c r="K788" i="8"/>
  <c r="K246" i="8"/>
  <c r="J246" i="8"/>
  <c r="J984" i="8"/>
  <c r="K984" i="8"/>
  <c r="J474" i="8"/>
  <c r="K474" i="8"/>
  <c r="J518" i="8"/>
  <c r="K518" i="8"/>
  <c r="K199" i="8"/>
  <c r="J199" i="8"/>
  <c r="J976" i="8"/>
  <c r="K976" i="8"/>
  <c r="J466" i="8"/>
  <c r="K466" i="8"/>
  <c r="J361" i="8"/>
  <c r="K361" i="8"/>
  <c r="J581" i="8"/>
  <c r="K581" i="8"/>
  <c r="K190" i="8"/>
  <c r="J190" i="8"/>
  <c r="J777" i="8"/>
  <c r="K777" i="8"/>
  <c r="J500" i="8"/>
  <c r="K500" i="8"/>
  <c r="K809" i="8"/>
  <c r="J809" i="8"/>
  <c r="K532" i="8"/>
  <c r="J532" i="8"/>
  <c r="J271" i="8"/>
  <c r="K271" i="8"/>
  <c r="K793" i="8"/>
  <c r="J793" i="8"/>
  <c r="K516" i="8"/>
  <c r="J516" i="8"/>
  <c r="J511" i="8"/>
  <c r="K511" i="8"/>
  <c r="J861" i="8"/>
  <c r="K861" i="8"/>
  <c r="J760" i="8"/>
  <c r="K760" i="8"/>
  <c r="J504" i="8"/>
  <c r="K504" i="8"/>
  <c r="J755" i="8"/>
  <c r="K755" i="8"/>
  <c r="J499" i="8"/>
  <c r="K499" i="8"/>
  <c r="J139" i="8"/>
  <c r="K139" i="8"/>
  <c r="K963" i="8"/>
  <c r="J963" i="8"/>
  <c r="K940" i="8"/>
  <c r="J940" i="8"/>
  <c r="K686" i="8"/>
  <c r="J686" i="8"/>
  <c r="K430" i="8"/>
  <c r="J430" i="8"/>
  <c r="K681" i="8"/>
  <c r="J681" i="8"/>
  <c r="J349" i="8"/>
  <c r="K349" i="8"/>
  <c r="J15" i="8"/>
  <c r="K15" i="8"/>
  <c r="K897" i="8"/>
  <c r="J897" i="8"/>
  <c r="K748" i="8"/>
  <c r="J748" i="8"/>
  <c r="K874" i="8"/>
  <c r="J874" i="8"/>
  <c r="K620" i="8"/>
  <c r="J620" i="8"/>
  <c r="K364" i="8"/>
  <c r="J364" i="8"/>
  <c r="K615" i="8"/>
  <c r="J615" i="8"/>
  <c r="J359" i="8"/>
  <c r="K359" i="8"/>
  <c r="J965" i="8"/>
  <c r="K965" i="8"/>
  <c r="J942" i="8"/>
  <c r="K942" i="8"/>
  <c r="J688" i="8"/>
  <c r="K688" i="8"/>
  <c r="J432" i="8"/>
  <c r="K432" i="8"/>
  <c r="J683" i="8"/>
  <c r="K683" i="8"/>
  <c r="K427" i="8"/>
  <c r="J427" i="8"/>
  <c r="K29" i="8"/>
  <c r="J29" i="8"/>
  <c r="J891" i="8"/>
  <c r="K891" i="8"/>
  <c r="K559" i="8"/>
  <c r="J559" i="8"/>
  <c r="J909" i="8"/>
  <c r="K909" i="8"/>
  <c r="K930" i="8"/>
  <c r="J930" i="8"/>
  <c r="K420" i="8"/>
  <c r="J420" i="8"/>
  <c r="J415" i="8"/>
  <c r="K415" i="8"/>
  <c r="J998" i="8"/>
  <c r="K998" i="8"/>
  <c r="K712" i="8"/>
  <c r="J712" i="8"/>
  <c r="K456" i="8"/>
  <c r="J456" i="8"/>
  <c r="K707" i="8"/>
  <c r="J707" i="8"/>
  <c r="K451" i="8"/>
  <c r="J451" i="8"/>
  <c r="K77" i="8"/>
  <c r="J77" i="8"/>
  <c r="J883" i="8"/>
  <c r="K883" i="8"/>
  <c r="J860" i="8"/>
  <c r="K860" i="8"/>
  <c r="J414" i="8"/>
  <c r="K414" i="8"/>
  <c r="K317" i="8"/>
  <c r="J317" i="8"/>
  <c r="K986" i="8"/>
  <c r="J986" i="8"/>
  <c r="K476" i="8"/>
  <c r="J476" i="8"/>
  <c r="J471" i="8"/>
  <c r="K471" i="8"/>
  <c r="J821" i="8"/>
  <c r="K821" i="8"/>
  <c r="J544" i="8"/>
  <c r="K544" i="8"/>
  <c r="K539" i="8"/>
  <c r="J539" i="8"/>
  <c r="J3" i="8"/>
  <c r="K3" i="8"/>
  <c r="J726" i="8"/>
  <c r="K726" i="8"/>
  <c r="J721" i="8"/>
  <c r="K721" i="8"/>
  <c r="K95" i="8"/>
  <c r="J95" i="8"/>
  <c r="K69" i="8"/>
  <c r="J69" i="8"/>
  <c r="J911" i="8"/>
  <c r="K911" i="8"/>
  <c r="J888" i="8"/>
  <c r="K888" i="8"/>
  <c r="J634" i="8"/>
  <c r="K634" i="8"/>
  <c r="J378" i="8"/>
  <c r="K378" i="8"/>
  <c r="J710" i="8"/>
  <c r="K710" i="8"/>
  <c r="J705" i="8"/>
  <c r="K705" i="8"/>
  <c r="K63" i="8"/>
  <c r="J63" i="8"/>
  <c r="K53" i="8"/>
  <c r="J53" i="8"/>
  <c r="J903" i="8"/>
  <c r="K903" i="8"/>
  <c r="J880" i="8"/>
  <c r="K880" i="8"/>
  <c r="J626" i="8"/>
  <c r="K626" i="8"/>
  <c r="J354" i="8"/>
  <c r="K354" i="8"/>
  <c r="J201" i="8"/>
  <c r="K201" i="8"/>
  <c r="J297" i="8"/>
  <c r="K297" i="8"/>
  <c r="J216" i="8"/>
  <c r="K216" i="8"/>
  <c r="K517" i="8"/>
  <c r="J517" i="8"/>
  <c r="J465" i="8"/>
  <c r="K465" i="8"/>
  <c r="K62" i="8"/>
  <c r="J62" i="8"/>
  <c r="J766" i="8"/>
  <c r="K766" i="8"/>
  <c r="J510" i="8"/>
  <c r="K510" i="8"/>
  <c r="J761" i="8"/>
  <c r="K761" i="8"/>
  <c r="K505" i="8"/>
  <c r="J505" i="8"/>
  <c r="K150" i="8"/>
  <c r="J150" i="8"/>
  <c r="J562" i="8"/>
  <c r="K562" i="8"/>
  <c r="J733" i="8"/>
  <c r="K733" i="8"/>
  <c r="J38" i="8"/>
  <c r="K38" i="8"/>
  <c r="J173" i="8"/>
  <c r="K173" i="8"/>
  <c r="J88" i="8"/>
  <c r="K88" i="8"/>
  <c r="K277" i="8"/>
  <c r="J277" i="8"/>
  <c r="K337" i="8"/>
  <c r="J337" i="8"/>
  <c r="K256" i="8"/>
  <c r="J256" i="8"/>
  <c r="J702" i="8"/>
  <c r="K702" i="8"/>
  <c r="J446" i="8"/>
  <c r="K446" i="8"/>
  <c r="J697" i="8"/>
  <c r="K697" i="8"/>
  <c r="K381" i="8"/>
  <c r="J381" i="8"/>
  <c r="K47" i="8"/>
  <c r="J47" i="8"/>
  <c r="K913" i="8"/>
  <c r="J913" i="8"/>
  <c r="K890" i="8"/>
  <c r="J890" i="8"/>
  <c r="K636" i="8"/>
  <c r="J636" i="8"/>
  <c r="K380" i="8"/>
  <c r="J380" i="8"/>
  <c r="K631" i="8"/>
  <c r="J631" i="8"/>
  <c r="J375" i="8"/>
  <c r="K375" i="8"/>
  <c r="J981" i="8"/>
  <c r="K981" i="8"/>
  <c r="J958" i="8"/>
  <c r="K958" i="8"/>
  <c r="J704" i="8"/>
  <c r="K704" i="8"/>
  <c r="J448" i="8"/>
  <c r="K448" i="8"/>
  <c r="J699" i="8"/>
  <c r="K699" i="8"/>
  <c r="K443" i="8"/>
  <c r="J443" i="8"/>
  <c r="K61" i="8"/>
  <c r="J61" i="8"/>
  <c r="J907" i="8"/>
  <c r="K907" i="8"/>
  <c r="J884" i="8"/>
  <c r="K884" i="8"/>
  <c r="J630" i="8"/>
  <c r="K630" i="8"/>
  <c r="J374" i="8"/>
  <c r="K374" i="8"/>
  <c r="J625" i="8"/>
  <c r="K625" i="8"/>
  <c r="K241" i="8"/>
  <c r="J241" i="8"/>
  <c r="K156" i="8"/>
  <c r="J156" i="8"/>
  <c r="K183" i="8"/>
  <c r="J183" i="8"/>
  <c r="K226" i="8"/>
  <c r="J226" i="8"/>
  <c r="J991" i="8"/>
  <c r="K991" i="8"/>
  <c r="J863" i="8"/>
  <c r="K863" i="8"/>
  <c r="J968" i="8"/>
  <c r="K968" i="8"/>
  <c r="J840" i="8"/>
  <c r="K840" i="8"/>
  <c r="J714" i="8"/>
  <c r="K714" i="8"/>
  <c r="J586" i="8"/>
  <c r="K586" i="8"/>
  <c r="J458" i="8"/>
  <c r="K458" i="8"/>
  <c r="J330" i="8"/>
  <c r="K330" i="8"/>
  <c r="J868" i="8"/>
  <c r="K868" i="8"/>
  <c r="J614" i="8"/>
  <c r="K614" i="8"/>
  <c r="J358" i="8"/>
  <c r="K358" i="8"/>
  <c r="J609" i="8"/>
  <c r="K609" i="8"/>
  <c r="K209" i="8"/>
  <c r="J209" i="8"/>
  <c r="K124" i="8"/>
  <c r="J124" i="8"/>
  <c r="K167" i="8"/>
  <c r="J167" i="8"/>
  <c r="K210" i="8"/>
  <c r="J210" i="8"/>
  <c r="J983" i="8"/>
  <c r="K983" i="8"/>
  <c r="J855" i="8"/>
  <c r="K855" i="8"/>
  <c r="J960" i="8"/>
  <c r="K960" i="8"/>
  <c r="J832" i="8"/>
  <c r="K832" i="8"/>
  <c r="J610" i="8"/>
  <c r="K610" i="8"/>
  <c r="J322" i="8"/>
  <c r="K322" i="8"/>
  <c r="J137" i="8"/>
  <c r="K137" i="8"/>
  <c r="J174" i="8"/>
  <c r="K174" i="8"/>
  <c r="J70" i="8"/>
  <c r="K70" i="8"/>
  <c r="K96" i="8"/>
  <c r="J96" i="8"/>
  <c r="K357" i="8"/>
  <c r="J357" i="8"/>
  <c r="J377" i="8"/>
  <c r="K377" i="8"/>
  <c r="J11" i="8"/>
  <c r="K11" i="8"/>
  <c r="J565" i="8"/>
  <c r="K565" i="8"/>
  <c r="K492" i="8"/>
  <c r="J492" i="8"/>
  <c r="K743" i="8"/>
  <c r="J743" i="8"/>
  <c r="J487" i="8"/>
  <c r="K487" i="8"/>
  <c r="J235" i="8"/>
  <c r="K235" i="8"/>
  <c r="J837" i="8"/>
  <c r="K837" i="8"/>
  <c r="J814" i="8"/>
  <c r="K814" i="8"/>
  <c r="J560" i="8"/>
  <c r="K560" i="8"/>
  <c r="J304" i="8"/>
  <c r="K304" i="8"/>
  <c r="K555" i="8"/>
  <c r="J555" i="8"/>
  <c r="K239" i="8"/>
  <c r="J239" i="8"/>
  <c r="K26" i="8"/>
  <c r="J26" i="8"/>
  <c r="J308" i="8"/>
  <c r="K308" i="8"/>
  <c r="K303" i="8"/>
  <c r="J303" i="8"/>
  <c r="K953" i="8"/>
  <c r="J953" i="8"/>
  <c r="K676" i="8"/>
  <c r="J676" i="8"/>
  <c r="K671" i="8"/>
  <c r="J671" i="8"/>
  <c r="J163" i="8"/>
  <c r="K163" i="8"/>
  <c r="K838" i="8"/>
  <c r="J838" i="8"/>
  <c r="K584" i="8"/>
  <c r="J584" i="8"/>
  <c r="K328" i="8"/>
  <c r="J328" i="8"/>
  <c r="J579" i="8"/>
  <c r="K579" i="8"/>
  <c r="K283" i="8"/>
  <c r="J283" i="8"/>
  <c r="K10" i="8"/>
  <c r="J10" i="8"/>
  <c r="J988" i="8"/>
  <c r="K988" i="8"/>
  <c r="J670" i="8"/>
  <c r="K670" i="8"/>
  <c r="J665" i="8"/>
  <c r="K665" i="8"/>
  <c r="K236" i="8"/>
  <c r="J236" i="8"/>
  <c r="K732" i="8"/>
  <c r="J732" i="8"/>
  <c r="K727" i="8"/>
  <c r="J727" i="8"/>
  <c r="J219" i="8"/>
  <c r="K219" i="8"/>
  <c r="J798" i="8"/>
  <c r="K798" i="8"/>
  <c r="J288" i="8"/>
  <c r="K288" i="8"/>
  <c r="K207" i="8"/>
  <c r="J207" i="8"/>
  <c r="J980" i="8"/>
  <c r="K980" i="8"/>
  <c r="J470" i="8"/>
  <c r="K470" i="8"/>
  <c r="K429" i="8"/>
  <c r="J429" i="8"/>
  <c r="K275" i="8"/>
  <c r="J275" i="8"/>
  <c r="K66" i="8"/>
  <c r="J66" i="8"/>
  <c r="J783" i="8"/>
  <c r="K783" i="8"/>
  <c r="J762" i="8"/>
  <c r="K762" i="8"/>
  <c r="J506" i="8"/>
  <c r="K506" i="8"/>
  <c r="J964" i="8"/>
  <c r="K964" i="8"/>
  <c r="J454" i="8"/>
  <c r="K454" i="8"/>
  <c r="K397" i="8"/>
  <c r="J397" i="8"/>
  <c r="K263" i="8"/>
  <c r="J263" i="8"/>
  <c r="K50" i="8"/>
  <c r="J50" i="8"/>
  <c r="J775" i="8"/>
  <c r="K775" i="8"/>
  <c r="J754" i="8"/>
  <c r="K754" i="8"/>
  <c r="J498" i="8"/>
  <c r="K498" i="8"/>
  <c r="J605" i="8"/>
  <c r="K605" i="8"/>
  <c r="J116" i="8"/>
  <c r="K116" i="8"/>
  <c r="J238" i="8"/>
  <c r="K238" i="8"/>
  <c r="J266" i="8"/>
  <c r="K266" i="8"/>
  <c r="J198" i="8"/>
  <c r="K198" i="8"/>
  <c r="K213" i="8"/>
  <c r="J213" i="8"/>
  <c r="K128" i="8"/>
  <c r="J128" i="8"/>
  <c r="J638" i="8"/>
  <c r="K638" i="8"/>
  <c r="J382" i="8"/>
  <c r="K382" i="8"/>
  <c r="J633" i="8"/>
  <c r="K633" i="8"/>
  <c r="K257" i="8"/>
  <c r="J257" i="8"/>
  <c r="J690" i="8"/>
  <c r="K690" i="8"/>
  <c r="J434" i="8"/>
  <c r="K434" i="8"/>
  <c r="K453" i="8"/>
  <c r="J453" i="8"/>
  <c r="J425" i="8"/>
  <c r="K425" i="8"/>
  <c r="J91" i="8"/>
  <c r="K91" i="8"/>
  <c r="J645" i="8"/>
  <c r="K645" i="8"/>
  <c r="J196" i="8"/>
  <c r="K196" i="8"/>
  <c r="K65" i="8"/>
  <c r="J65" i="8"/>
  <c r="K6" i="8"/>
  <c r="J6" i="8"/>
  <c r="J574" i="8"/>
  <c r="K574" i="8"/>
  <c r="J318" i="8"/>
  <c r="K318" i="8"/>
  <c r="J569" i="8"/>
  <c r="K569" i="8"/>
  <c r="K129" i="8"/>
  <c r="J129" i="8"/>
  <c r="K44" i="8"/>
  <c r="J44" i="8"/>
  <c r="K785" i="8"/>
  <c r="J785" i="8"/>
  <c r="K764" i="8"/>
  <c r="J764" i="8"/>
  <c r="K508" i="8"/>
  <c r="J508" i="8"/>
  <c r="K759" i="8"/>
  <c r="J759" i="8"/>
  <c r="J503" i="8"/>
  <c r="K503" i="8"/>
  <c r="J251" i="8"/>
  <c r="K251" i="8"/>
  <c r="J853" i="8"/>
  <c r="K853" i="8"/>
  <c r="J830" i="8"/>
  <c r="K830" i="8"/>
  <c r="J576" i="8"/>
  <c r="K576" i="8"/>
  <c r="J320" i="8"/>
  <c r="K320" i="8"/>
  <c r="J571" i="8"/>
  <c r="K571" i="8"/>
  <c r="K267" i="8"/>
  <c r="J267" i="8"/>
  <c r="K58" i="8"/>
  <c r="J58" i="8"/>
  <c r="J779" i="8"/>
  <c r="K779" i="8"/>
  <c r="J758" i="8"/>
  <c r="K758" i="8"/>
  <c r="J502" i="8"/>
  <c r="K502" i="8"/>
  <c r="J753" i="8"/>
  <c r="K753" i="8"/>
  <c r="K493" i="8"/>
  <c r="J493" i="8"/>
  <c r="K118" i="8"/>
  <c r="J118" i="8"/>
  <c r="K307" i="8"/>
  <c r="J307" i="8"/>
  <c r="K101" i="8"/>
  <c r="J101" i="8"/>
  <c r="K98" i="8"/>
  <c r="J98" i="8"/>
  <c r="J927" i="8"/>
  <c r="K927" i="8"/>
  <c r="J799" i="8"/>
  <c r="K799" i="8"/>
  <c r="J904" i="8"/>
  <c r="K904" i="8"/>
  <c r="J776" i="8"/>
  <c r="K776" i="8"/>
  <c r="J650" i="8"/>
  <c r="K650" i="8"/>
  <c r="J522" i="8"/>
  <c r="K522" i="8"/>
  <c r="J394" i="8"/>
  <c r="K394" i="8"/>
  <c r="J996" i="8"/>
  <c r="K996" i="8"/>
  <c r="J742" i="8"/>
  <c r="K742" i="8"/>
  <c r="J486" i="8"/>
  <c r="K486" i="8"/>
  <c r="J737" i="8"/>
  <c r="K737" i="8"/>
  <c r="K461" i="8"/>
  <c r="J461" i="8"/>
  <c r="K54" i="8"/>
  <c r="J54" i="8"/>
  <c r="K291" i="8"/>
  <c r="J291" i="8"/>
  <c r="K85" i="8"/>
  <c r="J85" i="8"/>
  <c r="K82" i="8"/>
  <c r="J82" i="8"/>
  <c r="J919" i="8"/>
  <c r="K919" i="8"/>
  <c r="J791" i="8"/>
  <c r="K791" i="8"/>
  <c r="J896" i="8"/>
  <c r="K896" i="8"/>
  <c r="J738" i="8"/>
  <c r="K738" i="8"/>
  <c r="J482" i="8"/>
  <c r="K482" i="8"/>
  <c r="J573" i="8"/>
  <c r="K573" i="8"/>
  <c r="J52" i="8"/>
  <c r="K52" i="8"/>
  <c r="J741" i="8"/>
  <c r="K741" i="8"/>
  <c r="K181" i="8"/>
  <c r="J181" i="8"/>
  <c r="J685" i="8"/>
  <c r="K685" i="8"/>
  <c r="J23" i="8"/>
  <c r="K23" i="8"/>
  <c r="J125" i="8"/>
  <c r="K125" i="8"/>
  <c r="J8" i="8"/>
  <c r="K8" i="8"/>
  <c r="J121" i="8"/>
  <c r="K121" i="8"/>
  <c r="J36" i="8"/>
  <c r="K36" i="8"/>
  <c r="K261" i="8"/>
  <c r="J261" i="8"/>
  <c r="K158" i="8"/>
  <c r="J158" i="8"/>
  <c r="K176" i="8"/>
  <c r="J176" i="8"/>
  <c r="K977" i="8"/>
  <c r="J977" i="8"/>
  <c r="K954" i="8"/>
  <c r="J954" i="8"/>
  <c r="K700" i="8"/>
  <c r="J700" i="8"/>
  <c r="K444" i="8"/>
  <c r="J444" i="8"/>
  <c r="K695" i="8"/>
  <c r="J695" i="8"/>
  <c r="J439" i="8"/>
  <c r="K439" i="8"/>
  <c r="J187" i="8"/>
  <c r="K187" i="8"/>
  <c r="J789" i="8"/>
  <c r="K789" i="8"/>
  <c r="J768" i="8"/>
  <c r="K768" i="8"/>
  <c r="J512" i="8"/>
  <c r="K512" i="8"/>
  <c r="J763" i="8"/>
  <c r="K763" i="8"/>
  <c r="K507" i="8"/>
  <c r="J507" i="8"/>
  <c r="J147" i="8"/>
  <c r="K147" i="8"/>
  <c r="J971" i="8"/>
  <c r="K971" i="8"/>
  <c r="J948" i="8"/>
  <c r="K948" i="8"/>
  <c r="J694" i="8"/>
  <c r="K694" i="8"/>
  <c r="J438" i="8"/>
  <c r="K438" i="8"/>
  <c r="J689" i="8"/>
  <c r="K689" i="8"/>
  <c r="K365" i="8"/>
  <c r="J365" i="8"/>
  <c r="K31" i="8"/>
  <c r="J31" i="8"/>
  <c r="K247" i="8"/>
  <c r="J247" i="8"/>
  <c r="K37" i="8"/>
  <c r="J37" i="8"/>
  <c r="K34" i="8"/>
  <c r="J34" i="8"/>
  <c r="J895" i="8"/>
  <c r="K895" i="8"/>
  <c r="J1000" i="8"/>
  <c r="K1000" i="8"/>
  <c r="K872" i="8"/>
  <c r="J872" i="8"/>
  <c r="K746" i="8"/>
  <c r="J746" i="8"/>
  <c r="K618" i="8"/>
  <c r="J618" i="8"/>
  <c r="K490" i="8"/>
  <c r="J490" i="8"/>
  <c r="K362" i="8"/>
  <c r="J362" i="8"/>
  <c r="K932" i="8"/>
  <c r="J932" i="8"/>
  <c r="K678" i="8"/>
  <c r="J678" i="8"/>
  <c r="K422" i="8"/>
  <c r="J422" i="8"/>
  <c r="K673" i="8"/>
  <c r="J673" i="8"/>
  <c r="J333" i="8"/>
  <c r="K333" i="8"/>
  <c r="J252" i="8"/>
  <c r="K252" i="8"/>
  <c r="J231" i="8"/>
  <c r="K231" i="8"/>
  <c r="J21" i="8"/>
  <c r="K21" i="8"/>
  <c r="J18" i="8"/>
  <c r="K18" i="8"/>
  <c r="K887" i="8"/>
  <c r="J887" i="8"/>
  <c r="K992" i="8"/>
  <c r="J992" i="8"/>
  <c r="K864" i="8"/>
  <c r="J864" i="8"/>
  <c r="K674" i="8"/>
  <c r="J674" i="8"/>
  <c r="K418" i="8"/>
  <c r="J418" i="8"/>
  <c r="J389" i="8"/>
  <c r="K389" i="8"/>
  <c r="K393" i="8"/>
  <c r="J393" i="8"/>
  <c r="K59" i="8"/>
  <c r="J59" i="8"/>
  <c r="K613" i="8"/>
  <c r="J613" i="8"/>
  <c r="K132" i="8"/>
  <c r="J132" i="8"/>
  <c r="J254" i="8"/>
  <c r="K254" i="8"/>
  <c r="K370" i="8"/>
  <c r="J370" i="8"/>
  <c r="K621" i="8"/>
  <c r="J621" i="8"/>
  <c r="J233" i="8"/>
  <c r="K233" i="8"/>
  <c r="K148" i="8"/>
  <c r="J148" i="8"/>
  <c r="K313" i="8"/>
  <c r="J313" i="8"/>
  <c r="K17" i="8"/>
  <c r="J17" i="8"/>
  <c r="K200" i="8"/>
  <c r="J200" i="8"/>
  <c r="K757" i="8"/>
  <c r="J757" i="8"/>
  <c r="J501" i="8"/>
  <c r="K501" i="8"/>
  <c r="K134" i="8"/>
  <c r="J134" i="8"/>
  <c r="J449" i="8"/>
  <c r="K449" i="8"/>
  <c r="J197" i="8"/>
  <c r="K197" i="8"/>
  <c r="J30" i="8"/>
  <c r="K30" i="8"/>
  <c r="J112" i="8"/>
  <c r="K112" i="8"/>
  <c r="K770" i="8"/>
  <c r="J770" i="8"/>
  <c r="K642" i="8"/>
  <c r="J642" i="8"/>
  <c r="K514" i="8"/>
  <c r="J514" i="8"/>
  <c r="K386" i="8"/>
  <c r="J386" i="8"/>
  <c r="K637" i="8"/>
  <c r="J637" i="8"/>
  <c r="J258" i="8"/>
  <c r="K258" i="8"/>
  <c r="K180" i="8"/>
  <c r="J180" i="8"/>
  <c r="K329" i="8"/>
  <c r="J329" i="8"/>
  <c r="K49" i="8"/>
  <c r="J49" i="8"/>
  <c r="K248" i="8"/>
  <c r="J248" i="8"/>
  <c r="K4" i="8"/>
  <c r="J4" i="8"/>
  <c r="J549" i="8"/>
  <c r="K549" i="8"/>
  <c r="K73" i="8"/>
  <c r="J73" i="8"/>
  <c r="K497" i="8"/>
  <c r="J497" i="8"/>
  <c r="J245" i="8"/>
  <c r="K245" i="8"/>
  <c r="J126" i="8"/>
  <c r="K126" i="8"/>
  <c r="J160" i="8"/>
  <c r="K160" i="8"/>
  <c r="K338" i="8"/>
  <c r="J338" i="8"/>
  <c r="K717" i="8"/>
  <c r="J717" i="8"/>
  <c r="K589" i="8"/>
  <c r="J589" i="8"/>
  <c r="J421" i="8"/>
  <c r="K421" i="8"/>
  <c r="K169" i="8"/>
  <c r="J169" i="8"/>
  <c r="K87" i="8"/>
  <c r="J87" i="8"/>
  <c r="K84" i="8"/>
  <c r="J84" i="8"/>
  <c r="K409" i="8"/>
  <c r="J409" i="8"/>
  <c r="K281" i="8"/>
  <c r="J281" i="8"/>
  <c r="K157" i="8"/>
  <c r="J157" i="8"/>
  <c r="K206" i="8"/>
  <c r="J206" i="8"/>
  <c r="K43" i="8"/>
  <c r="J43" i="8"/>
  <c r="K168" i="8"/>
  <c r="J168" i="8"/>
  <c r="K40" i="8"/>
  <c r="J40" i="8"/>
  <c r="K725" i="8"/>
  <c r="J725" i="8"/>
  <c r="K597" i="8"/>
  <c r="J597" i="8"/>
  <c r="J437" i="8"/>
  <c r="K437" i="8"/>
  <c r="K185" i="8"/>
  <c r="J185" i="8"/>
  <c r="K103" i="8"/>
  <c r="J103" i="8"/>
  <c r="K100" i="8"/>
  <c r="J100" i="8"/>
  <c r="J417" i="8"/>
  <c r="K417" i="8"/>
  <c r="J289" i="8"/>
  <c r="K289" i="8"/>
  <c r="J165" i="8"/>
  <c r="K165" i="8"/>
  <c r="J222" i="8"/>
  <c r="K222" i="8"/>
  <c r="J83" i="8"/>
  <c r="K83" i="8"/>
  <c r="J208" i="8"/>
  <c r="K208" i="8"/>
  <c r="J80" i="8"/>
  <c r="K80" i="8"/>
  <c r="J265" i="8"/>
  <c r="K265" i="8"/>
  <c r="J184" i="8"/>
  <c r="K184" i="8"/>
  <c r="K469" i="8"/>
  <c r="J469" i="8"/>
  <c r="K433" i="8"/>
  <c r="J433" i="8"/>
  <c r="K99" i="8"/>
  <c r="J99" i="8"/>
  <c r="J306" i="8"/>
  <c r="K306" i="8"/>
  <c r="K557" i="8"/>
  <c r="J557" i="8"/>
  <c r="J105" i="8"/>
  <c r="K105" i="8"/>
  <c r="J20" i="8"/>
  <c r="K20" i="8"/>
  <c r="J253" i="8"/>
  <c r="K253" i="8"/>
  <c r="J142" i="8"/>
  <c r="K142" i="8"/>
  <c r="J136" i="8"/>
  <c r="K136" i="8"/>
  <c r="J693" i="8"/>
  <c r="K693" i="8"/>
  <c r="K373" i="8"/>
  <c r="J373" i="8"/>
  <c r="J39" i="8"/>
  <c r="K39" i="8"/>
  <c r="K385" i="8"/>
  <c r="J385" i="8"/>
  <c r="K133" i="8"/>
  <c r="J133" i="8"/>
  <c r="K51" i="8"/>
  <c r="J51" i="8"/>
  <c r="K172" i="8"/>
  <c r="J172" i="8"/>
  <c r="K849" i="8"/>
  <c r="J849" i="8"/>
  <c r="K826" i="8"/>
  <c r="J826" i="8"/>
  <c r="K572" i="8"/>
  <c r="J572" i="8"/>
  <c r="K316" i="8"/>
  <c r="J316" i="8"/>
  <c r="K567" i="8"/>
  <c r="J567" i="8"/>
  <c r="J311" i="8"/>
  <c r="K311" i="8"/>
  <c r="J917" i="8"/>
  <c r="K917" i="8"/>
  <c r="J894" i="8"/>
  <c r="K894" i="8"/>
  <c r="J640" i="8"/>
  <c r="K640" i="8"/>
  <c r="J384" i="8"/>
  <c r="K384" i="8"/>
  <c r="J635" i="8"/>
  <c r="K635" i="8"/>
  <c r="K379" i="8"/>
  <c r="J379" i="8"/>
  <c r="K186" i="8"/>
  <c r="J186" i="8"/>
  <c r="J843" i="8"/>
  <c r="K843" i="8"/>
  <c r="J820" i="8"/>
  <c r="K820" i="8"/>
  <c r="J566" i="8"/>
  <c r="K566" i="8"/>
  <c r="J310" i="8"/>
  <c r="K310" i="8"/>
  <c r="K561" i="8"/>
  <c r="J561" i="8"/>
  <c r="K113" i="8"/>
  <c r="J113" i="8"/>
  <c r="K28" i="8"/>
  <c r="J28" i="8"/>
  <c r="K135" i="8"/>
  <c r="J135" i="8"/>
  <c r="K162" i="8"/>
  <c r="J162" i="8"/>
  <c r="J959" i="8"/>
  <c r="K959" i="8"/>
  <c r="J831" i="8"/>
  <c r="K831" i="8"/>
  <c r="J936" i="8"/>
  <c r="K936" i="8"/>
  <c r="K808" i="8"/>
  <c r="J808" i="8"/>
  <c r="K682" i="8"/>
  <c r="J682" i="8"/>
  <c r="K554" i="8"/>
  <c r="J554" i="8"/>
  <c r="K426" i="8"/>
  <c r="J426" i="8"/>
  <c r="K298" i="8"/>
  <c r="J298" i="8"/>
  <c r="K804" i="8"/>
  <c r="J804" i="8"/>
  <c r="K550" i="8"/>
  <c r="J550" i="8"/>
  <c r="K294" i="8"/>
  <c r="J294" i="8"/>
  <c r="J545" i="8"/>
  <c r="K545" i="8"/>
  <c r="J57" i="8"/>
  <c r="K57" i="8"/>
  <c r="J355" i="8"/>
  <c r="K355" i="8"/>
  <c r="J127" i="8"/>
  <c r="K127" i="8"/>
  <c r="J146" i="8"/>
  <c r="K146" i="8"/>
  <c r="K951" i="8"/>
  <c r="J951" i="8"/>
  <c r="K823" i="8"/>
  <c r="J823" i="8"/>
  <c r="K928" i="8"/>
  <c r="J928" i="8"/>
  <c r="K800" i="8"/>
  <c r="J800" i="8"/>
  <c r="K546" i="8"/>
  <c r="J546" i="8"/>
  <c r="K701" i="8"/>
  <c r="J701" i="8"/>
  <c r="K55" i="8"/>
  <c r="J55" i="8"/>
  <c r="K141" i="8"/>
  <c r="J141" i="8"/>
  <c r="K56" i="8"/>
  <c r="J56" i="8"/>
  <c r="J217" i="8"/>
  <c r="K217" i="8"/>
  <c r="J305" i="8"/>
  <c r="K305" i="8"/>
  <c r="J224" i="8"/>
  <c r="K224" i="8"/>
  <c r="K749" i="8"/>
  <c r="J749" i="8"/>
  <c r="J485" i="8"/>
  <c r="K485" i="8"/>
  <c r="K102" i="8"/>
  <c r="J102" i="8"/>
  <c r="K441" i="8"/>
  <c r="J441" i="8"/>
  <c r="K189" i="8"/>
  <c r="J189" i="8"/>
  <c r="K75" i="8"/>
  <c r="J75" i="8"/>
  <c r="K72" i="8"/>
  <c r="J72" i="8"/>
  <c r="K629" i="8"/>
  <c r="J629" i="8"/>
  <c r="J249" i="8"/>
  <c r="K249" i="8"/>
  <c r="K164" i="8"/>
  <c r="J164" i="8"/>
  <c r="J321" i="8"/>
  <c r="K321" i="8"/>
  <c r="J33" i="8"/>
  <c r="K33" i="8"/>
  <c r="J240" i="8"/>
  <c r="K240" i="8"/>
  <c r="J48" i="8"/>
  <c r="K48" i="8"/>
  <c r="K706" i="8"/>
  <c r="J706" i="8"/>
  <c r="K578" i="8"/>
  <c r="J578" i="8"/>
  <c r="K450" i="8"/>
  <c r="J450" i="8"/>
  <c r="K765" i="8"/>
  <c r="J765" i="8"/>
  <c r="J509" i="8"/>
  <c r="K509" i="8"/>
  <c r="K166" i="8"/>
  <c r="J166" i="8"/>
  <c r="K457" i="8"/>
  <c r="J457" i="8"/>
  <c r="K205" i="8"/>
  <c r="J205" i="8"/>
  <c r="K46" i="8"/>
  <c r="J46" i="8"/>
  <c r="K120" i="8"/>
  <c r="J120" i="8"/>
  <c r="K677" i="8"/>
  <c r="J677" i="8"/>
  <c r="J341" i="8"/>
  <c r="K341" i="8"/>
  <c r="K7" i="8"/>
  <c r="J7" i="8"/>
  <c r="J369" i="8"/>
  <c r="K369" i="8"/>
  <c r="J117" i="8"/>
  <c r="K117" i="8"/>
  <c r="J35" i="8"/>
  <c r="K35" i="8"/>
  <c r="J32" i="8"/>
  <c r="K32" i="8"/>
  <c r="K274" i="8"/>
  <c r="J274" i="8"/>
  <c r="K653" i="8"/>
  <c r="J653" i="8"/>
  <c r="J525" i="8"/>
  <c r="K525" i="8"/>
  <c r="J293" i="8"/>
  <c r="K293" i="8"/>
  <c r="K230" i="8"/>
  <c r="J230" i="8"/>
  <c r="K212" i="8"/>
  <c r="J212" i="8"/>
  <c r="K473" i="8"/>
  <c r="J473" i="8"/>
  <c r="K345" i="8"/>
  <c r="J345" i="8"/>
  <c r="K221" i="8"/>
  <c r="J221" i="8"/>
  <c r="K81" i="8"/>
  <c r="J81" i="8"/>
  <c r="K78" i="8"/>
  <c r="J78" i="8"/>
  <c r="K232" i="8"/>
  <c r="J232" i="8"/>
  <c r="K104" i="8"/>
  <c r="J104" i="8"/>
  <c r="K282" i="8"/>
  <c r="J282" i="8"/>
  <c r="K661" i="8"/>
  <c r="J661" i="8"/>
  <c r="J533" i="8"/>
  <c r="K533" i="8"/>
  <c r="J309" i="8"/>
  <c r="K309" i="8"/>
  <c r="K9" i="8"/>
  <c r="J9" i="8"/>
  <c r="K228" i="8"/>
  <c r="J228" i="8"/>
  <c r="K481" i="8"/>
  <c r="J481" i="8"/>
  <c r="J353" i="8"/>
  <c r="K353" i="8"/>
  <c r="J229" i="8"/>
  <c r="K229" i="8"/>
  <c r="J97" i="8"/>
  <c r="K97" i="8"/>
  <c r="J94" i="8"/>
  <c r="K94" i="8"/>
  <c r="J19" i="8"/>
  <c r="K19" i="8"/>
  <c r="J144" i="8"/>
  <c r="K144" i="8"/>
  <c r="J16" i="8"/>
  <c r="K16" i="8"/>
  <c r="AI731" i="4"/>
  <c r="AI875" i="4"/>
  <c r="AN506" i="4"/>
  <c r="AT506" i="4" s="1"/>
  <c r="AP181" i="4"/>
  <c r="AV181" i="4" s="1"/>
  <c r="AI197" i="4"/>
  <c r="AP161" i="4"/>
  <c r="AV161" i="4" s="1"/>
  <c r="AG164" i="4"/>
  <c r="F4" i="3"/>
  <c r="F5" i="3"/>
  <c r="Y881" i="4"/>
  <c r="AC881" i="4" s="1"/>
  <c r="AI881" i="4"/>
  <c r="AK881" i="4"/>
  <c r="AF881" i="4"/>
  <c r="Z881" i="4"/>
  <c r="AD881" i="4"/>
  <c r="AE881" i="4"/>
  <c r="AG881" i="4"/>
  <c r="AH881" i="4"/>
  <c r="AJ881" i="4"/>
  <c r="AB881" i="4"/>
  <c r="AA881" i="4"/>
  <c r="Y817" i="4"/>
  <c r="AA817" i="4" s="1"/>
  <c r="AM817" i="4" s="1"/>
  <c r="AS817" i="4" s="1"/>
  <c r="AI817" i="4"/>
  <c r="AK817" i="4"/>
  <c r="AF817" i="4"/>
  <c r="Z817" i="4"/>
  <c r="AD817" i="4"/>
  <c r="AE817" i="4"/>
  <c r="AG817" i="4"/>
  <c r="AH817" i="4"/>
  <c r="AJ817" i="4"/>
  <c r="AB817" i="4"/>
  <c r="AC817" i="4"/>
  <c r="X753" i="4"/>
  <c r="Y753" i="4"/>
  <c r="X689" i="4"/>
  <c r="Y689" i="4"/>
  <c r="AP204" i="4"/>
  <c r="AV204" i="4" s="1"/>
  <c r="AH645" i="4"/>
  <c r="AH677" i="4"/>
  <c r="AG677" i="4"/>
  <c r="AH717" i="4"/>
  <c r="AH749" i="4"/>
  <c r="AH781" i="4"/>
  <c r="AG781" i="4"/>
  <c r="AH813" i="4"/>
  <c r="AH845" i="4"/>
  <c r="AH869" i="4"/>
  <c r="AG869" i="4"/>
  <c r="AH901" i="4"/>
  <c r="AB236" i="4"/>
  <c r="Z236" i="4"/>
  <c r="AC236" i="4"/>
  <c r="AI422" i="4"/>
  <c r="AD422" i="4"/>
  <c r="AK157" i="4"/>
  <c r="AD238" i="4"/>
  <c r="AD362" i="4"/>
  <c r="AD555" i="4"/>
  <c r="AD958" i="4"/>
  <c r="AD553" i="4"/>
  <c r="AD988" i="4"/>
  <c r="AK382" i="4"/>
  <c r="AI382" i="4"/>
  <c r="AE981" i="4"/>
  <c r="AI550" i="4"/>
  <c r="AH561" i="4"/>
  <c r="AG561" i="4"/>
  <c r="AG625" i="4"/>
  <c r="AC973" i="4"/>
  <c r="AB973" i="4"/>
  <c r="AE985" i="4"/>
  <c r="AD985" i="4"/>
  <c r="Z985" i="4"/>
  <c r="AL985" i="4" s="1"/>
  <c r="AR985" i="4" s="1"/>
  <c r="AO83" i="4"/>
  <c r="AU83" i="4" s="1"/>
  <c r="AL83" i="4"/>
  <c r="AR83" i="4" s="1"/>
  <c r="AD107" i="4"/>
  <c r="AE518" i="4"/>
  <c r="AC561" i="4"/>
  <c r="AA561" i="4"/>
  <c r="AP88" i="4"/>
  <c r="AV88" i="4" s="1"/>
  <c r="AN88" i="4"/>
  <c r="AT88" i="4" s="1"/>
  <c r="AG350" i="4"/>
  <c r="AF344" i="4"/>
  <c r="AM51" i="4"/>
  <c r="AS51" i="4" s="1"/>
  <c r="D149" i="4"/>
  <c r="H149" i="4" s="1"/>
  <c r="K150" i="2" s="1"/>
  <c r="F957" i="4"/>
  <c r="J957" i="4" s="1"/>
  <c r="G961" i="4"/>
  <c r="D109" i="4"/>
  <c r="H109" i="4" s="1"/>
  <c r="K110" i="2" s="1"/>
  <c r="G43" i="4"/>
  <c r="AQ506" i="4"/>
  <c r="AW506" i="4" s="1"/>
  <c r="AI233" i="4"/>
  <c r="AO233" i="4" s="1"/>
  <c r="AU233" i="4" s="1"/>
  <c r="X665" i="4"/>
  <c r="Y665" i="4"/>
  <c r="X737" i="4"/>
  <c r="Y737" i="4"/>
  <c r="X705" i="4"/>
  <c r="Y705" i="4"/>
  <c r="X673" i="4"/>
  <c r="Y673" i="4"/>
  <c r="X641" i="4"/>
  <c r="Y641" i="4"/>
  <c r="Y937" i="4"/>
  <c r="AF937" i="4" s="1"/>
  <c r="AD937" i="4"/>
  <c r="AV937" i="4"/>
  <c r="AA937" i="4"/>
  <c r="AJ937" i="4"/>
  <c r="AB937" i="4"/>
  <c r="AT937" i="4"/>
  <c r="AC937" i="4"/>
  <c r="AI937" i="4"/>
  <c r="Y450" i="4"/>
  <c r="AK450" i="4" s="1"/>
  <c r="AH450" i="4"/>
  <c r="AW450" i="4"/>
  <c r="AT450" i="4"/>
  <c r="AJ450" i="4"/>
  <c r="AI450" i="4"/>
  <c r="AG450" i="4"/>
  <c r="AA450" i="4"/>
  <c r="AE450" i="4"/>
  <c r="Z450" i="4"/>
  <c r="AD450" i="4"/>
  <c r="AP450" i="4" s="1"/>
  <c r="AV450" i="4" s="1"/>
  <c r="AF450" i="4"/>
  <c r="AB197" i="4"/>
  <c r="AN197" i="4" s="1"/>
  <c r="AT197" i="4" s="1"/>
  <c r="AC197" i="4"/>
  <c r="AO197" i="4" s="1"/>
  <c r="AU197" i="4" s="1"/>
  <c r="AD414" i="4"/>
  <c r="AP414" i="4" s="1"/>
  <c r="AV414" i="4" s="1"/>
  <c r="AC414" i="4"/>
  <c r="AO414" i="4" s="1"/>
  <c r="AU414" i="4" s="1"/>
  <c r="Y949" i="4"/>
  <c r="AF949" i="4" s="1"/>
  <c r="AD949" i="4"/>
  <c r="AI949" i="4"/>
  <c r="AK949" i="4"/>
  <c r="AC949" i="4"/>
  <c r="AO949" i="4" s="1"/>
  <c r="AU949" i="4" s="1"/>
  <c r="AG949" i="4"/>
  <c r="X721" i="4"/>
  <c r="Y721" i="4"/>
  <c r="Y217" i="4"/>
  <c r="AH217" i="4"/>
  <c r="AA217" i="4"/>
  <c r="AE217" i="4"/>
  <c r="AB217" i="4"/>
  <c r="AJ217" i="4"/>
  <c r="AG217" i="4"/>
  <c r="AK217" i="4"/>
  <c r="AI217" i="4"/>
  <c r="AC217" i="4"/>
  <c r="Z217" i="4"/>
  <c r="AD217" i="4"/>
  <c r="AP217" i="4" s="1"/>
  <c r="AV217" i="4" s="1"/>
  <c r="AF217" i="4"/>
  <c r="Y498" i="4"/>
  <c r="AK498" i="4"/>
  <c r="AC498" i="4"/>
  <c r="Z498" i="4"/>
  <c r="AD498" i="4"/>
  <c r="AJ498" i="4"/>
  <c r="AI498" i="4"/>
  <c r="AG498" i="4"/>
  <c r="AH498" i="4"/>
  <c r="AA498" i="4"/>
  <c r="AM498" i="4" s="1"/>
  <c r="AS498" i="4" s="1"/>
  <c r="AE498" i="4"/>
  <c r="AB498" i="4"/>
  <c r="AN498" i="4" s="1"/>
  <c r="AT498" i="4" s="1"/>
  <c r="AF498" i="4"/>
  <c r="AB157" i="4"/>
  <c r="AE157" i="4"/>
  <c r="AJ157" i="4"/>
  <c r="AA157" i="4"/>
  <c r="AD152" i="4"/>
  <c r="AA152" i="4"/>
  <c r="AQ151" i="4"/>
  <c r="AW151" i="4" s="1"/>
  <c r="AE148" i="4"/>
  <c r="AB148" i="4"/>
  <c r="Z148" i="4"/>
  <c r="AH931" i="4"/>
  <c r="Z931" i="4"/>
  <c r="AD931" i="4"/>
  <c r="AA931" i="4"/>
  <c r="AH947" i="4"/>
  <c r="Z947" i="4"/>
  <c r="AD947" i="4"/>
  <c r="AA947" i="4"/>
  <c r="AH967" i="4"/>
  <c r="AN967" i="4" s="1"/>
  <c r="AT967" i="4" s="1"/>
  <c r="AB967" i="4"/>
  <c r="AC967" i="4"/>
  <c r="AE967" i="4"/>
  <c r="AH573" i="4"/>
  <c r="AI573" i="4"/>
  <c r="Z573" i="4"/>
  <c r="AD573" i="4"/>
  <c r="AE573" i="4"/>
  <c r="AH605" i="4"/>
  <c r="AB605" i="4"/>
  <c r="AN605" i="4" s="1"/>
  <c r="AT605" i="4" s="1"/>
  <c r="AA605" i="4"/>
  <c r="AC605" i="4"/>
  <c r="AH637" i="4"/>
  <c r="Z637" i="4"/>
  <c r="AD637" i="4"/>
  <c r="AE637" i="4"/>
  <c r="AH669" i="4"/>
  <c r="AB669" i="4"/>
  <c r="AN669" i="4" s="1"/>
  <c r="AT669" i="4" s="1"/>
  <c r="AA669" i="4"/>
  <c r="AC669" i="4"/>
  <c r="AH693" i="4"/>
  <c r="Z693" i="4"/>
  <c r="AD693" i="4"/>
  <c r="AE693" i="4"/>
  <c r="AH725" i="4"/>
  <c r="AB725" i="4"/>
  <c r="AA725" i="4"/>
  <c r="AC725" i="4"/>
  <c r="AH757" i="4"/>
  <c r="Z757" i="4"/>
  <c r="AD757" i="4"/>
  <c r="AE757" i="4"/>
  <c r="AH789" i="4"/>
  <c r="AB789" i="4"/>
  <c r="AA789" i="4"/>
  <c r="AC789" i="4"/>
  <c r="AH821" i="4"/>
  <c r="Z821" i="4"/>
  <c r="AD821" i="4"/>
  <c r="AE821" i="4"/>
  <c r="AH861" i="4"/>
  <c r="AB861" i="4"/>
  <c r="AA861" i="4"/>
  <c r="AC861" i="4"/>
  <c r="AH893" i="4"/>
  <c r="AB893" i="4"/>
  <c r="AN893" i="4" s="1"/>
  <c r="AT893" i="4" s="1"/>
  <c r="AA893" i="4"/>
  <c r="AC893" i="4"/>
  <c r="F105" i="4"/>
  <c r="J105" i="4" s="1"/>
  <c r="M106" i="2" s="1"/>
  <c r="G105" i="4"/>
  <c r="AF470" i="4"/>
  <c r="AB470" i="4"/>
  <c r="AK470" i="4"/>
  <c r="AB601" i="4"/>
  <c r="AA601" i="4"/>
  <c r="AC601" i="4"/>
  <c r="AG233" i="4"/>
  <c r="Z233" i="4"/>
  <c r="AH233" i="4"/>
  <c r="AN233" i="4" s="1"/>
  <c r="AT233" i="4" s="1"/>
  <c r="AF233" i="4"/>
  <c r="AE233" i="4"/>
  <c r="AK233" i="4"/>
  <c r="AD233" i="4"/>
  <c r="AG181" i="4"/>
  <c r="AH181" i="4"/>
  <c r="AE181" i="4"/>
  <c r="AF181" i="4"/>
  <c r="AK181" i="4"/>
  <c r="Z181" i="4"/>
  <c r="AL181" i="4" s="1"/>
  <c r="AR181" i="4" s="1"/>
  <c r="AI181" i="4"/>
  <c r="AB181" i="4"/>
  <c r="D945" i="4"/>
  <c r="H945" i="4" s="1"/>
  <c r="E945" i="4"/>
  <c r="I945" i="4" s="1"/>
  <c r="AH406" i="4"/>
  <c r="AI406" i="4"/>
  <c r="AC406" i="4"/>
  <c r="AB406" i="4"/>
  <c r="AJ406" i="4"/>
  <c r="AK406" i="4"/>
  <c r="AE406" i="4"/>
  <c r="AD406" i="4"/>
  <c r="AG406" i="4"/>
  <c r="AG418" i="4"/>
  <c r="AF418" i="4"/>
  <c r="AK418" i="4"/>
  <c r="AQ418" i="4" s="1"/>
  <c r="AB418" i="4"/>
  <c r="AN418" i="4" s="1"/>
  <c r="AI418" i="4"/>
  <c r="Z418" i="4"/>
  <c r="AL418" i="4" s="1"/>
  <c r="AR418" i="4" s="1"/>
  <c r="AA418" i="4"/>
  <c r="AM418" i="4" s="1"/>
  <c r="AS418" i="4" s="1"/>
  <c r="AB569" i="4"/>
  <c r="AA569" i="4"/>
  <c r="AC569" i="4"/>
  <c r="AJ542" i="4"/>
  <c r="AK542" i="4"/>
  <c r="AQ542" i="4" s="1"/>
  <c r="AW542" i="4" s="1"/>
  <c r="AH542" i="4"/>
  <c r="AI542" i="4"/>
  <c r="Z542" i="4"/>
  <c r="AL542" i="4" s="1"/>
  <c r="AR542" i="4" s="1"/>
  <c r="AD542" i="4"/>
  <c r="AV542" i="4"/>
  <c r="AF569" i="4"/>
  <c r="AK569" i="4"/>
  <c r="AF601" i="4"/>
  <c r="AK601" i="4"/>
  <c r="AG591" i="4"/>
  <c r="AG715" i="4"/>
  <c r="AH747" i="4"/>
  <c r="AG859" i="4"/>
  <c r="AH891" i="4"/>
  <c r="AH569" i="4"/>
  <c r="AG569" i="4"/>
  <c r="AM569" i="4" s="1"/>
  <c r="AS569" i="4" s="1"/>
  <c r="AH601" i="4"/>
  <c r="AG601" i="4"/>
  <c r="AM601" i="4" s="1"/>
  <c r="AS601" i="4" s="1"/>
  <c r="AE973" i="4"/>
  <c r="AD973" i="4"/>
  <c r="AM1001" i="4"/>
  <c r="AN65" i="4"/>
  <c r="AT65" i="4" s="1"/>
  <c r="AQ83" i="4"/>
  <c r="AW83" i="4" s="1"/>
  <c r="AQ99" i="4"/>
  <c r="AW99" i="4" s="1"/>
  <c r="AE107" i="4"/>
  <c r="AC107" i="4"/>
  <c r="AB107" i="4"/>
  <c r="AO151" i="4"/>
  <c r="AU151" i="4" s="1"/>
  <c r="AN526" i="4"/>
  <c r="AC542" i="4"/>
  <c r="AO542" i="4" s="1"/>
  <c r="AU542" i="4" s="1"/>
  <c r="AA542" i="4"/>
  <c r="AB542" i="4"/>
  <c r="AN542" i="4" s="1"/>
  <c r="AC931" i="4"/>
  <c r="AE947" i="4"/>
  <c r="AB947" i="4"/>
  <c r="AA967" i="4"/>
  <c r="Z967" i="4"/>
  <c r="AC573" i="4"/>
  <c r="AO573" i="4" s="1"/>
  <c r="AU573" i="4" s="1"/>
  <c r="AB573" i="4"/>
  <c r="AE605" i="4"/>
  <c r="Z605" i="4"/>
  <c r="AC637" i="4"/>
  <c r="AB637" i="4"/>
  <c r="AE669" i="4"/>
  <c r="Z669" i="4"/>
  <c r="AC693" i="4"/>
  <c r="AB693" i="4"/>
  <c r="AE725" i="4"/>
  <c r="Z725" i="4"/>
  <c r="AC757" i="4"/>
  <c r="AB757" i="4"/>
  <c r="AE789" i="4"/>
  <c r="Z789" i="4"/>
  <c r="AC821" i="4"/>
  <c r="AB821" i="4"/>
  <c r="AE861" i="4"/>
  <c r="Z861" i="4"/>
  <c r="AD893" i="4"/>
  <c r="AE569" i="4"/>
  <c r="Z569" i="4"/>
  <c r="AD601" i="4"/>
  <c r="AO176" i="4"/>
  <c r="AU176" i="4" s="1"/>
  <c r="AL176" i="4"/>
  <c r="AR176" i="4" s="1"/>
  <c r="G176" i="4" s="1"/>
  <c r="AN112" i="4"/>
  <c r="AT112" i="4" s="1"/>
  <c r="AQ144" i="4"/>
  <c r="AW144" i="4" s="1"/>
  <c r="AL184" i="4"/>
  <c r="AR184" i="4" s="1"/>
  <c r="G184" i="4" s="1"/>
  <c r="X380" i="4"/>
  <c r="Y380" i="4"/>
  <c r="D105" i="4"/>
  <c r="H105" i="4" s="1"/>
  <c r="K106" i="2" s="1"/>
  <c r="AG542" i="4"/>
  <c r="G933" i="4"/>
  <c r="D933" i="4"/>
  <c r="H933" i="4" s="1"/>
  <c r="G62" i="4"/>
  <c r="F62" i="4"/>
  <c r="J62" i="4" s="1"/>
  <c r="M63" i="2" s="1"/>
  <c r="G153" i="4"/>
  <c r="F153" i="4"/>
  <c r="J153" i="4" s="1"/>
  <c r="M154" i="2" s="1"/>
  <c r="G530" i="4"/>
  <c r="E530" i="4"/>
  <c r="I530" i="4" s="1"/>
  <c r="AB550" i="4"/>
  <c r="AC550" i="4"/>
  <c r="E462" i="4"/>
  <c r="I462" i="4" s="1"/>
  <c r="L463" i="2" s="1"/>
  <c r="D462" i="4"/>
  <c r="H462" i="4" s="1"/>
  <c r="K463" i="2" s="1"/>
  <c r="D369" i="4"/>
  <c r="H369" i="4" s="1"/>
  <c r="K370" i="2" s="1"/>
  <c r="F369" i="4"/>
  <c r="J369" i="4" s="1"/>
  <c r="M370" i="2" s="1"/>
  <c r="F377" i="4"/>
  <c r="J377" i="4" s="1"/>
  <c r="M378" i="2" s="1"/>
  <c r="E377" i="4"/>
  <c r="I377" i="4" s="1"/>
  <c r="L378" i="2" s="1"/>
  <c r="AJ470" i="4"/>
  <c r="AD418" i="4"/>
  <c r="AP418" i="4" s="1"/>
  <c r="AV418" i="4" s="1"/>
  <c r="G245" i="4"/>
  <c r="D245" i="4"/>
  <c r="H245" i="4" s="1"/>
  <c r="K246" i="2" s="1"/>
  <c r="F925" i="4"/>
  <c r="J925" i="4" s="1"/>
  <c r="E925" i="4"/>
  <c r="I925" i="4" s="1"/>
  <c r="G965" i="4"/>
  <c r="E965" i="4"/>
  <c r="I965" i="4" s="1"/>
  <c r="F554" i="4"/>
  <c r="J554" i="4" s="1"/>
  <c r="G554" i="4"/>
  <c r="AB534" i="4"/>
  <c r="AA534" i="4"/>
  <c r="AC534" i="4"/>
  <c r="AB518" i="4"/>
  <c r="AN518" i="4" s="1"/>
  <c r="AT518" i="4" s="1"/>
  <c r="AA518" i="4"/>
  <c r="AC518" i="4"/>
  <c r="AJ233" i="4"/>
  <c r="AA181" i="4"/>
  <c r="AM181" i="4" s="1"/>
  <c r="AS181" i="4" s="1"/>
  <c r="AF406" i="4"/>
  <c r="AL406" i="4" s="1"/>
  <c r="AR406" i="4" s="1"/>
  <c r="AA233" i="4"/>
  <c r="AM233" i="4" s="1"/>
  <c r="AS233" i="4" s="1"/>
  <c r="AC181" i="4"/>
  <c r="AO181" i="4" s="1"/>
  <c r="AU181" i="4" s="1"/>
  <c r="AE502" i="4"/>
  <c r="AQ502" i="4" s="1"/>
  <c r="AD502" i="4"/>
  <c r="AJ502" i="4"/>
  <c r="AH502" i="4"/>
  <c r="AC502" i="4"/>
  <c r="AO502" i="4" s="1"/>
  <c r="AU502" i="4" s="1"/>
  <c r="AB502" i="4"/>
  <c r="AN502" i="4" s="1"/>
  <c r="AF502" i="4"/>
  <c r="Z502" i="4"/>
  <c r="AG502" i="4"/>
  <c r="AM502" i="4" s="1"/>
  <c r="AS502" i="4" s="1"/>
  <c r="AA406" i="4"/>
  <c r="AM406" i="4" s="1"/>
  <c r="AS406" i="4" s="1"/>
  <c r="AC418" i="4"/>
  <c r="AO418" i="4" s="1"/>
  <c r="AU418" i="4" s="1"/>
  <c r="AQ120" i="4"/>
  <c r="AW120" i="4" s="1"/>
  <c r="AM192" i="4"/>
  <c r="AS192" i="4" s="1"/>
  <c r="AN144" i="4"/>
  <c r="AT144" i="4" s="1"/>
  <c r="AO506" i="4"/>
  <c r="AU506" i="4" s="1"/>
  <c r="AM197" i="4"/>
  <c r="AS197" i="4" s="1"/>
  <c r="AK197" i="4"/>
  <c r="AE197" i="4"/>
  <c r="AD197" i="4"/>
  <c r="AJ197" i="4"/>
  <c r="AA414" i="4"/>
  <c r="AM414" i="4" s="1"/>
  <c r="AS414" i="4" s="1"/>
  <c r="AB414" i="4"/>
  <c r="AN414" i="4" s="1"/>
  <c r="AF414" i="4"/>
  <c r="AL414" i="4" s="1"/>
  <c r="AR414" i="4" s="1"/>
  <c r="AK945" i="4"/>
  <c r="AQ945" i="4" s="1"/>
  <c r="AW945" i="4" s="1"/>
  <c r="AH945" i="4"/>
  <c r="AB945" i="4"/>
  <c r="AC945" i="4"/>
  <c r="AI945" i="4"/>
  <c r="AI446" i="4"/>
  <c r="AO446" i="4" s="1"/>
  <c r="AF446" i="4"/>
  <c r="AA446" i="4"/>
  <c r="AM446" i="4" s="1"/>
  <c r="AS446" i="4" s="1"/>
  <c r="Z446" i="4"/>
  <c r="AL446" i="4" s="1"/>
  <c r="AR446" i="4" s="1"/>
  <c r="AK446" i="4"/>
  <c r="AQ446" i="4" s="1"/>
  <c r="AW446" i="4" s="1"/>
  <c r="AL927" i="4"/>
  <c r="AR927" i="4" s="1"/>
  <c r="AI55" i="4"/>
  <c r="AG387" i="4"/>
  <c r="AJ74" i="4"/>
  <c r="AJ222" i="4"/>
  <c r="AH338" i="4"/>
  <c r="AG222" i="4"/>
  <c r="AF338" i="4"/>
  <c r="Z232" i="4"/>
  <c r="AC387" i="4"/>
  <c r="AB342" i="4"/>
  <c r="AD124" i="4"/>
  <c r="AE196" i="4"/>
  <c r="AK228" i="4"/>
  <c r="AI256" i="4"/>
  <c r="AC288" i="4"/>
  <c r="AB304" i="4"/>
  <c r="AH320" i="4"/>
  <c r="AD338" i="4"/>
  <c r="G546" i="4"/>
  <c r="G929" i="4"/>
  <c r="F945" i="4"/>
  <c r="J945" i="4" s="1"/>
  <c r="E969" i="4"/>
  <c r="I969" i="4" s="1"/>
  <c r="F43" i="4"/>
  <c r="J43" i="4" s="1"/>
  <c r="M44" i="2" s="1"/>
  <c r="E538" i="4"/>
  <c r="I538" i="4" s="1"/>
  <c r="AC485" i="4"/>
  <c r="Z470" i="4"/>
  <c r="AL470" i="4" s="1"/>
  <c r="AR470" i="4" s="1"/>
  <c r="AG470" i="4"/>
  <c r="AA470" i="4"/>
  <c r="AN128" i="4"/>
  <c r="AT128" i="4" s="1"/>
  <c r="AA115" i="4"/>
  <c r="AM115" i="4" s="1"/>
  <c r="AS115" i="4" s="1"/>
  <c r="AC115" i="4"/>
  <c r="AB232" i="4"/>
  <c r="AI232" i="4"/>
  <c r="AO232" i="4" s="1"/>
  <c r="AU232" i="4" s="1"/>
  <c r="AC55" i="4"/>
  <c r="AB387" i="4"/>
  <c r="AC222" i="4"/>
  <c r="Z342" i="4"/>
  <c r="AJ124" i="4"/>
  <c r="AE164" i="4"/>
  <c r="AF164" i="4"/>
  <c r="AG196" i="4"/>
  <c r="Z228" i="4"/>
  <c r="AJ228" i="4"/>
  <c r="AB256" i="4"/>
  <c r="AC272" i="4"/>
  <c r="AH272" i="4"/>
  <c r="AA288" i="4"/>
  <c r="AD304" i="4"/>
  <c r="AI304" i="4"/>
  <c r="AA320" i="4"/>
  <c r="AE336" i="4"/>
  <c r="AE218" i="4"/>
  <c r="AB338" i="4"/>
  <c r="AG75" i="4"/>
  <c r="AG985" i="4"/>
  <c r="AM985" i="4" s="1"/>
  <c r="AJ985" i="4"/>
  <c r="AP985" i="4" s="1"/>
  <c r="AD470" i="4"/>
  <c r="AP470" i="4" s="1"/>
  <c r="AV470" i="4" s="1"/>
  <c r="AC470" i="4"/>
  <c r="AI470" i="4"/>
  <c r="AH470" i="4"/>
  <c r="AE470" i="4"/>
  <c r="AQ470" i="4" s="1"/>
  <c r="AW470" i="4" s="1"/>
  <c r="AD110" i="4"/>
  <c r="AE110" i="4"/>
  <c r="AD115" i="4"/>
  <c r="AP115" i="4" s="1"/>
  <c r="AV115" i="4" s="1"/>
  <c r="AK115" i="4"/>
  <c r="AB106" i="4"/>
  <c r="AC106" i="4"/>
  <c r="AD106" i="4"/>
  <c r="AE106" i="4"/>
  <c r="AA102" i="4"/>
  <c r="AK102" i="4"/>
  <c r="AF102" i="4"/>
  <c r="AB102" i="4"/>
  <c r="AP510" i="4"/>
  <c r="AV510" i="4" s="1"/>
  <c r="AM99" i="4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AQ82" i="4" s="1"/>
  <c r="AW82" i="4" s="1"/>
  <c r="Y178" i="4"/>
  <c r="AF178" i="4" s="1"/>
  <c r="AF86" i="4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D37" i="4" s="1"/>
  <c r="H37" i="4" s="1"/>
  <c r="K38" i="2" s="1"/>
  <c r="AP34" i="4"/>
  <c r="AV34" i="4" s="1"/>
  <c r="N9" i="2"/>
  <c r="P9" i="2"/>
  <c r="O9" i="2"/>
  <c r="AQ985" i="4"/>
  <c r="AE661" i="4"/>
  <c r="AD661" i="4"/>
  <c r="AC701" i="4"/>
  <c r="AA701" i="4"/>
  <c r="AM701" i="4" s="1"/>
  <c r="AS701" i="4" s="1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J102" i="4"/>
  <c r="AK222" i="4"/>
  <c r="AK342" i="4"/>
  <c r="AH218" i="4"/>
  <c r="AH354" i="4"/>
  <c r="AH387" i="4"/>
  <c r="AF74" i="4"/>
  <c r="AF82" i="4"/>
  <c r="AG90" i="4"/>
  <c r="AG102" i="4"/>
  <c r="AM102" i="4" s="1"/>
  <c r="AS102" i="4" s="1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D200" i="4" s="1"/>
  <c r="H200" i="4" s="1"/>
  <c r="K201" i="2" s="1"/>
  <c r="AC232" i="4"/>
  <c r="AG232" i="4"/>
  <c r="AB55" i="4"/>
  <c r="AB74" i="4"/>
  <c r="AB90" i="4"/>
  <c r="AA222" i="4"/>
  <c r="AM222" i="4" s="1"/>
  <c r="AS222" i="4" s="1"/>
  <c r="AF124" i="4"/>
  <c r="AA124" i="4"/>
  <c r="AD164" i="4"/>
  <c r="AB164" i="4"/>
  <c r="AD196" i="4"/>
  <c r="AB196" i="4"/>
  <c r="AN196" i="4" s="1"/>
  <c r="AT196" i="4" s="1"/>
  <c r="AC228" i="4"/>
  <c r="AA228" i="4"/>
  <c r="AE256" i="4"/>
  <c r="AG256" i="4"/>
  <c r="Z272" i="4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G462" i="4"/>
  <c r="D538" i="4"/>
  <c r="H538" i="4" s="1"/>
  <c r="AI985" i="4"/>
  <c r="AO985" i="4" s="1"/>
  <c r="AU985" i="4" s="1"/>
  <c r="AH985" i="4"/>
  <c r="AN985" i="4" s="1"/>
  <c r="AM510" i="4"/>
  <c r="AS510" i="4" s="1"/>
  <c r="AH115" i="4"/>
  <c r="AN115" i="4" s="1"/>
  <c r="AT115" i="4" s="1"/>
  <c r="AE115" i="4"/>
  <c r="AF115" i="4"/>
  <c r="AG639" i="4"/>
  <c r="AI707" i="4"/>
  <c r="AG899" i="4"/>
  <c r="AL510" i="4"/>
  <c r="AR510" i="4" s="1"/>
  <c r="AN510" i="4"/>
  <c r="AT510" i="4" s="1"/>
  <c r="D438" i="4"/>
  <c r="H438" i="4" s="1"/>
  <c r="K439" i="2" s="1"/>
  <c r="F438" i="4"/>
  <c r="J438" i="4" s="1"/>
  <c r="M439" i="2" s="1"/>
  <c r="G520" i="4"/>
  <c r="E520" i="4"/>
  <c r="I520" i="4" s="1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C526" i="4"/>
  <c r="AT526" i="4"/>
  <c r="AC625" i="4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P70" i="4" s="1"/>
  <c r="AV70" i="4" s="1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M210" i="4" s="1"/>
  <c r="AS210" i="4" s="1"/>
  <c r="AJ210" i="4"/>
  <c r="AA226" i="4"/>
  <c r="AF226" i="4"/>
  <c r="AK226" i="4"/>
  <c r="AD346" i="4"/>
  <c r="AJ346" i="4"/>
  <c r="AP346" i="4" s="1"/>
  <c r="AV346" i="4" s="1"/>
  <c r="AA346" i="4"/>
  <c r="AG346" i="4"/>
  <c r="AM346" i="4" s="1"/>
  <c r="AS346" i="4" s="1"/>
  <c r="AA422" i="4"/>
  <c r="AE422" i="4"/>
  <c r="AB422" i="4"/>
  <c r="AG422" i="4"/>
  <c r="AH422" i="4"/>
  <c r="AF422" i="4"/>
  <c r="AL422" i="4" s="1"/>
  <c r="AR422" i="4" s="1"/>
  <c r="AC157" i="4"/>
  <c r="Z157" i="4"/>
  <c r="AD157" i="4"/>
  <c r="AF157" i="4"/>
  <c r="AG157" i="4"/>
  <c r="AH157" i="4"/>
  <c r="AN157" i="4" s="1"/>
  <c r="AT157" i="4" s="1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L645" i="4" s="1"/>
  <c r="AR645" i="4" s="1"/>
  <c r="AD677" i="4"/>
  <c r="AP677" i="4" s="1"/>
  <c r="AV677" i="4" s="1"/>
  <c r="AE677" i="4"/>
  <c r="AQ677" i="4" s="1"/>
  <c r="AW677" i="4" s="1"/>
  <c r="AK677" i="4"/>
  <c r="AF677" i="4"/>
  <c r="Z717" i="4"/>
  <c r="AD717" i="4"/>
  <c r="AP717" i="4" s="1"/>
  <c r="AV717" i="4" s="1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AP869" i="4" s="1"/>
  <c r="AV869" i="4" s="1"/>
  <c r="Z869" i="4"/>
  <c r="AK869" i="4"/>
  <c r="AF869" i="4"/>
  <c r="Z901" i="4"/>
  <c r="AL901" i="4" s="1"/>
  <c r="AR901" i="4" s="1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T173" i="4" s="1"/>
  <c r="AG173" i="4"/>
  <c r="AM173" i="4" s="1"/>
  <c r="AS173" i="4" s="1"/>
  <c r="D510" i="4"/>
  <c r="H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D55" i="4"/>
  <c r="AE55" i="4"/>
  <c r="AA55" i="4"/>
  <c r="AK55" i="4"/>
  <c r="AJ55" i="4"/>
  <c r="AA387" i="4"/>
  <c r="AM387" i="4" s="1"/>
  <c r="AS387" i="4" s="1"/>
  <c r="AD387" i="4"/>
  <c r="Z387" i="4"/>
  <c r="AL387" i="4" s="1"/>
  <c r="AR387" i="4" s="1"/>
  <c r="AK387" i="4"/>
  <c r="AQ387" i="4" s="1"/>
  <c r="AW387" i="4" s="1"/>
  <c r="AJ387" i="4"/>
  <c r="AA74" i="4"/>
  <c r="Z74" i="4"/>
  <c r="AL74" i="4" s="1"/>
  <c r="AR74" i="4" s="1"/>
  <c r="AC74" i="4"/>
  <c r="AH74" i="4"/>
  <c r="AN74" i="4" s="1"/>
  <c r="AT74" i="4" s="1"/>
  <c r="AA82" i="4"/>
  <c r="Z82" i="4"/>
  <c r="AL82" i="4" s="1"/>
  <c r="AR82" i="4" s="1"/>
  <c r="AC82" i="4"/>
  <c r="AH82" i="4"/>
  <c r="AA90" i="4"/>
  <c r="Z90" i="4"/>
  <c r="AC90" i="4"/>
  <c r="AH90" i="4"/>
  <c r="AI90" i="4"/>
  <c r="AE102" i="4"/>
  <c r="AD102" i="4"/>
  <c r="AC102" i="4"/>
  <c r="AH102" i="4"/>
  <c r="AI102" i="4"/>
  <c r="AD222" i="4"/>
  <c r="AB222" i="4"/>
  <c r="AE222" i="4"/>
  <c r="AI222" i="4"/>
  <c r="AO222" i="4" s="1"/>
  <c r="AU222" i="4" s="1"/>
  <c r="AH222" i="4"/>
  <c r="AD342" i="4"/>
  <c r="AP342" i="4" s="1"/>
  <c r="AV342" i="4" s="1"/>
  <c r="AE342" i="4"/>
  <c r="AA342" i="4"/>
  <c r="AM342" i="4" s="1"/>
  <c r="AS342" i="4" s="1"/>
  <c r="AI342" i="4"/>
  <c r="AH342" i="4"/>
  <c r="Z124" i="4"/>
  <c r="AC124" i="4"/>
  <c r="AG124" i="4"/>
  <c r="AB124" i="4"/>
  <c r="AK124" i="4"/>
  <c r="AI124" i="4"/>
  <c r="AJ164" i="4"/>
  <c r="AH164" i="4"/>
  <c r="AK164" i="4"/>
  <c r="AA164" i="4"/>
  <c r="AM164" i="4" s="1"/>
  <c r="AS164" i="4" s="1"/>
  <c r="Z164" i="4"/>
  <c r="AC164" i="4"/>
  <c r="AO164" i="4" s="1"/>
  <c r="AU164" i="4" s="1"/>
  <c r="AJ196" i="4"/>
  <c r="AH196" i="4"/>
  <c r="AK196" i="4"/>
  <c r="AA196" i="4"/>
  <c r="Z196" i="4"/>
  <c r="AL196" i="4" s="1"/>
  <c r="AR196" i="4" s="1"/>
  <c r="AC196" i="4"/>
  <c r="AO196" i="4" s="1"/>
  <c r="AU196" i="4" s="1"/>
  <c r="AF228" i="4"/>
  <c r="AL228" i="4" s="1"/>
  <c r="AR228" i="4" s="1"/>
  <c r="AI228" i="4"/>
  <c r="AO228" i="4" s="1"/>
  <c r="AU228" i="4" s="1"/>
  <c r="AG228" i="4"/>
  <c r="AB228" i="4"/>
  <c r="AN228" i="4" s="1"/>
  <c r="AT228" i="4" s="1"/>
  <c r="AE228" i="4"/>
  <c r="AD228" i="4"/>
  <c r="AJ256" i="4"/>
  <c r="AH256" i="4"/>
  <c r="AN256" i="4" s="1"/>
  <c r="AT256" i="4" s="1"/>
  <c r="AK256" i="4"/>
  <c r="AA256" i="4"/>
  <c r="AM256" i="4" s="1"/>
  <c r="AS256" i="4" s="1"/>
  <c r="Z256" i="4"/>
  <c r="AC256" i="4"/>
  <c r="AO256" i="4" s="1"/>
  <c r="AU256" i="4" s="1"/>
  <c r="AF272" i="4"/>
  <c r="AI272" i="4"/>
  <c r="AG272" i="4"/>
  <c r="AM272" i="4" s="1"/>
  <c r="AS272" i="4" s="1"/>
  <c r="AB272" i="4"/>
  <c r="AN272" i="4" s="1"/>
  <c r="AT272" i="4" s="1"/>
  <c r="AE272" i="4"/>
  <c r="AD272" i="4"/>
  <c r="AP272" i="4" s="1"/>
  <c r="AV272" i="4" s="1"/>
  <c r="AF288" i="4"/>
  <c r="AI288" i="4"/>
  <c r="AG288" i="4"/>
  <c r="AB288" i="4"/>
  <c r="AN288" i="4" s="1"/>
  <c r="AT288" i="4" s="1"/>
  <c r="AE288" i="4"/>
  <c r="AD288" i="4"/>
  <c r="AJ304" i="4"/>
  <c r="AH304" i="4"/>
  <c r="AN304" i="4" s="1"/>
  <c r="AT304" i="4" s="1"/>
  <c r="AK304" i="4"/>
  <c r="AA304" i="4"/>
  <c r="Z304" i="4"/>
  <c r="AL304" i="4" s="1"/>
  <c r="AR304" i="4" s="1"/>
  <c r="AC304" i="4"/>
  <c r="AO304" i="4" s="1"/>
  <c r="AU304" i="4" s="1"/>
  <c r="AF320" i="4"/>
  <c r="AI320" i="4"/>
  <c r="AO320" i="4" s="1"/>
  <c r="AU320" i="4" s="1"/>
  <c r="AG320" i="4"/>
  <c r="AB320" i="4"/>
  <c r="AN320" i="4" s="1"/>
  <c r="AT320" i="4" s="1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AM218" i="4" s="1"/>
  <c r="AS218" i="4" s="1"/>
  <c r="Z218" i="4"/>
  <c r="AL218" i="4" s="1"/>
  <c r="AR218" i="4" s="1"/>
  <c r="AC218" i="4"/>
  <c r="AI218" i="4"/>
  <c r="AK218" i="4"/>
  <c r="AQ218" i="4" s="1"/>
  <c r="AW218" i="4" s="1"/>
  <c r="AJ218" i="4"/>
  <c r="AA338" i="4"/>
  <c r="AM338" i="4" s="1"/>
  <c r="AS338" i="4" s="1"/>
  <c r="Z338" i="4"/>
  <c r="AC338" i="4"/>
  <c r="AI338" i="4"/>
  <c r="AK338" i="4"/>
  <c r="AQ338" i="4" s="1"/>
  <c r="AW338" i="4" s="1"/>
  <c r="AJ338" i="4"/>
  <c r="AA354" i="4"/>
  <c r="AM354" i="4" s="1"/>
  <c r="AS354" i="4" s="1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U192" i="4" s="1"/>
  <c r="AP144" i="4"/>
  <c r="AV144" i="4" s="1"/>
  <c r="AN168" i="4"/>
  <c r="AT168" i="4" s="1"/>
  <c r="Z63" i="4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M15" i="4" s="1"/>
  <c r="AS15" i="4" s="1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Q645" i="4" s="1"/>
  <c r="AW645" i="4" s="1"/>
  <c r="AE717" i="4"/>
  <c r="AQ717" i="4" s="1"/>
  <c r="AW717" i="4" s="1"/>
  <c r="AE781" i="4"/>
  <c r="AE845" i="4"/>
  <c r="AE901" i="4"/>
  <c r="AQ901" i="4" s="1"/>
  <c r="AW901" i="4" s="1"/>
  <c r="AG47" i="4"/>
  <c r="AF507" i="4"/>
  <c r="AG395" i="4"/>
  <c r="AK70" i="4"/>
  <c r="AQ70" i="4" s="1"/>
  <c r="AW70" i="4" s="1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I979" i="4"/>
  <c r="AH639" i="4"/>
  <c r="AG77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E144" i="4" s="1"/>
  <c r="I144" i="4" s="1"/>
  <c r="L145" i="2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AO354" i="4" s="1"/>
  <c r="AU354" i="4" s="1"/>
  <c r="Z354" i="4"/>
  <c r="AL354" i="4" s="1"/>
  <c r="AR354" i="4" s="1"/>
  <c r="AK336" i="4"/>
  <c r="AI19" i="4"/>
  <c r="AO19" i="4" s="1"/>
  <c r="AU19" i="4" s="1"/>
  <c r="AK91" i="4"/>
  <c r="AH19" i="4"/>
  <c r="AN19" i="4" s="1"/>
  <c r="AT19" i="4" s="1"/>
  <c r="AF19" i="4"/>
  <c r="AF91" i="4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N107" i="4" s="1"/>
  <c r="AT107" i="4" s="1"/>
  <c r="AF75" i="4"/>
  <c r="AK107" i="4"/>
  <c r="AQ107" i="4" s="1"/>
  <c r="AW107" i="4" s="1"/>
  <c r="AG19" i="4"/>
  <c r="AM19" i="4" s="1"/>
  <c r="AS19" i="4" s="1"/>
  <c r="AP107" i="4"/>
  <c r="AV107" i="4" s="1"/>
  <c r="Y415" i="4"/>
  <c r="AK415" i="4" s="1"/>
  <c r="AM557" i="4"/>
  <c r="AM685" i="4"/>
  <c r="AI647" i="4"/>
  <c r="AG979" i="4"/>
  <c r="AG651" i="4"/>
  <c r="AG707" i="4"/>
  <c r="AI827" i="4"/>
  <c r="AG835" i="4"/>
  <c r="AG907" i="4"/>
  <c r="AO589" i="4"/>
  <c r="AO709" i="4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K140" i="4"/>
  <c r="AI140" i="4"/>
  <c r="AF180" i="4"/>
  <c r="AI180" i="4"/>
  <c r="AG180" i="4"/>
  <c r="AB180" i="4"/>
  <c r="AN180" i="4" s="1"/>
  <c r="AT180" i="4" s="1"/>
  <c r="AE180" i="4"/>
  <c r="AQ180" i="4" s="1"/>
  <c r="AW180" i="4" s="1"/>
  <c r="AD180" i="4"/>
  <c r="AF212" i="4"/>
  <c r="AI212" i="4"/>
  <c r="AG212" i="4"/>
  <c r="AB212" i="4"/>
  <c r="AN212" i="4" s="1"/>
  <c r="AT212" i="4" s="1"/>
  <c r="AE212" i="4"/>
  <c r="AD212" i="4"/>
  <c r="AP212" i="4" s="1"/>
  <c r="AV212" i="4" s="1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Q226" i="4" s="1"/>
  <c r="AW226" i="4" s="1"/>
  <c r="AD226" i="4"/>
  <c r="AI226" i="4"/>
  <c r="AH226" i="4"/>
  <c r="AB346" i="4"/>
  <c r="AE346" i="4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M749" i="4" s="1"/>
  <c r="AS749" i="4" s="1"/>
  <c r="AC749" i="4"/>
  <c r="AB781" i="4"/>
  <c r="AN781" i="4" s="1"/>
  <c r="AT781" i="4" s="1"/>
  <c r="AA781" i="4"/>
  <c r="AC781" i="4"/>
  <c r="AO781" i="4" s="1"/>
  <c r="AU781" i="4" s="1"/>
  <c r="AB813" i="4"/>
  <c r="AA813" i="4"/>
  <c r="AM813" i="4" s="1"/>
  <c r="AS813" i="4" s="1"/>
  <c r="AC813" i="4"/>
  <c r="AB845" i="4"/>
  <c r="AN845" i="4" s="1"/>
  <c r="AT845" i="4" s="1"/>
  <c r="AA845" i="4"/>
  <c r="AC845" i="4"/>
  <c r="AO845" i="4" s="1"/>
  <c r="AU845" i="4" s="1"/>
  <c r="AB869" i="4"/>
  <c r="AA869" i="4"/>
  <c r="AM869" i="4" s="1"/>
  <c r="AS869" i="4" s="1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N621" i="4" s="1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E17" i="4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I605" i="4"/>
  <c r="AO605" i="4" s="1"/>
  <c r="AU605" i="4" s="1"/>
  <c r="AI669" i="4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G789" i="4"/>
  <c r="AM789" i="4" s="1"/>
  <c r="AI821" i="4"/>
  <c r="AG861" i="4"/>
  <c r="AM861" i="4" s="1"/>
  <c r="AI893" i="4"/>
  <c r="AK485" i="4"/>
  <c r="AH493" i="4"/>
  <c r="AJ493" i="4"/>
  <c r="AD485" i="4"/>
  <c r="AP485" i="4" s="1"/>
  <c r="AV485" i="4" s="1"/>
  <c r="AE485" i="4"/>
  <c r="AQ485" i="4" s="1"/>
  <c r="AW485" i="4" s="1"/>
  <c r="AB485" i="4"/>
  <c r="AA493" i="4"/>
  <c r="AC493" i="4"/>
  <c r="AN939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Q621" i="4" s="1"/>
  <c r="AW621" i="4" s="1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F909" i="4"/>
  <c r="AK909" i="4"/>
  <c r="AQ909" i="4" s="1"/>
  <c r="AW909" i="4" s="1"/>
  <c r="AP939" i="4"/>
  <c r="AV939" i="4" s="1"/>
  <c r="AL939" i="4"/>
  <c r="AR939" i="4" s="1"/>
  <c r="F939" i="4" s="1"/>
  <c r="J939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Q256" i="4"/>
  <c r="AW256" i="4" s="1"/>
  <c r="AO12" i="4"/>
  <c r="AU12" i="4" s="1"/>
  <c r="AN477" i="4"/>
  <c r="AT477" i="4" s="1"/>
  <c r="AP477" i="4"/>
  <c r="AV477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F967" i="4"/>
  <c r="AL967" i="4" s="1"/>
  <c r="AR967" i="4" s="1"/>
  <c r="AK967" i="4"/>
  <c r="AQ967" i="4" s="1"/>
  <c r="AW967" i="4" s="1"/>
  <c r="AJ967" i="4"/>
  <c r="AP967" i="4" s="1"/>
  <c r="AV967" i="4" s="1"/>
  <c r="AF573" i="4"/>
  <c r="AK573" i="4"/>
  <c r="AQ573" i="4" s="1"/>
  <c r="AW573" i="4" s="1"/>
  <c r="AJ573" i="4"/>
  <c r="AP573" i="4" s="1"/>
  <c r="AV573" i="4" s="1"/>
  <c r="AF605" i="4"/>
  <c r="AL605" i="4" s="1"/>
  <c r="AR605" i="4" s="1"/>
  <c r="AK605" i="4"/>
  <c r="AJ605" i="4"/>
  <c r="AP605" i="4" s="1"/>
  <c r="AV605" i="4" s="1"/>
  <c r="AF637" i="4"/>
  <c r="AK637" i="4"/>
  <c r="AQ637" i="4" s="1"/>
  <c r="AW637" i="4" s="1"/>
  <c r="AJ637" i="4"/>
  <c r="AP637" i="4" s="1"/>
  <c r="AV637" i="4" s="1"/>
  <c r="AF669" i="4"/>
  <c r="AL669" i="4" s="1"/>
  <c r="AR669" i="4" s="1"/>
  <c r="AK669" i="4"/>
  <c r="AJ669" i="4"/>
  <c r="AP669" i="4" s="1"/>
  <c r="AV669" i="4" s="1"/>
  <c r="AF693" i="4"/>
  <c r="AK693" i="4"/>
  <c r="AQ693" i="4" s="1"/>
  <c r="AW693" i="4" s="1"/>
  <c r="AJ693" i="4"/>
  <c r="AP693" i="4" s="1"/>
  <c r="AV693" i="4" s="1"/>
  <c r="AF725" i="4"/>
  <c r="AL725" i="4" s="1"/>
  <c r="AR725" i="4" s="1"/>
  <c r="AK725" i="4"/>
  <c r="AJ725" i="4"/>
  <c r="AP725" i="4" s="1"/>
  <c r="AV725" i="4" s="1"/>
  <c r="AF757" i="4"/>
  <c r="AK757" i="4"/>
  <c r="AQ757" i="4" s="1"/>
  <c r="AW757" i="4" s="1"/>
  <c r="AJ757" i="4"/>
  <c r="AP757" i="4" s="1"/>
  <c r="AV757" i="4" s="1"/>
  <c r="AF789" i="4"/>
  <c r="AL789" i="4" s="1"/>
  <c r="AR789" i="4" s="1"/>
  <c r="AK789" i="4"/>
  <c r="AJ789" i="4"/>
  <c r="AP789" i="4" s="1"/>
  <c r="AV789" i="4" s="1"/>
  <c r="AF821" i="4"/>
  <c r="AK821" i="4"/>
  <c r="AQ821" i="4" s="1"/>
  <c r="AW821" i="4" s="1"/>
  <c r="AJ821" i="4"/>
  <c r="AP821" i="4" s="1"/>
  <c r="AV821" i="4" s="1"/>
  <c r="AF861" i="4"/>
  <c r="AL861" i="4" s="1"/>
  <c r="AR861" i="4" s="1"/>
  <c r="AK861" i="4"/>
  <c r="AJ861" i="4"/>
  <c r="AP861" i="4" s="1"/>
  <c r="AV861" i="4" s="1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725" i="4"/>
  <c r="AT725" i="4" s="1"/>
  <c r="Y447" i="4"/>
  <c r="Z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M304" i="4"/>
  <c r="AS304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F88" i="4"/>
  <c r="J88" i="4" s="1"/>
  <c r="M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G18" i="4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E184" i="4"/>
  <c r="I184" i="4" s="1"/>
  <c r="L18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F65" i="4"/>
  <c r="J65" i="4" s="1"/>
  <c r="M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136" i="4"/>
  <c r="I136" i="4" s="1"/>
  <c r="L137" i="2" s="1"/>
  <c r="D176" i="4"/>
  <c r="H176" i="4" s="1"/>
  <c r="K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E128" i="4"/>
  <c r="I128" i="4" s="1"/>
  <c r="L129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F200" i="4"/>
  <c r="J200" i="4" s="1"/>
  <c r="M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E37" i="4"/>
  <c r="I37" i="4" s="1"/>
  <c r="L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G418" i="4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D478" i="4"/>
  <c r="H478" i="4" s="1"/>
  <c r="E478" i="4"/>
  <c r="I478" i="4" s="1"/>
  <c r="F478" i="4"/>
  <c r="J478" i="4" s="1"/>
  <c r="G478" i="4"/>
  <c r="AF336" i="4"/>
  <c r="AL336" i="4" s="1"/>
  <c r="AR336" i="4" s="1"/>
  <c r="AG336" i="4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Q234" i="4" s="1"/>
  <c r="AW234" i="4" s="1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M242" i="4" s="1"/>
  <c r="AS242" i="4" s="1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Q358" i="4" s="1"/>
  <c r="AW358" i="4" s="1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Q370" i="4" s="1"/>
  <c r="AW370" i="4" s="1"/>
  <c r="AF370" i="4"/>
  <c r="AI531" i="4"/>
  <c r="AO531" i="4" s="1"/>
  <c r="AU531" i="4" s="1"/>
  <c r="AF531" i="4"/>
  <c r="AL531" i="4" s="1"/>
  <c r="AR531" i="4" s="1"/>
  <c r="AH531" i="4"/>
  <c r="AN531" i="4" s="1"/>
  <c r="AT531" i="4" s="1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P966" i="4" s="1"/>
  <c r="AV966" i="4" s="1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M148" i="4"/>
  <c r="AS148" i="4" s="1"/>
  <c r="AL242" i="4"/>
  <c r="AR242" i="4" s="1"/>
  <c r="AL370" i="4"/>
  <c r="AR370" i="4" s="1"/>
  <c r="AM370" i="4"/>
  <c r="AS370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I152" i="4"/>
  <c r="AO152" i="4" s="1"/>
  <c r="AU152" i="4" s="1"/>
  <c r="AH152" i="4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G238" i="4"/>
  <c r="AM238" i="4" s="1"/>
  <c r="AS238" i="4" s="1"/>
  <c r="AK238" i="4"/>
  <c r="AQ238" i="4" s="1"/>
  <c r="AW238" i="4" s="1"/>
  <c r="AF238" i="4"/>
  <c r="AI246" i="4"/>
  <c r="AO246" i="4" s="1"/>
  <c r="AU246" i="4" s="1"/>
  <c r="AH246" i="4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I378" i="4"/>
  <c r="AO378" i="4" s="1"/>
  <c r="AU378" i="4" s="1"/>
  <c r="AH378" i="4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I521" i="4"/>
  <c r="AO521" i="4" s="1"/>
  <c r="AU521" i="4" s="1"/>
  <c r="AF521" i="4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Y587" i="4"/>
  <c r="AH587" i="4" s="1"/>
  <c r="Y603" i="4"/>
  <c r="AA603" i="4" s="1"/>
  <c r="Y619" i="4"/>
  <c r="AG619" i="4" s="1"/>
  <c r="Y635" i="4"/>
  <c r="AI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AG364" i="4" s="1"/>
  <c r="Y372" i="4"/>
  <c r="Y133" i="4"/>
  <c r="AF133" i="4" s="1"/>
  <c r="Y183" i="4"/>
  <c r="Z183" i="4" s="1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AI137" i="4" s="1"/>
  <c r="Y163" i="4"/>
  <c r="AB163" i="4" s="1"/>
  <c r="Y179" i="4"/>
  <c r="Y195" i="4"/>
  <c r="AF195" i="4" s="1"/>
  <c r="Y211" i="4"/>
  <c r="AI211" i="4" s="1"/>
  <c r="Y227" i="4"/>
  <c r="AK227" i="4" s="1"/>
  <c r="Y255" i="4"/>
  <c r="AI255" i="4" s="1"/>
  <c r="Y271" i="4"/>
  <c r="Y287" i="4"/>
  <c r="AI287" i="4" s="1"/>
  <c r="Y303" i="4"/>
  <c r="AB303" i="4" s="1"/>
  <c r="Y319" i="4"/>
  <c r="Y335" i="4"/>
  <c r="AF335" i="4" s="1"/>
  <c r="Y351" i="4"/>
  <c r="AI351" i="4" s="1"/>
  <c r="Y392" i="4"/>
  <c r="Y408" i="4"/>
  <c r="AI408" i="4" s="1"/>
  <c r="Y424" i="4"/>
  <c r="Y440" i="4"/>
  <c r="AI440" i="4" s="1"/>
  <c r="Y456" i="4"/>
  <c r="AB456" i="4" s="1"/>
  <c r="Y472" i="4"/>
  <c r="Y488" i="4"/>
  <c r="AF488" i="4" s="1"/>
  <c r="Y504" i="4"/>
  <c r="AI504" i="4" s="1"/>
  <c r="Y556" i="4"/>
  <c r="Y366" i="4"/>
  <c r="AG366" i="4" s="1"/>
  <c r="Y515" i="4"/>
  <c r="Y539" i="4"/>
  <c r="AC539" i="4" s="1"/>
  <c r="Y926" i="4"/>
  <c r="Y942" i="4"/>
  <c r="AC942" i="4" s="1"/>
  <c r="Y954" i="4"/>
  <c r="Y970" i="4"/>
  <c r="AC970" i="4" s="1"/>
  <c r="Y545" i="4"/>
  <c r="Y978" i="4"/>
  <c r="AC978" i="4" s="1"/>
  <c r="Y986" i="4"/>
  <c r="AK986" i="4" s="1"/>
  <c r="Y994" i="4"/>
  <c r="AF994" i="4" s="1"/>
  <c r="Y125" i="4"/>
  <c r="AC125" i="4" s="1"/>
  <c r="Y159" i="4"/>
  <c r="AK159" i="4" s="1"/>
  <c r="Y191" i="4"/>
  <c r="AG191" i="4" s="1"/>
  <c r="Y223" i="4"/>
  <c r="AK223" i="4" s="1"/>
  <c r="Y275" i="4"/>
  <c r="Y307" i="4"/>
  <c r="AK307" i="4" s="1"/>
  <c r="Y339" i="4"/>
  <c r="AG339" i="4" s="1"/>
  <c r="Y388" i="4"/>
  <c r="AK388" i="4" s="1"/>
  <c r="Y420" i="4"/>
  <c r="Y452" i="4"/>
  <c r="AK452" i="4" s="1"/>
  <c r="Y484" i="4"/>
  <c r="AG484" i="4" s="1"/>
  <c r="Y58" i="4"/>
  <c r="AF58" i="4" s="1"/>
  <c r="Y277" i="4"/>
  <c r="Y309" i="4"/>
  <c r="AF309" i="4" s="1"/>
  <c r="Y341" i="4"/>
  <c r="AI341" i="4" s="1"/>
  <c r="Y20" i="4"/>
  <c r="Y360" i="4"/>
  <c r="Y368" i="4"/>
  <c r="Z368" i="4" s="1"/>
  <c r="Y376" i="4"/>
  <c r="Z376" i="4" s="1"/>
  <c r="Y527" i="4"/>
  <c r="AB527" i="4" s="1"/>
  <c r="Y543" i="4"/>
  <c r="Y928" i="4"/>
  <c r="Z928" i="4" s="1"/>
  <c r="Y936" i="4"/>
  <c r="Y944" i="4"/>
  <c r="Z944" i="4" s="1"/>
  <c r="Y952" i="4"/>
  <c r="Y960" i="4"/>
  <c r="Z960" i="4" s="1"/>
  <c r="Y968" i="4"/>
  <c r="Z968" i="4" s="1"/>
  <c r="Y517" i="4"/>
  <c r="AB517" i="4" s="1"/>
  <c r="Y533" i="4"/>
  <c r="Y549" i="4"/>
  <c r="AB549" i="4" s="1"/>
  <c r="Y558" i="4"/>
  <c r="Y560" i="4"/>
  <c r="AB560" i="4" s="1"/>
  <c r="Y562" i="4"/>
  <c r="Y564" i="4"/>
  <c r="AB564" i="4" s="1"/>
  <c r="Y566" i="4"/>
  <c r="AB566" i="4" s="1"/>
  <c r="Y568" i="4"/>
  <c r="AB568" i="4" s="1"/>
  <c r="Y570" i="4"/>
  <c r="Y572" i="4"/>
  <c r="AB572" i="4" s="1"/>
  <c r="Y574" i="4"/>
  <c r="Y576" i="4"/>
  <c r="AB576" i="4" s="1"/>
  <c r="Y578" i="4"/>
  <c r="Y580" i="4"/>
  <c r="AB580" i="4" s="1"/>
  <c r="Y582" i="4"/>
  <c r="Y584" i="4"/>
  <c r="AB584" i="4" s="1"/>
  <c r="Y586" i="4"/>
  <c r="Y588" i="4"/>
  <c r="Y590" i="4"/>
  <c r="Y592" i="4"/>
  <c r="AB592" i="4" s="1"/>
  <c r="Y594" i="4"/>
  <c r="Y596" i="4"/>
  <c r="AB596" i="4" s="1"/>
  <c r="Y598" i="4"/>
  <c r="AB598" i="4" s="1"/>
  <c r="Y600" i="4"/>
  <c r="AB600" i="4" s="1"/>
  <c r="Y602" i="4"/>
  <c r="AB602" i="4" s="1"/>
  <c r="Y604" i="4"/>
  <c r="AB604" i="4" s="1"/>
  <c r="Y606" i="4"/>
  <c r="AE606" i="4" s="1"/>
  <c r="Y608" i="4"/>
  <c r="AB608" i="4" s="1"/>
  <c r="Y610" i="4"/>
  <c r="AE610" i="4" s="1"/>
  <c r="Y612" i="4"/>
  <c r="AC612" i="4" s="1"/>
  <c r="Y614" i="4"/>
  <c r="AB614" i="4" s="1"/>
  <c r="Y616" i="4"/>
  <c r="AC616" i="4" s="1"/>
  <c r="Y618" i="4"/>
  <c r="AE618" i="4" s="1"/>
  <c r="Y620" i="4"/>
  <c r="AC620" i="4" s="1"/>
  <c r="Y622" i="4"/>
  <c r="AB622" i="4" s="1"/>
  <c r="Y624" i="4"/>
  <c r="AC624" i="4" s="1"/>
  <c r="Y626" i="4"/>
  <c r="Y628" i="4"/>
  <c r="AB628" i="4" s="1"/>
  <c r="Y630" i="4"/>
  <c r="Y632" i="4"/>
  <c r="AC632" i="4" s="1"/>
  <c r="Y634" i="4"/>
  <c r="Y636" i="4"/>
  <c r="AB636" i="4" s="1"/>
  <c r="Y638" i="4"/>
  <c r="Y640" i="4"/>
  <c r="AA640" i="4" s="1"/>
  <c r="Y642" i="4"/>
  <c r="Y644" i="4"/>
  <c r="AA644" i="4" s="1"/>
  <c r="Y646" i="4"/>
  <c r="Y648" i="4"/>
  <c r="AA648" i="4" s="1"/>
  <c r="Y650" i="4"/>
  <c r="Y652" i="4"/>
  <c r="AA652" i="4" s="1"/>
  <c r="Y654" i="4"/>
  <c r="Y656" i="4"/>
  <c r="AA656" i="4" s="1"/>
  <c r="Y658" i="4"/>
  <c r="Y660" i="4"/>
  <c r="AA660" i="4" s="1"/>
  <c r="Y662" i="4"/>
  <c r="Y664" i="4"/>
  <c r="AA664" i="4" s="1"/>
  <c r="Y666" i="4"/>
  <c r="Y668" i="4"/>
  <c r="AA668" i="4" s="1"/>
  <c r="Y670" i="4"/>
  <c r="Y672" i="4"/>
  <c r="AA672" i="4" s="1"/>
  <c r="Y674" i="4"/>
  <c r="Y676" i="4"/>
  <c r="AA676" i="4" s="1"/>
  <c r="Y678" i="4"/>
  <c r="Y680" i="4"/>
  <c r="AA680" i="4" s="1"/>
  <c r="Y682" i="4"/>
  <c r="Y684" i="4"/>
  <c r="AA684" i="4" s="1"/>
  <c r="Y686" i="4"/>
  <c r="Y688" i="4"/>
  <c r="AA688" i="4" s="1"/>
  <c r="Y690" i="4"/>
  <c r="Y692" i="4"/>
  <c r="AA692" i="4" s="1"/>
  <c r="Y694" i="4"/>
  <c r="Y696" i="4"/>
  <c r="AA696" i="4" s="1"/>
  <c r="Y698" i="4"/>
  <c r="Y700" i="4"/>
  <c r="AA700" i="4" s="1"/>
  <c r="Y702" i="4"/>
  <c r="Y704" i="4"/>
  <c r="AA704" i="4" s="1"/>
  <c r="Y706" i="4"/>
  <c r="Y708" i="4"/>
  <c r="AA708" i="4" s="1"/>
  <c r="Y710" i="4"/>
  <c r="Y712" i="4"/>
  <c r="AA712" i="4" s="1"/>
  <c r="Y714" i="4"/>
  <c r="Y716" i="4"/>
  <c r="AA716" i="4" s="1"/>
  <c r="Y718" i="4"/>
  <c r="Y720" i="4"/>
  <c r="AA720" i="4" s="1"/>
  <c r="Y722" i="4"/>
  <c r="Y724" i="4"/>
  <c r="AA724" i="4" s="1"/>
  <c r="Y726" i="4"/>
  <c r="Y728" i="4"/>
  <c r="AA728" i="4" s="1"/>
  <c r="Y730" i="4"/>
  <c r="Y732" i="4"/>
  <c r="AA732" i="4" s="1"/>
  <c r="Y734" i="4"/>
  <c r="Y736" i="4"/>
  <c r="AA736" i="4" s="1"/>
  <c r="Y738" i="4"/>
  <c r="Y740" i="4"/>
  <c r="AA740" i="4" s="1"/>
  <c r="Y742" i="4"/>
  <c r="Y744" i="4"/>
  <c r="AA744" i="4" s="1"/>
  <c r="Y746" i="4"/>
  <c r="Y748" i="4"/>
  <c r="AA748" i="4" s="1"/>
  <c r="Y750" i="4"/>
  <c r="Y752" i="4"/>
  <c r="AA752" i="4" s="1"/>
  <c r="Y754" i="4"/>
  <c r="Y756" i="4"/>
  <c r="AA756" i="4" s="1"/>
  <c r="Y758" i="4"/>
  <c r="Y760" i="4"/>
  <c r="AA760" i="4" s="1"/>
  <c r="Y762" i="4"/>
  <c r="Y764" i="4"/>
  <c r="AA764" i="4" s="1"/>
  <c r="Y766" i="4"/>
  <c r="Y768" i="4"/>
  <c r="AA768" i="4" s="1"/>
  <c r="Y770" i="4"/>
  <c r="Y772" i="4"/>
  <c r="AA772" i="4" s="1"/>
  <c r="Y774" i="4"/>
  <c r="Y776" i="4"/>
  <c r="AA776" i="4" s="1"/>
  <c r="Y778" i="4"/>
  <c r="Y780" i="4"/>
  <c r="AA780" i="4" s="1"/>
  <c r="Y782" i="4"/>
  <c r="Y784" i="4"/>
  <c r="AA784" i="4" s="1"/>
  <c r="Y786" i="4"/>
  <c r="Y788" i="4"/>
  <c r="AA788" i="4" s="1"/>
  <c r="Y790" i="4"/>
  <c r="Y792" i="4"/>
  <c r="AA792" i="4" s="1"/>
  <c r="Y794" i="4"/>
  <c r="Y796" i="4"/>
  <c r="AA796" i="4" s="1"/>
  <c r="Y798" i="4"/>
  <c r="Y800" i="4"/>
  <c r="AA800" i="4" s="1"/>
  <c r="Y802" i="4"/>
  <c r="Y804" i="4"/>
  <c r="AA804" i="4" s="1"/>
  <c r="Y806" i="4"/>
  <c r="Y808" i="4"/>
  <c r="AA808" i="4" s="1"/>
  <c r="Y810" i="4"/>
  <c r="Y812" i="4"/>
  <c r="AA812" i="4" s="1"/>
  <c r="Y814" i="4"/>
  <c r="Y816" i="4"/>
  <c r="AA816" i="4" s="1"/>
  <c r="Y818" i="4"/>
  <c r="Y820" i="4"/>
  <c r="AA820" i="4" s="1"/>
  <c r="Y822" i="4"/>
  <c r="Y824" i="4"/>
  <c r="AA824" i="4" s="1"/>
  <c r="Y826" i="4"/>
  <c r="Y828" i="4"/>
  <c r="AA828" i="4" s="1"/>
  <c r="Y830" i="4"/>
  <c r="Y832" i="4"/>
  <c r="AA832" i="4" s="1"/>
  <c r="Y834" i="4"/>
  <c r="Y836" i="4"/>
  <c r="AA836" i="4" s="1"/>
  <c r="Y838" i="4"/>
  <c r="Y840" i="4"/>
  <c r="AA840" i="4" s="1"/>
  <c r="Y842" i="4"/>
  <c r="Y844" i="4"/>
  <c r="AA844" i="4" s="1"/>
  <c r="Y846" i="4"/>
  <c r="Y848" i="4"/>
  <c r="AA848" i="4" s="1"/>
  <c r="Y850" i="4"/>
  <c r="Y852" i="4"/>
  <c r="AA852" i="4" s="1"/>
  <c r="Y854" i="4"/>
  <c r="Y856" i="4"/>
  <c r="AA856" i="4" s="1"/>
  <c r="Y858" i="4"/>
  <c r="Y860" i="4"/>
  <c r="AA860" i="4" s="1"/>
  <c r="Y862" i="4"/>
  <c r="Y864" i="4"/>
  <c r="AA864" i="4" s="1"/>
  <c r="Y866" i="4"/>
  <c r="Y868" i="4"/>
  <c r="AA868" i="4" s="1"/>
  <c r="Y870" i="4"/>
  <c r="Y872" i="4"/>
  <c r="AA872" i="4" s="1"/>
  <c r="Y874" i="4"/>
  <c r="Y876" i="4"/>
  <c r="AA876" i="4" s="1"/>
  <c r="Y878" i="4"/>
  <c r="Y880" i="4"/>
  <c r="AA880" i="4" s="1"/>
  <c r="Y882" i="4"/>
  <c r="Y884" i="4"/>
  <c r="AA884" i="4" s="1"/>
  <c r="Y886" i="4"/>
  <c r="Y888" i="4"/>
  <c r="AA888" i="4" s="1"/>
  <c r="Y890" i="4"/>
  <c r="Y892" i="4"/>
  <c r="AA892" i="4" s="1"/>
  <c r="Y894" i="4"/>
  <c r="Y896" i="4"/>
  <c r="AA896" i="4" s="1"/>
  <c r="Y898" i="4"/>
  <c r="Y900" i="4"/>
  <c r="AA900" i="4" s="1"/>
  <c r="Y902" i="4"/>
  <c r="Y904" i="4"/>
  <c r="AA904" i="4" s="1"/>
  <c r="Y906" i="4"/>
  <c r="Y908" i="4"/>
  <c r="AA908" i="4" s="1"/>
  <c r="Y910" i="4"/>
  <c r="Y912" i="4"/>
  <c r="AA912" i="4" s="1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Q140" i="4"/>
  <c r="AW140" i="4" s="1"/>
  <c r="AL256" i="4"/>
  <c r="AR256" i="4" s="1"/>
  <c r="AL272" i="4"/>
  <c r="AR272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Z431" i="4"/>
  <c r="AD431" i="4"/>
  <c r="AC431" i="4"/>
  <c r="AE431" i="4"/>
  <c r="AB431" i="4"/>
  <c r="AA431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P334" i="4" s="1"/>
  <c r="AV334" i="4" s="1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I250" i="4"/>
  <c r="AG266" i="4"/>
  <c r="AI266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Q507" i="4"/>
  <c r="AW507" i="4" s="1"/>
  <c r="AO387" i="4"/>
  <c r="AU387" i="4" s="1"/>
  <c r="AN387" i="4"/>
  <c r="AT387" i="4" s="1"/>
  <c r="AQ395" i="4"/>
  <c r="AW395" i="4" s="1"/>
  <c r="AL15" i="4"/>
  <c r="AR15" i="4" s="1"/>
  <c r="AL70" i="4"/>
  <c r="AR70" i="4" s="1"/>
  <c r="AP74" i="4"/>
  <c r="AV74" i="4" s="1"/>
  <c r="AM74" i="4"/>
  <c r="AS74" i="4" s="1"/>
  <c r="AQ78" i="4"/>
  <c r="AW78" i="4" s="1"/>
  <c r="AO82" i="4"/>
  <c r="AU82" i="4" s="1"/>
  <c r="AP82" i="4"/>
  <c r="AV82" i="4" s="1"/>
  <c r="AM82" i="4"/>
  <c r="AS82" i="4" s="1"/>
  <c r="AQ86" i="4"/>
  <c r="AW86" i="4" s="1"/>
  <c r="AP102" i="4"/>
  <c r="AV102" i="4" s="1"/>
  <c r="AP214" i="4"/>
  <c r="AV214" i="4" s="1"/>
  <c r="AL222" i="4"/>
  <c r="AR222" i="4" s="1"/>
  <c r="AN342" i="4"/>
  <c r="AT342" i="4" s="1"/>
  <c r="AO350" i="4"/>
  <c r="AU350" i="4" s="1"/>
  <c r="AN124" i="4"/>
  <c r="AT124" i="4" s="1"/>
  <c r="AL124" i="4"/>
  <c r="AR124" i="4" s="1"/>
  <c r="AN164" i="4"/>
  <c r="AT164" i="4" s="1"/>
  <c r="AL180" i="4"/>
  <c r="AR180" i="4" s="1"/>
  <c r="AP256" i="4"/>
  <c r="AV256" i="4" s="1"/>
  <c r="AP288" i="4"/>
  <c r="AV288" i="4" s="1"/>
  <c r="AP304" i="4"/>
  <c r="AV304" i="4" s="1"/>
  <c r="AP320" i="4"/>
  <c r="AV320" i="4" s="1"/>
  <c r="AQ344" i="4"/>
  <c r="AW344" i="4" s="1"/>
  <c r="AQ210" i="4"/>
  <c r="AW210" i="4" s="1"/>
  <c r="AN218" i="4"/>
  <c r="AT218" i="4" s="1"/>
  <c r="AN338" i="4"/>
  <c r="AT338" i="4" s="1"/>
  <c r="AP354" i="4"/>
  <c r="AV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C178" i="4"/>
  <c r="AA178" i="4"/>
  <c r="Z194" i="4"/>
  <c r="AD194" i="4"/>
  <c r="AC194" i="4"/>
  <c r="AB194" i="4"/>
  <c r="AA194" i="4"/>
  <c r="AE194" i="4"/>
  <c r="AE250" i="4"/>
  <c r="AB266" i="4"/>
  <c r="AA266" i="4"/>
  <c r="AE266" i="4"/>
  <c r="AD266" i="4"/>
  <c r="AC266" i="4"/>
  <c r="Z266" i="4"/>
  <c r="AC282" i="4"/>
  <c r="AB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J178" i="4"/>
  <c r="AK194" i="4"/>
  <c r="AH194" i="4"/>
  <c r="AJ194" i="4"/>
  <c r="AK266" i="4"/>
  <c r="AH266" i="4"/>
  <c r="AJ266" i="4"/>
  <c r="AH298" i="4"/>
  <c r="AK330" i="4"/>
  <c r="AH330" i="4"/>
  <c r="AJ330" i="4"/>
  <c r="AP387" i="4"/>
  <c r="AV387" i="4" s="1"/>
  <c r="AM395" i="4"/>
  <c r="AS395" i="4" s="1"/>
  <c r="AQ74" i="4"/>
  <c r="AW74" i="4" s="1"/>
  <c r="AO78" i="4"/>
  <c r="AU78" i="4" s="1"/>
  <c r="AP86" i="4"/>
  <c r="AV86" i="4" s="1"/>
  <c r="AQ90" i="4"/>
  <c r="AW90" i="4" s="1"/>
  <c r="AN102" i="4"/>
  <c r="AT102" i="4" s="1"/>
  <c r="AL102" i="4"/>
  <c r="AR102" i="4" s="1"/>
  <c r="AQ102" i="4"/>
  <c r="AW102" i="4" s="1"/>
  <c r="AN230" i="4"/>
  <c r="AT230" i="4" s="1"/>
  <c r="AO342" i="4"/>
  <c r="AU342" i="4" s="1"/>
  <c r="AQ350" i="4"/>
  <c r="AW350" i="4" s="1"/>
  <c r="AQ124" i="4"/>
  <c r="AW124" i="4" s="1"/>
  <c r="AO124" i="4"/>
  <c r="AU124" i="4" s="1"/>
  <c r="AL344" i="4"/>
  <c r="AR344" i="4" s="1"/>
  <c r="AN210" i="4"/>
  <c r="AT210" i="4" s="1"/>
  <c r="AN346" i="4"/>
  <c r="AT346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B364" i="4"/>
  <c r="AB315" i="4"/>
  <c r="AH476" i="4"/>
  <c r="X240" i="4"/>
  <c r="AT579" i="4"/>
  <c r="AV579" i="4"/>
  <c r="AS579" i="4"/>
  <c r="Z595" i="4"/>
  <c r="AL595" i="4" s="1"/>
  <c r="AR595" i="4" s="1"/>
  <c r="AB595" i="4"/>
  <c r="AD595" i="4"/>
  <c r="AT595" i="4"/>
  <c r="AV595" i="4"/>
  <c r="AA595" i="4"/>
  <c r="AE595" i="4"/>
  <c r="AQ595" i="4" s="1"/>
  <c r="AW595" i="4" s="1"/>
  <c r="AC595" i="4"/>
  <c r="AS595" i="4"/>
  <c r="AT611" i="4"/>
  <c r="Z627" i="4"/>
  <c r="AT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E651" i="4"/>
  <c r="AT667" i="4"/>
  <c r="Z675" i="4"/>
  <c r="AB675" i="4"/>
  <c r="AD675" i="4"/>
  <c r="AT675" i="4"/>
  <c r="AV675" i="4"/>
  <c r="AA675" i="4"/>
  <c r="AE675" i="4"/>
  <c r="AC675" i="4"/>
  <c r="AO675" i="4" s="1"/>
  <c r="AU675" i="4" s="1"/>
  <c r="AS675" i="4"/>
  <c r="AV683" i="4"/>
  <c r="AT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E763" i="4"/>
  <c r="AQ763" i="4" s="1"/>
  <c r="AW763" i="4" s="1"/>
  <c r="AC763" i="4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V779" i="4"/>
  <c r="AS779" i="4"/>
  <c r="AV795" i="4"/>
  <c r="AS795" i="4"/>
  <c r="Z803" i="4"/>
  <c r="AL803" i="4" s="1"/>
  <c r="AR803" i="4" s="1"/>
  <c r="AB803" i="4"/>
  <c r="AD803" i="4"/>
  <c r="AT803" i="4"/>
  <c r="AV803" i="4"/>
  <c r="AA803" i="4"/>
  <c r="AE803" i="4"/>
  <c r="AQ803" i="4" s="1"/>
  <c r="AW803" i="4" s="1"/>
  <c r="AC803" i="4"/>
  <c r="AS803" i="4"/>
  <c r="AD811" i="4"/>
  <c r="AV811" i="4"/>
  <c r="AE811" i="4"/>
  <c r="AS811" i="4"/>
  <c r="Z827" i="4"/>
  <c r="AV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AV907" i="4"/>
  <c r="AE915" i="4"/>
  <c r="AE44" i="4"/>
  <c r="AC121" i="4"/>
  <c r="AI179" i="4"/>
  <c r="AC271" i="4"/>
  <c r="AI319" i="4"/>
  <c r="AK392" i="4"/>
  <c r="AC424" i="4"/>
  <c r="AI472" i="4"/>
  <c r="AK556" i="4"/>
  <c r="AF515" i="4"/>
  <c r="AB926" i="4"/>
  <c r="AH954" i="4"/>
  <c r="Z545" i="4"/>
  <c r="AI986" i="4"/>
  <c r="AJ994" i="4"/>
  <c r="AJ159" i="4"/>
  <c r="AF191" i="4"/>
  <c r="AJ223" i="4"/>
  <c r="AD275" i="4"/>
  <c r="Z307" i="4"/>
  <c r="AE339" i="4"/>
  <c r="AF339" i="4"/>
  <c r="Z388" i="4"/>
  <c r="AD420" i="4"/>
  <c r="AJ452" i="4"/>
  <c r="AE484" i="4"/>
  <c r="AF484" i="4"/>
  <c r="AH58" i="4"/>
  <c r="AD277" i="4"/>
  <c r="Z309" i="4"/>
  <c r="AE341" i="4"/>
  <c r="AK341" i="4"/>
  <c r="Z20" i="4"/>
  <c r="AA380" i="4"/>
  <c r="AE380" i="4"/>
  <c r="AD380" i="4"/>
  <c r="AU380" i="4"/>
  <c r="AB380" i="4"/>
  <c r="AA519" i="4"/>
  <c r="AC519" i="4"/>
  <c r="AE519" i="4"/>
  <c r="AU519" i="4"/>
  <c r="AB519" i="4"/>
  <c r="AD519" i="4"/>
  <c r="Z519" i="4"/>
  <c r="AA551" i="4"/>
  <c r="AC551" i="4"/>
  <c r="AE551" i="4"/>
  <c r="AU551" i="4"/>
  <c r="AB551" i="4"/>
  <c r="AD551" i="4"/>
  <c r="Z551" i="4"/>
  <c r="AA535" i="4"/>
  <c r="AC535" i="4"/>
  <c r="AE535" i="4"/>
  <c r="AU535" i="4"/>
  <c r="AB535" i="4"/>
  <c r="AD535" i="4"/>
  <c r="Z535" i="4"/>
  <c r="AA924" i="4"/>
  <c r="AC924" i="4"/>
  <c r="AE924" i="4"/>
  <c r="AU924" i="4"/>
  <c r="Z924" i="4"/>
  <c r="AD924" i="4"/>
  <c r="AB924" i="4"/>
  <c r="AV924" i="4"/>
  <c r="AA932" i="4"/>
  <c r="AC932" i="4"/>
  <c r="AE932" i="4"/>
  <c r="AU932" i="4"/>
  <c r="Z932" i="4"/>
  <c r="AD932" i="4"/>
  <c r="AT932" i="4"/>
  <c r="AB932" i="4"/>
  <c r="AV932" i="4"/>
  <c r="AA940" i="4"/>
  <c r="AC940" i="4"/>
  <c r="AE940" i="4"/>
  <c r="AS940" i="4"/>
  <c r="AW940" i="4"/>
  <c r="Z940" i="4"/>
  <c r="AD940" i="4"/>
  <c r="AB940" i="4"/>
  <c r="AV940" i="4"/>
  <c r="AA948" i="4"/>
  <c r="AC948" i="4"/>
  <c r="AE948" i="4"/>
  <c r="AU948" i="4"/>
  <c r="Z948" i="4"/>
  <c r="AD948" i="4"/>
  <c r="AB948" i="4"/>
  <c r="AA956" i="4"/>
  <c r="AC956" i="4"/>
  <c r="AE956" i="4"/>
  <c r="AU956" i="4"/>
  <c r="Z956" i="4"/>
  <c r="AD956" i="4"/>
  <c r="AB956" i="4"/>
  <c r="AV956" i="4"/>
  <c r="AA964" i="4"/>
  <c r="AC964" i="4"/>
  <c r="AE964" i="4"/>
  <c r="AU964" i="4"/>
  <c r="Z964" i="4"/>
  <c r="AD964" i="4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E525" i="4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Z541" i="4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Q422" i="4"/>
  <c r="AW422" i="4" s="1"/>
  <c r="AN127" i="4"/>
  <c r="AT127" i="4" s="1"/>
  <c r="AO127" i="4"/>
  <c r="AU127" i="4" s="1"/>
  <c r="AP157" i="4"/>
  <c r="AV157" i="4" s="1"/>
  <c r="AQ157" i="4"/>
  <c r="AW157" i="4" s="1"/>
  <c r="AP382" i="4"/>
  <c r="AV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I603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P625" i="4"/>
  <c r="AV625" i="4" s="1"/>
  <c r="AM633" i="4"/>
  <c r="AS633" i="4" s="1"/>
  <c r="AN633" i="4"/>
  <c r="AT633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81" i="4"/>
  <c r="AS681" i="4" s="1"/>
  <c r="AN681" i="4"/>
  <c r="AT681" i="4" s="1"/>
  <c r="AM697" i="4"/>
  <c r="AS697" i="4" s="1"/>
  <c r="AN697" i="4"/>
  <c r="AT697" i="4" s="1"/>
  <c r="AM713" i="4"/>
  <c r="AS713" i="4" s="1"/>
  <c r="AN713" i="4"/>
  <c r="AT713" i="4" s="1"/>
  <c r="AM729" i="4"/>
  <c r="AS729" i="4" s="1"/>
  <c r="AN729" i="4"/>
  <c r="AT729" i="4" s="1"/>
  <c r="AM745" i="4"/>
  <c r="AS745" i="4" s="1"/>
  <c r="AN745" i="4"/>
  <c r="AT745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M661" i="4"/>
  <c r="AS661" i="4" s="1"/>
  <c r="AN661" i="4"/>
  <c r="AT661" i="4" s="1"/>
  <c r="AO677" i="4"/>
  <c r="AU677" i="4" s="1"/>
  <c r="AL677" i="4"/>
  <c r="AR677" i="4" s="1"/>
  <c r="AN701" i="4"/>
  <c r="AT701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M885" i="4"/>
  <c r="AS885" i="4" s="1"/>
  <c r="AN885" i="4"/>
  <c r="AT885" i="4" s="1"/>
  <c r="AM917" i="4"/>
  <c r="AS917" i="4" s="1"/>
  <c r="AN917" i="4"/>
  <c r="AT917" i="4" s="1"/>
  <c r="AE360" i="4"/>
  <c r="Z527" i="4"/>
  <c r="Z543" i="4"/>
  <c r="AD936" i="4"/>
  <c r="AE952" i="4"/>
  <c r="Z533" i="4"/>
  <c r="AD558" i="4"/>
  <c r="AC560" i="4"/>
  <c r="AE562" i="4"/>
  <c r="Z568" i="4"/>
  <c r="Z570" i="4"/>
  <c r="AD574" i="4"/>
  <c r="AE578" i="4"/>
  <c r="AB582" i="4"/>
  <c r="Z584" i="4"/>
  <c r="AB586" i="4"/>
  <c r="AB588" i="4"/>
  <c r="AE590" i="4"/>
  <c r="AC592" i="4"/>
  <c r="AE594" i="4"/>
  <c r="AC598" i="4"/>
  <c r="Z598" i="4"/>
  <c r="Z600" i="4"/>
  <c r="AC602" i="4"/>
  <c r="Z602" i="4"/>
  <c r="AA606" i="4"/>
  <c r="AD606" i="4"/>
  <c r="AC608" i="4"/>
  <c r="AA610" i="4"/>
  <c r="AD610" i="4"/>
  <c r="AC614" i="4"/>
  <c r="Z614" i="4"/>
  <c r="AB616" i="4"/>
  <c r="AA618" i="4"/>
  <c r="AD618" i="4"/>
  <c r="AC622" i="4"/>
  <c r="Z622" i="4"/>
  <c r="AB624" i="4"/>
  <c r="AA626" i="4"/>
  <c r="AE626" i="4"/>
  <c r="AD626" i="4"/>
  <c r="AC628" i="4"/>
  <c r="AA630" i="4"/>
  <c r="AE630" i="4"/>
  <c r="AD630" i="4"/>
  <c r="AC634" i="4"/>
  <c r="AB634" i="4"/>
  <c r="Z634" i="4"/>
  <c r="Z636" i="4"/>
  <c r="AC638" i="4"/>
  <c r="AB638" i="4"/>
  <c r="Z638" i="4"/>
  <c r="AC640" i="4"/>
  <c r="Z640" i="4"/>
  <c r="AA642" i="4"/>
  <c r="AE642" i="4"/>
  <c r="AD642" i="4"/>
  <c r="AC644" i="4"/>
  <c r="Z644" i="4"/>
  <c r="AC646" i="4"/>
  <c r="AB646" i="4"/>
  <c r="Z646" i="4"/>
  <c r="AC648" i="4"/>
  <c r="Z648" i="4"/>
  <c r="AA650" i="4"/>
  <c r="AE650" i="4"/>
  <c r="AD650" i="4"/>
  <c r="AC652" i="4"/>
  <c r="Z652" i="4"/>
  <c r="AC654" i="4"/>
  <c r="AB654" i="4"/>
  <c r="Z654" i="4"/>
  <c r="AC656" i="4"/>
  <c r="Z656" i="4"/>
  <c r="AA658" i="4"/>
  <c r="AE658" i="4"/>
  <c r="AD658" i="4"/>
  <c r="AC660" i="4"/>
  <c r="Z660" i="4"/>
  <c r="AC662" i="4"/>
  <c r="AB662" i="4"/>
  <c r="Z662" i="4"/>
  <c r="AC664" i="4"/>
  <c r="Z664" i="4"/>
  <c r="AA666" i="4"/>
  <c r="AE666" i="4"/>
  <c r="AD666" i="4"/>
  <c r="AC668" i="4"/>
  <c r="Z668" i="4"/>
  <c r="AC670" i="4"/>
  <c r="AB670" i="4"/>
  <c r="Z670" i="4"/>
  <c r="AC672" i="4"/>
  <c r="Z672" i="4"/>
  <c r="AA674" i="4"/>
  <c r="AE674" i="4"/>
  <c r="AD674" i="4"/>
  <c r="AC676" i="4"/>
  <c r="Z676" i="4"/>
  <c r="AC678" i="4"/>
  <c r="AB678" i="4"/>
  <c r="Z678" i="4"/>
  <c r="AC680" i="4"/>
  <c r="Z680" i="4"/>
  <c r="AA682" i="4"/>
  <c r="AE682" i="4"/>
  <c r="AD682" i="4"/>
  <c r="AC684" i="4"/>
  <c r="Z684" i="4"/>
  <c r="AC686" i="4"/>
  <c r="AB686" i="4"/>
  <c r="Z686" i="4"/>
  <c r="AC688" i="4"/>
  <c r="Z688" i="4"/>
  <c r="AA690" i="4"/>
  <c r="AE690" i="4"/>
  <c r="AD690" i="4"/>
  <c r="AC692" i="4"/>
  <c r="Z692" i="4"/>
  <c r="AC694" i="4"/>
  <c r="AB694" i="4"/>
  <c r="Z694" i="4"/>
  <c r="AC696" i="4"/>
  <c r="Z696" i="4"/>
  <c r="AA698" i="4"/>
  <c r="AE698" i="4"/>
  <c r="AD698" i="4"/>
  <c r="AC700" i="4"/>
  <c r="Z700" i="4"/>
  <c r="AC702" i="4"/>
  <c r="AB702" i="4"/>
  <c r="Z702" i="4"/>
  <c r="AC704" i="4"/>
  <c r="Z704" i="4"/>
  <c r="AA706" i="4"/>
  <c r="AE706" i="4"/>
  <c r="AD706" i="4"/>
  <c r="AC708" i="4"/>
  <c r="Z708" i="4"/>
  <c r="AC710" i="4"/>
  <c r="AB710" i="4"/>
  <c r="Z710" i="4"/>
  <c r="AC712" i="4"/>
  <c r="Z712" i="4"/>
  <c r="AA714" i="4"/>
  <c r="AE714" i="4"/>
  <c r="AD714" i="4"/>
  <c r="AC716" i="4"/>
  <c r="Z716" i="4"/>
  <c r="AC718" i="4"/>
  <c r="AB718" i="4"/>
  <c r="Z718" i="4"/>
  <c r="AC720" i="4"/>
  <c r="Z720" i="4"/>
  <c r="AA722" i="4"/>
  <c r="AC722" i="4"/>
  <c r="AE722" i="4"/>
  <c r="AB722" i="4"/>
  <c r="AD722" i="4"/>
  <c r="Z722" i="4"/>
  <c r="AB724" i="4"/>
  <c r="AA726" i="4"/>
  <c r="AC726" i="4"/>
  <c r="AE726" i="4"/>
  <c r="AB726" i="4"/>
  <c r="AD726" i="4"/>
  <c r="Z726" i="4"/>
  <c r="AC728" i="4"/>
  <c r="Z728" i="4"/>
  <c r="AA730" i="4"/>
  <c r="AC730" i="4"/>
  <c r="AE730" i="4"/>
  <c r="AB730" i="4"/>
  <c r="AD730" i="4"/>
  <c r="Z730" i="4"/>
  <c r="AB732" i="4"/>
  <c r="AA734" i="4"/>
  <c r="AC734" i="4"/>
  <c r="AE734" i="4"/>
  <c r="AB734" i="4"/>
  <c r="AD734" i="4"/>
  <c r="Z734" i="4"/>
  <c r="AC736" i="4"/>
  <c r="Z736" i="4"/>
  <c r="AA738" i="4"/>
  <c r="AC738" i="4"/>
  <c r="AE738" i="4"/>
  <c r="AB738" i="4"/>
  <c r="AD738" i="4"/>
  <c r="Z738" i="4"/>
  <c r="AB740" i="4"/>
  <c r="AA742" i="4"/>
  <c r="AC742" i="4"/>
  <c r="AE742" i="4"/>
  <c r="AB742" i="4"/>
  <c r="AD742" i="4"/>
  <c r="Z742" i="4"/>
  <c r="AC744" i="4"/>
  <c r="Z744" i="4"/>
  <c r="AA746" i="4"/>
  <c r="AC746" i="4"/>
  <c r="AE746" i="4"/>
  <c r="AB746" i="4"/>
  <c r="AD746" i="4"/>
  <c r="Z746" i="4"/>
  <c r="AB748" i="4"/>
  <c r="AA750" i="4"/>
  <c r="AC750" i="4"/>
  <c r="AE750" i="4"/>
  <c r="AB750" i="4"/>
  <c r="AD750" i="4"/>
  <c r="Z750" i="4"/>
  <c r="AC752" i="4"/>
  <c r="Z752" i="4"/>
  <c r="AA754" i="4"/>
  <c r="AC754" i="4"/>
  <c r="AE754" i="4"/>
  <c r="AB754" i="4"/>
  <c r="AD754" i="4"/>
  <c r="Z754" i="4"/>
  <c r="AB756" i="4"/>
  <c r="AA758" i="4"/>
  <c r="AC758" i="4"/>
  <c r="AE758" i="4"/>
  <c r="AB758" i="4"/>
  <c r="AD758" i="4"/>
  <c r="Z758" i="4"/>
  <c r="AC760" i="4"/>
  <c r="Z760" i="4"/>
  <c r="AA762" i="4"/>
  <c r="AC762" i="4"/>
  <c r="AE762" i="4"/>
  <c r="AB762" i="4"/>
  <c r="AD762" i="4"/>
  <c r="Z762" i="4"/>
  <c r="AB764" i="4"/>
  <c r="AA766" i="4"/>
  <c r="AC766" i="4"/>
  <c r="AE766" i="4"/>
  <c r="AB766" i="4"/>
  <c r="AD766" i="4"/>
  <c r="Z766" i="4"/>
  <c r="AC768" i="4"/>
  <c r="Z768" i="4"/>
  <c r="AA770" i="4"/>
  <c r="AC770" i="4"/>
  <c r="AE770" i="4"/>
  <c r="AB770" i="4"/>
  <c r="AD770" i="4"/>
  <c r="Z770" i="4"/>
  <c r="AB772" i="4"/>
  <c r="AA774" i="4"/>
  <c r="AC774" i="4"/>
  <c r="AE774" i="4"/>
  <c r="AB774" i="4"/>
  <c r="AD774" i="4"/>
  <c r="Z774" i="4"/>
  <c r="AC776" i="4"/>
  <c r="Z776" i="4"/>
  <c r="AA778" i="4"/>
  <c r="AC778" i="4"/>
  <c r="AE778" i="4"/>
  <c r="AB778" i="4"/>
  <c r="AD778" i="4"/>
  <c r="Z778" i="4"/>
  <c r="AB780" i="4"/>
  <c r="AA782" i="4"/>
  <c r="AC782" i="4"/>
  <c r="AE782" i="4"/>
  <c r="AB782" i="4"/>
  <c r="AD782" i="4"/>
  <c r="Z782" i="4"/>
  <c r="AC784" i="4"/>
  <c r="Z784" i="4"/>
  <c r="AA786" i="4"/>
  <c r="AC786" i="4"/>
  <c r="AE786" i="4"/>
  <c r="AB786" i="4"/>
  <c r="AD786" i="4"/>
  <c r="Z786" i="4"/>
  <c r="AB788" i="4"/>
  <c r="AA790" i="4"/>
  <c r="AC790" i="4"/>
  <c r="AE790" i="4"/>
  <c r="AB790" i="4"/>
  <c r="AD790" i="4"/>
  <c r="Z790" i="4"/>
  <c r="AC792" i="4"/>
  <c r="Z792" i="4"/>
  <c r="AA794" i="4"/>
  <c r="AC794" i="4"/>
  <c r="AE794" i="4"/>
  <c r="AB794" i="4"/>
  <c r="AD794" i="4"/>
  <c r="Z794" i="4"/>
  <c r="AB796" i="4"/>
  <c r="AA798" i="4"/>
  <c r="AC798" i="4"/>
  <c r="AE798" i="4"/>
  <c r="AB798" i="4"/>
  <c r="AD798" i="4"/>
  <c r="Z798" i="4"/>
  <c r="AC800" i="4"/>
  <c r="Z800" i="4"/>
  <c r="AA802" i="4"/>
  <c r="AC802" i="4"/>
  <c r="AE802" i="4"/>
  <c r="AB802" i="4"/>
  <c r="AD802" i="4"/>
  <c r="Z802" i="4"/>
  <c r="AB804" i="4"/>
  <c r="AA806" i="4"/>
  <c r="AC806" i="4"/>
  <c r="AE806" i="4"/>
  <c r="AB806" i="4"/>
  <c r="AD806" i="4"/>
  <c r="Z806" i="4"/>
  <c r="AC808" i="4"/>
  <c r="Z808" i="4"/>
  <c r="AA810" i="4"/>
  <c r="AC810" i="4"/>
  <c r="AE810" i="4"/>
  <c r="AB810" i="4"/>
  <c r="AD810" i="4"/>
  <c r="Z810" i="4"/>
  <c r="AB812" i="4"/>
  <c r="AA814" i="4"/>
  <c r="AC814" i="4"/>
  <c r="AE814" i="4"/>
  <c r="AB814" i="4"/>
  <c r="AD814" i="4"/>
  <c r="Z814" i="4"/>
  <c r="AC816" i="4"/>
  <c r="Z816" i="4"/>
  <c r="AA818" i="4"/>
  <c r="AC818" i="4"/>
  <c r="AE818" i="4"/>
  <c r="AB818" i="4"/>
  <c r="AD818" i="4"/>
  <c r="Z818" i="4"/>
  <c r="AB820" i="4"/>
  <c r="AA822" i="4"/>
  <c r="AC822" i="4"/>
  <c r="AE822" i="4"/>
  <c r="AB822" i="4"/>
  <c r="AD822" i="4"/>
  <c r="Z822" i="4"/>
  <c r="AC824" i="4"/>
  <c r="Z824" i="4"/>
  <c r="AA826" i="4"/>
  <c r="AC826" i="4"/>
  <c r="AE826" i="4"/>
  <c r="AB826" i="4"/>
  <c r="AD826" i="4"/>
  <c r="Z826" i="4"/>
  <c r="AB828" i="4"/>
  <c r="AA830" i="4"/>
  <c r="AC830" i="4"/>
  <c r="AE830" i="4"/>
  <c r="AB830" i="4"/>
  <c r="AD830" i="4"/>
  <c r="Z830" i="4"/>
  <c r="AC832" i="4"/>
  <c r="Z832" i="4"/>
  <c r="AA834" i="4"/>
  <c r="AC834" i="4"/>
  <c r="AE834" i="4"/>
  <c r="AB834" i="4"/>
  <c r="AD834" i="4"/>
  <c r="Z834" i="4"/>
  <c r="AB836" i="4"/>
  <c r="AA838" i="4"/>
  <c r="AC838" i="4"/>
  <c r="AE838" i="4"/>
  <c r="AB838" i="4"/>
  <c r="AD838" i="4"/>
  <c r="Z838" i="4"/>
  <c r="AC840" i="4"/>
  <c r="Z840" i="4"/>
  <c r="AA842" i="4"/>
  <c r="AC842" i="4"/>
  <c r="AE842" i="4"/>
  <c r="AB842" i="4"/>
  <c r="AD842" i="4"/>
  <c r="Z842" i="4"/>
  <c r="AB844" i="4"/>
  <c r="AA846" i="4"/>
  <c r="AC846" i="4"/>
  <c r="AE846" i="4"/>
  <c r="AB846" i="4"/>
  <c r="AD846" i="4"/>
  <c r="Z846" i="4"/>
  <c r="AC848" i="4"/>
  <c r="Z848" i="4"/>
  <c r="AA850" i="4"/>
  <c r="AC850" i="4"/>
  <c r="AE850" i="4"/>
  <c r="AB850" i="4"/>
  <c r="AD850" i="4"/>
  <c r="Z850" i="4"/>
  <c r="AB852" i="4"/>
  <c r="AA854" i="4"/>
  <c r="AC854" i="4"/>
  <c r="AE854" i="4"/>
  <c r="AB854" i="4"/>
  <c r="AD854" i="4"/>
  <c r="Z854" i="4"/>
  <c r="AC856" i="4"/>
  <c r="Z856" i="4"/>
  <c r="AA858" i="4"/>
  <c r="AC858" i="4"/>
  <c r="AE858" i="4"/>
  <c r="AB858" i="4"/>
  <c r="AD858" i="4"/>
  <c r="Z858" i="4"/>
  <c r="AB860" i="4"/>
  <c r="AA862" i="4"/>
  <c r="AC862" i="4"/>
  <c r="AE862" i="4"/>
  <c r="AB862" i="4"/>
  <c r="AD862" i="4"/>
  <c r="Z862" i="4"/>
  <c r="AC864" i="4"/>
  <c r="Z864" i="4"/>
  <c r="AA866" i="4"/>
  <c r="AC866" i="4"/>
  <c r="AE866" i="4"/>
  <c r="AB866" i="4"/>
  <c r="AD866" i="4"/>
  <c r="Z866" i="4"/>
  <c r="AB868" i="4"/>
  <c r="AA870" i="4"/>
  <c r="AC870" i="4"/>
  <c r="AE870" i="4"/>
  <c r="AB870" i="4"/>
  <c r="AD870" i="4"/>
  <c r="Z870" i="4"/>
  <c r="AC872" i="4"/>
  <c r="Z872" i="4"/>
  <c r="AA874" i="4"/>
  <c r="AC874" i="4"/>
  <c r="AE874" i="4"/>
  <c r="AB874" i="4"/>
  <c r="AD874" i="4"/>
  <c r="Z874" i="4"/>
  <c r="AB876" i="4"/>
  <c r="AA878" i="4"/>
  <c r="AC878" i="4"/>
  <c r="AE878" i="4"/>
  <c r="AB878" i="4"/>
  <c r="AD878" i="4"/>
  <c r="Z878" i="4"/>
  <c r="AC880" i="4"/>
  <c r="Z880" i="4"/>
  <c r="AA882" i="4"/>
  <c r="AC882" i="4"/>
  <c r="AE882" i="4"/>
  <c r="AB882" i="4"/>
  <c r="AD882" i="4"/>
  <c r="Z882" i="4"/>
  <c r="AB884" i="4"/>
  <c r="AA886" i="4"/>
  <c r="AC886" i="4"/>
  <c r="AE886" i="4"/>
  <c r="AB886" i="4"/>
  <c r="AD886" i="4"/>
  <c r="Z886" i="4"/>
  <c r="AC888" i="4"/>
  <c r="Z888" i="4"/>
  <c r="AA890" i="4"/>
  <c r="AC890" i="4"/>
  <c r="AE890" i="4"/>
  <c r="AB890" i="4"/>
  <c r="AD890" i="4"/>
  <c r="Z890" i="4"/>
  <c r="AB892" i="4"/>
  <c r="AA894" i="4"/>
  <c r="AC894" i="4"/>
  <c r="AE894" i="4"/>
  <c r="AB894" i="4"/>
  <c r="AD894" i="4"/>
  <c r="Z894" i="4"/>
  <c r="AC896" i="4"/>
  <c r="Z896" i="4"/>
  <c r="AA898" i="4"/>
  <c r="AC898" i="4"/>
  <c r="AE898" i="4"/>
  <c r="AB898" i="4"/>
  <c r="AD898" i="4"/>
  <c r="Z898" i="4"/>
  <c r="AB900" i="4"/>
  <c r="AA902" i="4"/>
  <c r="AC902" i="4"/>
  <c r="AE902" i="4"/>
  <c r="AB902" i="4"/>
  <c r="AD902" i="4"/>
  <c r="Z902" i="4"/>
  <c r="AC904" i="4"/>
  <c r="Z904" i="4"/>
  <c r="AA906" i="4"/>
  <c r="AC906" i="4"/>
  <c r="AE906" i="4"/>
  <c r="AB906" i="4"/>
  <c r="AD906" i="4"/>
  <c r="Z906" i="4"/>
  <c r="AB908" i="4"/>
  <c r="AA910" i="4"/>
  <c r="AC910" i="4"/>
  <c r="AE910" i="4"/>
  <c r="AB910" i="4"/>
  <c r="AD910" i="4"/>
  <c r="Z910" i="4"/>
  <c r="AC912" i="4"/>
  <c r="Z912" i="4"/>
  <c r="AA914" i="4"/>
  <c r="AM914" i="4" s="1"/>
  <c r="AC914" i="4"/>
  <c r="AE914" i="4"/>
  <c r="AS914" i="4"/>
  <c r="AW914" i="4"/>
  <c r="AB914" i="4"/>
  <c r="AD914" i="4"/>
  <c r="AP914" i="4" s="1"/>
  <c r="AV914" i="4" s="1"/>
  <c r="Z914" i="4"/>
  <c r="AL914" i="4" s="1"/>
  <c r="AR914" i="4" s="1"/>
  <c r="AT914" i="4"/>
  <c r="AA916" i="4"/>
  <c r="AC916" i="4"/>
  <c r="AO916" i="4" s="1"/>
  <c r="AU916" i="4" s="1"/>
  <c r="AE916" i="4"/>
  <c r="AQ916" i="4" s="1"/>
  <c r="AS916" i="4"/>
  <c r="AW916" i="4"/>
  <c r="AB916" i="4"/>
  <c r="AN916" i="4" s="1"/>
  <c r="AD916" i="4"/>
  <c r="Z916" i="4"/>
  <c r="AT916" i="4"/>
  <c r="AA918" i="4"/>
  <c r="AM918" i="4" s="1"/>
  <c r="AC918" i="4"/>
  <c r="AE918" i="4"/>
  <c r="AS918" i="4"/>
  <c r="AW918" i="4"/>
  <c r="AB918" i="4"/>
  <c r="AD918" i="4"/>
  <c r="AP918" i="4" s="1"/>
  <c r="AV918" i="4" s="1"/>
  <c r="Z918" i="4"/>
  <c r="AL918" i="4" s="1"/>
  <c r="AR918" i="4" s="1"/>
  <c r="AT918" i="4"/>
  <c r="AA920" i="4"/>
  <c r="AC920" i="4"/>
  <c r="AO920" i="4" s="1"/>
  <c r="AU920" i="4" s="1"/>
  <c r="AE920" i="4"/>
  <c r="AQ920" i="4" s="1"/>
  <c r="AS920" i="4"/>
  <c r="AW920" i="4"/>
  <c r="AB920" i="4"/>
  <c r="AN920" i="4" s="1"/>
  <c r="AD920" i="4"/>
  <c r="Z920" i="4"/>
  <c r="AT920" i="4"/>
  <c r="AA108" i="4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A150" i="4"/>
  <c r="AC150" i="4"/>
  <c r="AE150" i="4"/>
  <c r="Z150" i="4"/>
  <c r="AL150" i="4" s="1"/>
  <c r="AR150" i="4" s="1"/>
  <c r="AD150" i="4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587" i="4"/>
  <c r="AK603" i="4"/>
  <c r="AJ603" i="4"/>
  <c r="AF603" i="4"/>
  <c r="AK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81" i="4"/>
  <c r="AU681" i="4" s="1"/>
  <c r="AQ681" i="4"/>
  <c r="AW681" i="4" s="1"/>
  <c r="AP681" i="4"/>
  <c r="AV681" i="4" s="1"/>
  <c r="AL681" i="4"/>
  <c r="AR681" i="4" s="1"/>
  <c r="AO697" i="4"/>
  <c r="AU697" i="4" s="1"/>
  <c r="AQ697" i="4"/>
  <c r="AW697" i="4" s="1"/>
  <c r="AP697" i="4"/>
  <c r="AV697" i="4" s="1"/>
  <c r="AL697" i="4"/>
  <c r="AR697" i="4" s="1"/>
  <c r="AO713" i="4"/>
  <c r="AU713" i="4" s="1"/>
  <c r="AQ713" i="4"/>
  <c r="AW713" i="4" s="1"/>
  <c r="AP713" i="4"/>
  <c r="AV713" i="4" s="1"/>
  <c r="AL713" i="4"/>
  <c r="AR713" i="4" s="1"/>
  <c r="AO729" i="4"/>
  <c r="AU729" i="4" s="1"/>
  <c r="AQ729" i="4"/>
  <c r="AW729" i="4" s="1"/>
  <c r="AP729" i="4"/>
  <c r="AV729" i="4" s="1"/>
  <c r="AL729" i="4"/>
  <c r="AR729" i="4" s="1"/>
  <c r="AO745" i="4"/>
  <c r="AU745" i="4" s="1"/>
  <c r="AQ745" i="4"/>
  <c r="AW745" i="4" s="1"/>
  <c r="AP745" i="4"/>
  <c r="AV745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K8" i="3"/>
  <c r="D9" i="3"/>
  <c r="AE191" i="4" l="1"/>
  <c r="AP238" i="4"/>
  <c r="AV238" i="4" s="1"/>
  <c r="AO236" i="4"/>
  <c r="AU236" i="4" s="1"/>
  <c r="AQ242" i="4"/>
  <c r="AW242" i="4" s="1"/>
  <c r="AM226" i="4"/>
  <c r="AS226" i="4" s="1"/>
  <c r="AP228" i="4"/>
  <c r="AV228" i="4" s="1"/>
  <c r="AM196" i="4"/>
  <c r="AS196" i="4" s="1"/>
  <c r="AM232" i="4"/>
  <c r="AS232" i="4" s="1"/>
  <c r="AN181" i="4"/>
  <c r="AT181" i="4" s="1"/>
  <c r="AH178" i="4"/>
  <c r="AE178" i="4"/>
  <c r="AB178" i="4"/>
  <c r="AN178" i="4" s="1"/>
  <c r="AT178" i="4" s="1"/>
  <c r="AD178" i="4"/>
  <c r="AI178" i="4"/>
  <c r="AO178" i="4" s="1"/>
  <c r="AU178" i="4" s="1"/>
  <c r="F176" i="4"/>
  <c r="J176" i="4" s="1"/>
  <c r="M177" i="2" s="1"/>
  <c r="E176" i="4"/>
  <c r="I176" i="4" s="1"/>
  <c r="L177" i="2" s="1"/>
  <c r="F3" i="3"/>
  <c r="AO625" i="4"/>
  <c r="AU625" i="4" s="1"/>
  <c r="AJ949" i="4"/>
  <c r="AO881" i="4"/>
  <c r="AU881" i="4" s="1"/>
  <c r="AJ364" i="4"/>
  <c r="AF619" i="4"/>
  <c r="AK587" i="4"/>
  <c r="AQ150" i="4"/>
  <c r="AW150" i="4" s="1"/>
  <c r="AM150" i="4"/>
  <c r="AS150" i="4" s="1"/>
  <c r="AM108" i="4"/>
  <c r="AS108" i="4" s="1"/>
  <c r="AL920" i="4"/>
  <c r="AR920" i="4" s="1"/>
  <c r="AQ918" i="4"/>
  <c r="AL916" i="4"/>
  <c r="AR916" i="4" s="1"/>
  <c r="AQ914" i="4"/>
  <c r="AB912" i="4"/>
  <c r="Z908" i="4"/>
  <c r="AC908" i="4"/>
  <c r="AB904" i="4"/>
  <c r="Z900" i="4"/>
  <c r="AC900" i="4"/>
  <c r="AB896" i="4"/>
  <c r="Z892" i="4"/>
  <c r="AC892" i="4"/>
  <c r="AB888" i="4"/>
  <c r="Z884" i="4"/>
  <c r="AC884" i="4"/>
  <c r="AB880" i="4"/>
  <c r="Z876" i="4"/>
  <c r="AC876" i="4"/>
  <c r="AB872" i="4"/>
  <c r="Z868" i="4"/>
  <c r="AC868" i="4"/>
  <c r="AB864" i="4"/>
  <c r="Z860" i="4"/>
  <c r="AC860" i="4"/>
  <c r="AB856" i="4"/>
  <c r="Z852" i="4"/>
  <c r="AC852" i="4"/>
  <c r="AB848" i="4"/>
  <c r="Z844" i="4"/>
  <c r="AC844" i="4"/>
  <c r="AB840" i="4"/>
  <c r="Z836" i="4"/>
  <c r="AC836" i="4"/>
  <c r="AB832" i="4"/>
  <c r="Z828" i="4"/>
  <c r="AC828" i="4"/>
  <c r="AB824" i="4"/>
  <c r="Z820" i="4"/>
  <c r="AC820" i="4"/>
  <c r="AB816" i="4"/>
  <c r="Z812" i="4"/>
  <c r="AC812" i="4"/>
  <c r="AB808" i="4"/>
  <c r="Z804" i="4"/>
  <c r="AC804" i="4"/>
  <c r="AB800" i="4"/>
  <c r="Z796" i="4"/>
  <c r="AC796" i="4"/>
  <c r="AB792" i="4"/>
  <c r="Z788" i="4"/>
  <c r="AC788" i="4"/>
  <c r="AB784" i="4"/>
  <c r="Z780" i="4"/>
  <c r="AC780" i="4"/>
  <c r="AB776" i="4"/>
  <c r="Z772" i="4"/>
  <c r="AC772" i="4"/>
  <c r="AB768" i="4"/>
  <c r="Z764" i="4"/>
  <c r="AC764" i="4"/>
  <c r="AB760" i="4"/>
  <c r="Z756" i="4"/>
  <c r="AC756" i="4"/>
  <c r="AB752" i="4"/>
  <c r="Z748" i="4"/>
  <c r="AC748" i="4"/>
  <c r="AB744" i="4"/>
  <c r="Z740" i="4"/>
  <c r="AC740" i="4"/>
  <c r="AB736" i="4"/>
  <c r="Z732" i="4"/>
  <c r="AC732" i="4"/>
  <c r="AB728" i="4"/>
  <c r="Z724" i="4"/>
  <c r="AC724" i="4"/>
  <c r="AB720" i="4"/>
  <c r="AB716" i="4"/>
  <c r="AB712" i="4"/>
  <c r="AB708" i="4"/>
  <c r="AB704" i="4"/>
  <c r="AB700" i="4"/>
  <c r="AB696" i="4"/>
  <c r="AB692" i="4"/>
  <c r="AB688" i="4"/>
  <c r="AB684" i="4"/>
  <c r="AB680" i="4"/>
  <c r="AB676" i="4"/>
  <c r="AB672" i="4"/>
  <c r="AB668" i="4"/>
  <c r="AB664" i="4"/>
  <c r="AB660" i="4"/>
  <c r="AB656" i="4"/>
  <c r="AB652" i="4"/>
  <c r="AB648" i="4"/>
  <c r="AB644" i="4"/>
  <c r="AB640" i="4"/>
  <c r="AC636" i="4"/>
  <c r="AB632" i="4"/>
  <c r="Z628" i="4"/>
  <c r="AB620" i="4"/>
  <c r="AB612" i="4"/>
  <c r="AC576" i="4"/>
  <c r="Z517" i="4"/>
  <c r="AC944" i="4"/>
  <c r="AM948" i="4"/>
  <c r="AS948" i="4" s="1"/>
  <c r="AL932" i="4"/>
  <c r="AR932" i="4" s="1"/>
  <c r="AQ932" i="4"/>
  <c r="AW932" i="4" s="1"/>
  <c r="AH309" i="4"/>
  <c r="Z58" i="4"/>
  <c r="Z452" i="4"/>
  <c r="AJ388" i="4"/>
  <c r="AJ307" i="4"/>
  <c r="Z223" i="4"/>
  <c r="Z159" i="4"/>
  <c r="AB994" i="4"/>
  <c r="Z978" i="4"/>
  <c r="AB970" i="4"/>
  <c r="AB942" i="4"/>
  <c r="Z539" i="4"/>
  <c r="AB366" i="4"/>
  <c r="AE504" i="4"/>
  <c r="AK440" i="4"/>
  <c r="AE351" i="4"/>
  <c r="AK287" i="4"/>
  <c r="AE211" i="4"/>
  <c r="AQ211" i="4" s="1"/>
  <c r="AW211" i="4" s="1"/>
  <c r="AK137" i="4"/>
  <c r="Z285" i="4"/>
  <c r="AH412" i="4"/>
  <c r="Z251" i="4"/>
  <c r="AH133" i="4"/>
  <c r="AB587" i="4"/>
  <c r="AD423" i="4"/>
  <c r="G144" i="4"/>
  <c r="E220" i="4"/>
  <c r="I220" i="4" s="1"/>
  <c r="L221" i="2" s="1"/>
  <c r="AN861" i="4"/>
  <c r="AT861" i="4" s="1"/>
  <c r="AN789" i="4"/>
  <c r="AT789" i="4" s="1"/>
  <c r="AL498" i="4"/>
  <c r="AR498" i="4" s="1"/>
  <c r="AQ217" i="4"/>
  <c r="AW217" i="4" s="1"/>
  <c r="AP949" i="4"/>
  <c r="AV949" i="4" s="1"/>
  <c r="AQ450" i="4"/>
  <c r="AB450" i="4"/>
  <c r="AN450" i="4" s="1"/>
  <c r="AC450" i="4"/>
  <c r="AO450" i="4" s="1"/>
  <c r="AU450" i="4" s="1"/>
  <c r="AH937" i="4"/>
  <c r="AN937" i="4" s="1"/>
  <c r="AP164" i="4"/>
  <c r="AV164" i="4" s="1"/>
  <c r="AO226" i="4"/>
  <c r="AU226" i="4" s="1"/>
  <c r="AO395" i="4"/>
  <c r="AU395" i="4" s="1"/>
  <c r="AN485" i="4"/>
  <c r="AT485" i="4" s="1"/>
  <c r="AM344" i="4"/>
  <c r="AS344" i="4" s="1"/>
  <c r="AP350" i="4"/>
  <c r="AV350" i="4" s="1"/>
  <c r="AN80" i="4"/>
  <c r="AT80" i="4" s="1"/>
  <c r="AN493" i="4"/>
  <c r="AT493" i="4" s="1"/>
  <c r="AO338" i="4"/>
  <c r="AU338" i="4" s="1"/>
  <c r="AO218" i="4"/>
  <c r="AU218" i="4" s="1"/>
  <c r="AO336" i="4"/>
  <c r="AU336" i="4" s="1"/>
  <c r="AQ55" i="4"/>
  <c r="AW55" i="4" s="1"/>
  <c r="AN945" i="4"/>
  <c r="AQ197" i="4"/>
  <c r="AW197" i="4" s="1"/>
  <c r="AL502" i="4"/>
  <c r="AR502" i="4" s="1"/>
  <c r="F502" i="4" s="1"/>
  <c r="J502" i="4" s="1"/>
  <c r="AP502" i="4"/>
  <c r="AV502" i="4" s="1"/>
  <c r="AN573" i="4"/>
  <c r="AT573" i="4" s="1"/>
  <c r="AN947" i="4"/>
  <c r="AT947" i="4" s="1"/>
  <c r="AL217" i="4"/>
  <c r="AR217" i="4" s="1"/>
  <c r="AO937" i="4"/>
  <c r="AU937" i="4" s="1"/>
  <c r="AP937" i="4"/>
  <c r="AA641" i="4"/>
  <c r="AI641" i="4"/>
  <c r="AK641" i="4"/>
  <c r="AF641" i="4"/>
  <c r="Z641" i="4"/>
  <c r="AD641" i="4"/>
  <c r="AE641" i="4"/>
  <c r="AQ641" i="4" s="1"/>
  <c r="AW641" i="4" s="1"/>
  <c r="AG641" i="4"/>
  <c r="AH641" i="4"/>
  <c r="AJ641" i="4"/>
  <c r="AB641" i="4"/>
  <c r="AN641" i="4" s="1"/>
  <c r="AT641" i="4" s="1"/>
  <c r="AC641" i="4"/>
  <c r="AO641" i="4" s="1"/>
  <c r="AU641" i="4" s="1"/>
  <c r="AI673" i="4"/>
  <c r="AK673" i="4"/>
  <c r="AF673" i="4"/>
  <c r="Z673" i="4"/>
  <c r="AD673" i="4"/>
  <c r="AE673" i="4"/>
  <c r="AQ673" i="4" s="1"/>
  <c r="AW673" i="4" s="1"/>
  <c r="AG673" i="4"/>
  <c r="AH673" i="4"/>
  <c r="AJ673" i="4"/>
  <c r="AB673" i="4"/>
  <c r="AN673" i="4" s="1"/>
  <c r="AT673" i="4" s="1"/>
  <c r="AA673" i="4"/>
  <c r="AM673" i="4" s="1"/>
  <c r="AS673" i="4" s="1"/>
  <c r="AC673" i="4"/>
  <c r="AI705" i="4"/>
  <c r="AK705" i="4"/>
  <c r="AF705" i="4"/>
  <c r="Z705" i="4"/>
  <c r="AD705" i="4"/>
  <c r="AE705" i="4"/>
  <c r="AQ705" i="4" s="1"/>
  <c r="AW705" i="4" s="1"/>
  <c r="AG705" i="4"/>
  <c r="AH705" i="4"/>
  <c r="AJ705" i="4"/>
  <c r="AB705" i="4"/>
  <c r="AN705" i="4" s="1"/>
  <c r="AT705" i="4" s="1"/>
  <c r="AA705" i="4"/>
  <c r="AM705" i="4" s="1"/>
  <c r="AS705" i="4" s="1"/>
  <c r="AC705" i="4"/>
  <c r="AB737" i="4"/>
  <c r="AA737" i="4"/>
  <c r="AC737" i="4"/>
  <c r="AI737" i="4"/>
  <c r="AK737" i="4"/>
  <c r="AF737" i="4"/>
  <c r="Z737" i="4"/>
  <c r="AD737" i="4"/>
  <c r="AE737" i="4"/>
  <c r="AQ737" i="4" s="1"/>
  <c r="AW737" i="4" s="1"/>
  <c r="AG737" i="4"/>
  <c r="AH737" i="4"/>
  <c r="AJ737" i="4"/>
  <c r="AB665" i="4"/>
  <c r="AC665" i="4"/>
  <c r="AG665" i="4"/>
  <c r="AH665" i="4"/>
  <c r="AJ665" i="4"/>
  <c r="Z665" i="4"/>
  <c r="AD665" i="4"/>
  <c r="AP665" i="4" s="1"/>
  <c r="AV665" i="4" s="1"/>
  <c r="AE665" i="4"/>
  <c r="AI665" i="4"/>
  <c r="AK665" i="4"/>
  <c r="AF665" i="4"/>
  <c r="AA665" i="4"/>
  <c r="AL212" i="4"/>
  <c r="AR212" i="4" s="1"/>
  <c r="F212" i="4" s="1"/>
  <c r="J212" i="4" s="1"/>
  <c r="M213" i="2" s="1"/>
  <c r="AM214" i="4"/>
  <c r="AS214" i="4" s="1"/>
  <c r="AQ288" i="4"/>
  <c r="AW288" i="4" s="1"/>
  <c r="AQ222" i="4"/>
  <c r="AW222" i="4" s="1"/>
  <c r="AO74" i="4"/>
  <c r="AU74" i="4" s="1"/>
  <c r="AL86" i="4"/>
  <c r="AR86" i="4" s="1"/>
  <c r="AM288" i="4"/>
  <c r="AS288" i="4" s="1"/>
  <c r="AQ164" i="4"/>
  <c r="AW164" i="4" s="1"/>
  <c r="AP124" i="4"/>
  <c r="AV124" i="4" s="1"/>
  <c r="AO55" i="4"/>
  <c r="AU55" i="4" s="1"/>
  <c r="AP542" i="4"/>
  <c r="AQ406" i="4"/>
  <c r="AW406" i="4" s="1"/>
  <c r="AO406" i="4"/>
  <c r="AQ148" i="4"/>
  <c r="AW148" i="4" s="1"/>
  <c r="AQ498" i="4"/>
  <c r="AW498" i="4" s="1"/>
  <c r="AP498" i="4"/>
  <c r="AV498" i="4" s="1"/>
  <c r="AO498" i="4"/>
  <c r="AU498" i="4" s="1"/>
  <c r="AO217" i="4"/>
  <c r="AU217" i="4" s="1"/>
  <c r="AN217" i="4"/>
  <c r="AT217" i="4" s="1"/>
  <c r="AM217" i="4"/>
  <c r="AS217" i="4" s="1"/>
  <c r="AC721" i="4"/>
  <c r="AI721" i="4"/>
  <c r="AK721" i="4"/>
  <c r="AF721" i="4"/>
  <c r="Z721" i="4"/>
  <c r="AD721" i="4"/>
  <c r="AE721" i="4"/>
  <c r="AQ721" i="4" s="1"/>
  <c r="AW721" i="4" s="1"/>
  <c r="AG721" i="4"/>
  <c r="AH721" i="4"/>
  <c r="AJ721" i="4"/>
  <c r="AB721" i="4"/>
  <c r="AN721" i="4" s="1"/>
  <c r="AT721" i="4" s="1"/>
  <c r="AA721" i="4"/>
  <c r="AM721" i="4" s="1"/>
  <c r="AS721" i="4" s="1"/>
  <c r="AE949" i="4"/>
  <c r="AQ949" i="4" s="1"/>
  <c r="AW949" i="4" s="1"/>
  <c r="AB949" i="4"/>
  <c r="AH949" i="4"/>
  <c r="AA949" i="4"/>
  <c r="AM949" i="4" s="1"/>
  <c r="AS949" i="4" s="1"/>
  <c r="Z949" i="4"/>
  <c r="AL949" i="4" s="1"/>
  <c r="AR949" i="4" s="1"/>
  <c r="AL450" i="4"/>
  <c r="AR450" i="4" s="1"/>
  <c r="AM450" i="4"/>
  <c r="AS450" i="4" s="1"/>
  <c r="AE937" i="4"/>
  <c r="AK937" i="4"/>
  <c r="AG937" i="4"/>
  <c r="AM937" i="4" s="1"/>
  <c r="AS937" i="4" s="1"/>
  <c r="Z937" i="4"/>
  <c r="AL937" i="4" s="1"/>
  <c r="AR937" i="4" s="1"/>
  <c r="AC689" i="4"/>
  <c r="AI689" i="4"/>
  <c r="AK689" i="4"/>
  <c r="AF689" i="4"/>
  <c r="Z689" i="4"/>
  <c r="AD689" i="4"/>
  <c r="AE689" i="4"/>
  <c r="AQ689" i="4" s="1"/>
  <c r="AW689" i="4" s="1"/>
  <c r="AG689" i="4"/>
  <c r="AH689" i="4"/>
  <c r="AJ689" i="4"/>
  <c r="AB689" i="4"/>
  <c r="AN689" i="4" s="1"/>
  <c r="AT689" i="4" s="1"/>
  <c r="AA689" i="4"/>
  <c r="AM689" i="4" s="1"/>
  <c r="AS689" i="4" s="1"/>
  <c r="AB753" i="4"/>
  <c r="AC753" i="4"/>
  <c r="AI753" i="4"/>
  <c r="AK753" i="4"/>
  <c r="AF753" i="4"/>
  <c r="Z753" i="4"/>
  <c r="AD753" i="4"/>
  <c r="AE753" i="4"/>
  <c r="AQ753" i="4" s="1"/>
  <c r="AW753" i="4" s="1"/>
  <c r="AG753" i="4"/>
  <c r="AH753" i="4"/>
  <c r="AJ753" i="4"/>
  <c r="AA753" i="4"/>
  <c r="AM157" i="4"/>
  <c r="AS157" i="4" s="1"/>
  <c r="AL157" i="4"/>
  <c r="AR157" i="4" s="1"/>
  <c r="AM140" i="4"/>
  <c r="AS140" i="4" s="1"/>
  <c r="AL140" i="4"/>
  <c r="AR140" i="4" s="1"/>
  <c r="E406" i="4"/>
  <c r="I406" i="4" s="1"/>
  <c r="L407" i="2" s="1"/>
  <c r="G406" i="4"/>
  <c r="D406" i="4"/>
  <c r="H406" i="4" s="1"/>
  <c r="K407" i="2" s="1"/>
  <c r="F406" i="4"/>
  <c r="J406" i="4" s="1"/>
  <c r="M407" i="2" s="1"/>
  <c r="AA579" i="4"/>
  <c r="AC579" i="4"/>
  <c r="AO102" i="4"/>
  <c r="AU102" i="4" s="1"/>
  <c r="AB298" i="4"/>
  <c r="AC298" i="4"/>
  <c r="G232" i="4"/>
  <c r="D232" i="4"/>
  <c r="H232" i="4" s="1"/>
  <c r="K233" i="2" s="1"/>
  <c r="Z907" i="4"/>
  <c r="AT907" i="4"/>
  <c r="AE907" i="4"/>
  <c r="AD827" i="4"/>
  <c r="AE827" i="4"/>
  <c r="AI811" i="4"/>
  <c r="AF811" i="4"/>
  <c r="Z811" i="4"/>
  <c r="AJ795" i="4"/>
  <c r="AI795" i="4"/>
  <c r="Z795" i="4"/>
  <c r="AI779" i="4"/>
  <c r="AD779" i="4"/>
  <c r="AE779" i="4"/>
  <c r="AG699" i="4"/>
  <c r="AB699" i="4"/>
  <c r="AV699" i="4"/>
  <c r="AC699" i="4"/>
  <c r="AJ683" i="4"/>
  <c r="AG683" i="4"/>
  <c r="Z683" i="4"/>
  <c r="AT683" i="4"/>
  <c r="AE683" i="4"/>
  <c r="AG667" i="4"/>
  <c r="AK667" i="4"/>
  <c r="AD667" i="4"/>
  <c r="AV667" i="4"/>
  <c r="AS667" i="4"/>
  <c r="AD651" i="4"/>
  <c r="AV651" i="4"/>
  <c r="AS651" i="4"/>
  <c r="AJ647" i="4"/>
  <c r="AB647" i="4"/>
  <c r="AA647" i="4"/>
  <c r="AI611" i="4"/>
  <c r="AC611" i="4"/>
  <c r="AO611" i="4" s="1"/>
  <c r="AU611" i="4" s="1"/>
  <c r="AI314" i="4"/>
  <c r="AE314" i="4"/>
  <c r="AK314" i="4"/>
  <c r="AF282" i="4"/>
  <c r="AI282" i="4"/>
  <c r="AE282" i="4"/>
  <c r="AJ282" i="4"/>
  <c r="AB250" i="4"/>
  <c r="AC250" i="4"/>
  <c r="AK250" i="4"/>
  <c r="AQ250" i="4" s="1"/>
  <c r="AW250" i="4" s="1"/>
  <c r="E502" i="4"/>
  <c r="I502" i="4" s="1"/>
  <c r="G502" i="4"/>
  <c r="AP150" i="4"/>
  <c r="AV150" i="4" s="1"/>
  <c r="AO150" i="4"/>
  <c r="AU150" i="4" s="1"/>
  <c r="AN108" i="4"/>
  <c r="AT108" i="4" s="1"/>
  <c r="AP920" i="4"/>
  <c r="AV920" i="4" s="1"/>
  <c r="AM920" i="4"/>
  <c r="AN918" i="4"/>
  <c r="AO918" i="4"/>
  <c r="AU918" i="4" s="1"/>
  <c r="AP916" i="4"/>
  <c r="AV916" i="4" s="1"/>
  <c r="AM916" i="4"/>
  <c r="AN914" i="4"/>
  <c r="AO914" i="4"/>
  <c r="AU914" i="4" s="1"/>
  <c r="AL551" i="4"/>
  <c r="AR551" i="4" s="1"/>
  <c r="G551" i="4" s="1"/>
  <c r="AM551" i="4"/>
  <c r="AS551" i="4" s="1"/>
  <c r="AO519" i="4"/>
  <c r="AM380" i="4"/>
  <c r="AS380" i="4" s="1"/>
  <c r="AS907" i="4"/>
  <c r="AD907" i="4"/>
  <c r="AE795" i="4"/>
  <c r="AD795" i="4"/>
  <c r="AA699" i="4"/>
  <c r="AM699" i="4" s="1"/>
  <c r="AS683" i="4"/>
  <c r="AD683" i="4"/>
  <c r="AE667" i="4"/>
  <c r="AQ667" i="4" s="1"/>
  <c r="AW667" i="4" s="1"/>
  <c r="Z667" i="4"/>
  <c r="AT651" i="4"/>
  <c r="AA611" i="4"/>
  <c r="AB611" i="4"/>
  <c r="AJ314" i="4"/>
  <c r="AK282" i="4"/>
  <c r="AJ250" i="4"/>
  <c r="AC314" i="4"/>
  <c r="AE298" i="4"/>
  <c r="AB282" i="4"/>
  <c r="AI298" i="4"/>
  <c r="AA718" i="4"/>
  <c r="AE718" i="4"/>
  <c r="AD718" i="4"/>
  <c r="AC714" i="4"/>
  <c r="AB714" i="4"/>
  <c r="Z714" i="4"/>
  <c r="AA710" i="4"/>
  <c r="AE710" i="4"/>
  <c r="AD710" i="4"/>
  <c r="AC706" i="4"/>
  <c r="AB706" i="4"/>
  <c r="Z706" i="4"/>
  <c r="AA702" i="4"/>
  <c r="AE702" i="4"/>
  <c r="AD702" i="4"/>
  <c r="AC698" i="4"/>
  <c r="AB698" i="4"/>
  <c r="Z698" i="4"/>
  <c r="AA694" i="4"/>
  <c r="AE694" i="4"/>
  <c r="AD694" i="4"/>
  <c r="AC690" i="4"/>
  <c r="AB690" i="4"/>
  <c r="Z690" i="4"/>
  <c r="AA686" i="4"/>
  <c r="AE686" i="4"/>
  <c r="AD686" i="4"/>
  <c r="AC682" i="4"/>
  <c r="AB682" i="4"/>
  <c r="Z682" i="4"/>
  <c r="AA678" i="4"/>
  <c r="AE678" i="4"/>
  <c r="AD678" i="4"/>
  <c r="AC674" i="4"/>
  <c r="AB674" i="4"/>
  <c r="Z674" i="4"/>
  <c r="AA670" i="4"/>
  <c r="AE670" i="4"/>
  <c r="AD670" i="4"/>
  <c r="AC666" i="4"/>
  <c r="AB666" i="4"/>
  <c r="Z666" i="4"/>
  <c r="AA662" i="4"/>
  <c r="AE662" i="4"/>
  <c r="AD662" i="4"/>
  <c r="AC658" i="4"/>
  <c r="AB658" i="4"/>
  <c r="Z658" i="4"/>
  <c r="AA654" i="4"/>
  <c r="AE654" i="4"/>
  <c r="AD654" i="4"/>
  <c r="AC650" i="4"/>
  <c r="AB650" i="4"/>
  <c r="Z650" i="4"/>
  <c r="AA646" i="4"/>
  <c r="AE646" i="4"/>
  <c r="AD646" i="4"/>
  <c r="AC642" i="4"/>
  <c r="AB642" i="4"/>
  <c r="Z642" i="4"/>
  <c r="AA638" i="4"/>
  <c r="AE638" i="4"/>
  <c r="AD638" i="4"/>
  <c r="AA634" i="4"/>
  <c r="AE634" i="4"/>
  <c r="AD634" i="4"/>
  <c r="AC630" i="4"/>
  <c r="AB630" i="4"/>
  <c r="Z630" i="4"/>
  <c r="AC626" i="4"/>
  <c r="AB626" i="4"/>
  <c r="Z626" i="4"/>
  <c r="AA594" i="4"/>
  <c r="AD594" i="4"/>
  <c r="AA590" i="4"/>
  <c r="AD590" i="4"/>
  <c r="AC586" i="4"/>
  <c r="Z586" i="4"/>
  <c r="AC582" i="4"/>
  <c r="Z582" i="4"/>
  <c r="AE574" i="4"/>
  <c r="AA574" i="4"/>
  <c r="AB570" i="4"/>
  <c r="AC570" i="4"/>
  <c r="AE558" i="4"/>
  <c r="AA558" i="4"/>
  <c r="AB533" i="4"/>
  <c r="AC533" i="4"/>
  <c r="AE936" i="4"/>
  <c r="AA936" i="4"/>
  <c r="AB543" i="4"/>
  <c r="AC543" i="4"/>
  <c r="AC277" i="4"/>
  <c r="AG277" i="4"/>
  <c r="AC420" i="4"/>
  <c r="AI420" i="4"/>
  <c r="AC275" i="4"/>
  <c r="AI275" i="4"/>
  <c r="AI556" i="4"/>
  <c r="AE556" i="4"/>
  <c r="AD424" i="4"/>
  <c r="AG424" i="4"/>
  <c r="AI392" i="4"/>
  <c r="AE392" i="4"/>
  <c r="AD271" i="4"/>
  <c r="AG271" i="4"/>
  <c r="AI227" i="4"/>
  <c r="AE227" i="4"/>
  <c r="AD121" i="4"/>
  <c r="AG121" i="4"/>
  <c r="AI44" i="4"/>
  <c r="AK44" i="4"/>
  <c r="AQ44" i="4" s="1"/>
  <c r="AW44" i="4" s="1"/>
  <c r="AA244" i="4"/>
  <c r="AK244" i="4"/>
  <c r="D502" i="4"/>
  <c r="H502" i="4" s="1"/>
  <c r="E19" i="4"/>
  <c r="I19" i="4" s="1"/>
  <c r="L20" i="2" s="1"/>
  <c r="F232" i="4"/>
  <c r="J232" i="4" s="1"/>
  <c r="M233" i="2" s="1"/>
  <c r="AO967" i="4"/>
  <c r="AU967" i="4" s="1"/>
  <c r="AK779" i="4"/>
  <c r="AF699" i="4"/>
  <c r="D88" i="4"/>
  <c r="H88" i="4" s="1"/>
  <c r="K89" i="2" s="1"/>
  <c r="G88" i="4"/>
  <c r="AL382" i="4"/>
  <c r="AR382" i="4" s="1"/>
  <c r="AP230" i="4"/>
  <c r="AV230" i="4" s="1"/>
  <c r="AL507" i="4"/>
  <c r="AR507" i="4" s="1"/>
  <c r="E510" i="4"/>
  <c r="I510" i="4" s="1"/>
  <c r="F510" i="4"/>
  <c r="J510" i="4" s="1"/>
  <c r="G200" i="4"/>
  <c r="E200" i="4"/>
  <c r="I200" i="4" s="1"/>
  <c r="L201" i="2" s="1"/>
  <c r="E18" i="4"/>
  <c r="I18" i="4" s="1"/>
  <c r="L19" i="2" s="1"/>
  <c r="F18" i="4"/>
  <c r="J18" i="4" s="1"/>
  <c r="M19" i="2" s="1"/>
  <c r="G65" i="4"/>
  <c r="D65" i="4"/>
  <c r="H65" i="4" s="1"/>
  <c r="K66" i="2" s="1"/>
  <c r="AN82" i="4"/>
  <c r="AT82" i="4" s="1"/>
  <c r="AO272" i="4"/>
  <c r="AU272" i="4" s="1"/>
  <c r="AL342" i="4"/>
  <c r="AR342" i="4" s="1"/>
  <c r="D342" i="4" s="1"/>
  <c r="H342" i="4" s="1"/>
  <c r="K343" i="2" s="1"/>
  <c r="AO485" i="4"/>
  <c r="AU485" i="4" s="1"/>
  <c r="AO288" i="4"/>
  <c r="AU288" i="4" s="1"/>
  <c r="AK380" i="4"/>
  <c r="AQ380" i="4" s="1"/>
  <c r="AW380" i="4" s="1"/>
  <c r="AC380" i="4"/>
  <c r="Z380" i="4"/>
  <c r="AL380" i="4" s="1"/>
  <c r="AR380" i="4" s="1"/>
  <c r="D184" i="4"/>
  <c r="H184" i="4" s="1"/>
  <c r="K185" i="2" s="1"/>
  <c r="F184" i="4"/>
  <c r="J184" i="4" s="1"/>
  <c r="M185" i="2" s="1"/>
  <c r="E418" i="4"/>
  <c r="I418" i="4" s="1"/>
  <c r="L419" i="2" s="1"/>
  <c r="F418" i="4"/>
  <c r="J418" i="4" s="1"/>
  <c r="M419" i="2" s="1"/>
  <c r="AQ181" i="4"/>
  <c r="AW181" i="4" s="1"/>
  <c r="AL233" i="4"/>
  <c r="AR233" i="4" s="1"/>
  <c r="AP541" i="4"/>
  <c r="AV541" i="4" s="1"/>
  <c r="AQ525" i="4"/>
  <c r="AW525" i="4" s="1"/>
  <c r="AM964" i="4"/>
  <c r="AS964" i="4" s="1"/>
  <c r="AL956" i="4"/>
  <c r="AR956" i="4" s="1"/>
  <c r="AQ940" i="4"/>
  <c r="AM940" i="4"/>
  <c r="AQ535" i="4"/>
  <c r="AW535" i="4" s="1"/>
  <c r="AQ891" i="4"/>
  <c r="AW891" i="4" s="1"/>
  <c r="AM803" i="4"/>
  <c r="AN803" i="4"/>
  <c r="AO763" i="4"/>
  <c r="AU763" i="4" s="1"/>
  <c r="AM763" i="4"/>
  <c r="AO739" i="4"/>
  <c r="AU739" i="4" s="1"/>
  <c r="AN715" i="4"/>
  <c r="AM675" i="4"/>
  <c r="AN675" i="4"/>
  <c r="AQ591" i="4"/>
  <c r="AW591" i="4" s="1"/>
  <c r="AO575" i="4"/>
  <c r="AU575" i="4" s="1"/>
  <c r="AQ559" i="4"/>
  <c r="AW559" i="4" s="1"/>
  <c r="AP595" i="4"/>
  <c r="AN158" i="4"/>
  <c r="AT158" i="4" s="1"/>
  <c r="AN427" i="4"/>
  <c r="AT427" i="4" s="1"/>
  <c r="AL996" i="4"/>
  <c r="AR996" i="4" s="1"/>
  <c r="D996" i="4" s="1"/>
  <c r="H996" i="4" s="1"/>
  <c r="AL980" i="4"/>
  <c r="AR980" i="4" s="1"/>
  <c r="AL521" i="4"/>
  <c r="AR521" i="4" s="1"/>
  <c r="G521" i="4" s="1"/>
  <c r="AL958" i="4"/>
  <c r="AR958" i="4" s="1"/>
  <c r="AN938" i="4"/>
  <c r="AT938" i="4" s="1"/>
  <c r="AN378" i="4"/>
  <c r="AT378" i="4" s="1"/>
  <c r="AL362" i="4"/>
  <c r="AR362" i="4" s="1"/>
  <c r="G362" i="4" s="1"/>
  <c r="AN246" i="4"/>
  <c r="AT246" i="4" s="1"/>
  <c r="AL238" i="4"/>
  <c r="AR238" i="4" s="1"/>
  <c r="G238" i="4" s="1"/>
  <c r="AN152" i="4"/>
  <c r="AT152" i="4" s="1"/>
  <c r="AO993" i="4"/>
  <c r="AU993" i="4" s="1"/>
  <c r="AM336" i="4"/>
  <c r="AS336" i="4" s="1"/>
  <c r="AP893" i="4"/>
  <c r="AV893" i="4" s="1"/>
  <c r="AQ861" i="4"/>
  <c r="AW861" i="4" s="1"/>
  <c r="AL821" i="4"/>
  <c r="AR821" i="4" s="1"/>
  <c r="E821" i="4" s="1"/>
  <c r="I821" i="4" s="1"/>
  <c r="AQ789" i="4"/>
  <c r="AW789" i="4" s="1"/>
  <c r="AL757" i="4"/>
  <c r="AR757" i="4" s="1"/>
  <c r="E757" i="4" s="1"/>
  <c r="I757" i="4" s="1"/>
  <c r="AQ725" i="4"/>
  <c r="AW725" i="4" s="1"/>
  <c r="AL693" i="4"/>
  <c r="AR693" i="4" s="1"/>
  <c r="D693" i="4" s="1"/>
  <c r="H693" i="4" s="1"/>
  <c r="AQ669" i="4"/>
  <c r="AW669" i="4" s="1"/>
  <c r="AL637" i="4"/>
  <c r="AR637" i="4" s="1"/>
  <c r="F637" i="4" s="1"/>
  <c r="J637" i="4" s="1"/>
  <c r="AQ605" i="4"/>
  <c r="AW605" i="4" s="1"/>
  <c r="AL573" i="4"/>
  <c r="AR573" i="4" s="1"/>
  <c r="E573" i="4" s="1"/>
  <c r="I573" i="4" s="1"/>
  <c r="AP947" i="4"/>
  <c r="AV947" i="4" s="1"/>
  <c r="AO893" i="4"/>
  <c r="AU893" i="4" s="1"/>
  <c r="AO821" i="4"/>
  <c r="AU821" i="4" s="1"/>
  <c r="AO757" i="4"/>
  <c r="AU757" i="4" s="1"/>
  <c r="AO669" i="4"/>
  <c r="AU669" i="4" s="1"/>
  <c r="AM967" i="4"/>
  <c r="AS967" i="4" s="1"/>
  <c r="AQ17" i="4"/>
  <c r="AW17" i="4" s="1"/>
  <c r="AL296" i="4"/>
  <c r="AR296" i="4" s="1"/>
  <c r="G296" i="4" s="1"/>
  <c r="AO107" i="4"/>
  <c r="AU107" i="4" s="1"/>
  <c r="AL91" i="4"/>
  <c r="AR91" i="4" s="1"/>
  <c r="D91" i="4" s="1"/>
  <c r="H91" i="4" s="1"/>
  <c r="K92" i="2" s="1"/>
  <c r="AO693" i="4"/>
  <c r="AU693" i="4" s="1"/>
  <c r="AL338" i="4"/>
  <c r="AR338" i="4" s="1"/>
  <c r="D338" i="4" s="1"/>
  <c r="H338" i="4" s="1"/>
  <c r="K339" i="2" s="1"/>
  <c r="AP218" i="4"/>
  <c r="AV218" i="4" s="1"/>
  <c r="AQ320" i="4"/>
  <c r="AW320" i="4" s="1"/>
  <c r="AQ272" i="4"/>
  <c r="AW272" i="4" s="1"/>
  <c r="AQ228" i="4"/>
  <c r="AW228" i="4" s="1"/>
  <c r="AM228" i="4"/>
  <c r="AS228" i="4" s="1"/>
  <c r="AM124" i="4"/>
  <c r="AS124" i="4" s="1"/>
  <c r="AM55" i="4"/>
  <c r="AS55" i="4" s="1"/>
  <c r="AO526" i="4"/>
  <c r="AU526" i="4" s="1"/>
  <c r="AQ115" i="4"/>
  <c r="AW115" i="4" s="1"/>
  <c r="AQ304" i="4"/>
  <c r="AW304" i="4" s="1"/>
  <c r="AN470" i="4"/>
  <c r="AT470" i="4" s="1"/>
  <c r="AM320" i="4"/>
  <c r="AS320" i="4" s="1"/>
  <c r="AM470" i="4"/>
  <c r="AS470" i="4" s="1"/>
  <c r="AQ196" i="4"/>
  <c r="AW196" i="4" s="1"/>
  <c r="D446" i="4"/>
  <c r="H446" i="4" s="1"/>
  <c r="K447" i="2" s="1"/>
  <c r="E446" i="4"/>
  <c r="I446" i="4" s="1"/>
  <c r="L447" i="2" s="1"/>
  <c r="G446" i="4"/>
  <c r="AO945" i="4"/>
  <c r="AU945" i="4" s="1"/>
  <c r="AP197" i="4"/>
  <c r="AV197" i="4" s="1"/>
  <c r="AI380" i="4"/>
  <c r="AJ380" i="4"/>
  <c r="AP380" i="4" s="1"/>
  <c r="AV380" i="4" s="1"/>
  <c r="AH380" i="4"/>
  <c r="AN380" i="4" s="1"/>
  <c r="AT380" i="4" s="1"/>
  <c r="AM542" i="4"/>
  <c r="AP406" i="4"/>
  <c r="AV406" i="4" s="1"/>
  <c r="AN406" i="4"/>
  <c r="AP233" i="4"/>
  <c r="AV233" i="4" s="1"/>
  <c r="AQ233" i="4"/>
  <c r="AW233" i="4" s="1"/>
  <c r="D470" i="4"/>
  <c r="H470" i="4" s="1"/>
  <c r="E470" i="4"/>
  <c r="I470" i="4" s="1"/>
  <c r="F470" i="4"/>
  <c r="J470" i="4" s="1"/>
  <c r="G470" i="4"/>
  <c r="AP683" i="4"/>
  <c r="AL352" i="4"/>
  <c r="AR352" i="4" s="1"/>
  <c r="G352" i="4" s="1"/>
  <c r="F37" i="4"/>
  <c r="J37" i="4" s="1"/>
  <c r="M38" i="2" s="1"/>
  <c r="E80" i="4"/>
  <c r="I80" i="4" s="1"/>
  <c r="L81" i="2" s="1"/>
  <c r="E232" i="4"/>
  <c r="I232" i="4" s="1"/>
  <c r="L233" i="2" s="1"/>
  <c r="E88" i="4"/>
  <c r="I88" i="4" s="1"/>
  <c r="L89" i="2" s="1"/>
  <c r="AP909" i="4"/>
  <c r="AV909" i="4" s="1"/>
  <c r="AL877" i="4"/>
  <c r="AR877" i="4" s="1"/>
  <c r="D877" i="4" s="1"/>
  <c r="H877" i="4" s="1"/>
  <c r="AM17" i="4"/>
  <c r="AS17" i="4" s="1"/>
  <c r="AO909" i="4"/>
  <c r="AU909" i="4" s="1"/>
  <c r="AQ346" i="4"/>
  <c r="AW346" i="4" s="1"/>
  <c r="AM328" i="4"/>
  <c r="AS328" i="4" s="1"/>
  <c r="AN312" i="4"/>
  <c r="AT312" i="4" s="1"/>
  <c r="AN280" i="4"/>
  <c r="AT280" i="4" s="1"/>
  <c r="AL264" i="4"/>
  <c r="AR264" i="4" s="1"/>
  <c r="AM248" i="4"/>
  <c r="AS248" i="4" s="1"/>
  <c r="AP140" i="4"/>
  <c r="AV140" i="4" s="1"/>
  <c r="AL78" i="4"/>
  <c r="AR78" i="4" s="1"/>
  <c r="G78" i="4" s="1"/>
  <c r="AN395" i="4"/>
  <c r="AT395" i="4" s="1"/>
  <c r="AN507" i="4"/>
  <c r="AT507" i="4" s="1"/>
  <c r="AQ845" i="4"/>
  <c r="AW845" i="4" s="1"/>
  <c r="AL63" i="4"/>
  <c r="AR63" i="4" s="1"/>
  <c r="E63" i="4" s="1"/>
  <c r="I63" i="4" s="1"/>
  <c r="L64" i="2" s="1"/>
  <c r="AP338" i="4"/>
  <c r="AV338" i="4" s="1"/>
  <c r="AL320" i="4"/>
  <c r="AR320" i="4" s="1"/>
  <c r="D320" i="4" s="1"/>
  <c r="H320" i="4" s="1"/>
  <c r="K321" i="2" s="1"/>
  <c r="AL288" i="4"/>
  <c r="AR288" i="4" s="1"/>
  <c r="AP196" i="4"/>
  <c r="AV196" i="4" s="1"/>
  <c r="AL164" i="4"/>
  <c r="AR164" i="4" s="1"/>
  <c r="AQ342" i="4"/>
  <c r="AW342" i="4" s="1"/>
  <c r="AP222" i="4"/>
  <c r="AV222" i="4" s="1"/>
  <c r="AM90" i="4"/>
  <c r="AS90" i="4" s="1"/>
  <c r="AO91" i="4"/>
  <c r="AU91" i="4" s="1"/>
  <c r="AP90" i="4"/>
  <c r="AV90" i="4" s="1"/>
  <c r="F8" i="3"/>
  <c r="AM75" i="4"/>
  <c r="AS75" i="4" s="1"/>
  <c r="G128" i="4"/>
  <c r="AD125" i="4"/>
  <c r="AI125" i="4"/>
  <c r="AH364" i="4"/>
  <c r="AJ619" i="4"/>
  <c r="AJ587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AD872" i="4"/>
  <c r="AE872" i="4"/>
  <c r="AD868" i="4"/>
  <c r="AE868" i="4"/>
  <c r="AD864" i="4"/>
  <c r="AE864" i="4"/>
  <c r="AD860" i="4"/>
  <c r="AE860" i="4"/>
  <c r="AD856" i="4"/>
  <c r="AE856" i="4"/>
  <c r="AD852" i="4"/>
  <c r="AE852" i="4"/>
  <c r="AD848" i="4"/>
  <c r="AE848" i="4"/>
  <c r="AD844" i="4"/>
  <c r="AE844" i="4"/>
  <c r="AD840" i="4"/>
  <c r="AE840" i="4"/>
  <c r="AD836" i="4"/>
  <c r="AE836" i="4"/>
  <c r="AD832" i="4"/>
  <c r="AE832" i="4"/>
  <c r="AD828" i="4"/>
  <c r="AE828" i="4"/>
  <c r="AD824" i="4"/>
  <c r="AE824" i="4"/>
  <c r="AD820" i="4"/>
  <c r="AE820" i="4"/>
  <c r="AD816" i="4"/>
  <c r="AE816" i="4"/>
  <c r="AD812" i="4"/>
  <c r="AE812" i="4"/>
  <c r="AD808" i="4"/>
  <c r="AE808" i="4"/>
  <c r="AD804" i="4"/>
  <c r="AE804" i="4"/>
  <c r="AD800" i="4"/>
  <c r="AE800" i="4"/>
  <c r="AD796" i="4"/>
  <c r="AE796" i="4"/>
  <c r="AD792" i="4"/>
  <c r="AE792" i="4"/>
  <c r="AD788" i="4"/>
  <c r="AE788" i="4"/>
  <c r="AD784" i="4"/>
  <c r="AE784" i="4"/>
  <c r="AD780" i="4"/>
  <c r="AE780" i="4"/>
  <c r="AD776" i="4"/>
  <c r="AE776" i="4"/>
  <c r="AD772" i="4"/>
  <c r="AE772" i="4"/>
  <c r="AD768" i="4"/>
  <c r="AE768" i="4"/>
  <c r="AD764" i="4"/>
  <c r="AE764" i="4"/>
  <c r="AD760" i="4"/>
  <c r="AE760" i="4"/>
  <c r="AD756" i="4"/>
  <c r="AE756" i="4"/>
  <c r="AD752" i="4"/>
  <c r="AE752" i="4"/>
  <c r="AD748" i="4"/>
  <c r="AE748" i="4"/>
  <c r="AD744" i="4"/>
  <c r="AE744" i="4"/>
  <c r="AD740" i="4"/>
  <c r="AE740" i="4"/>
  <c r="AD736" i="4"/>
  <c r="AE736" i="4"/>
  <c r="AD732" i="4"/>
  <c r="AE732" i="4"/>
  <c r="AD728" i="4"/>
  <c r="AE728" i="4"/>
  <c r="AD724" i="4"/>
  <c r="AE724" i="4"/>
  <c r="AD720" i="4"/>
  <c r="AE720" i="4"/>
  <c r="AD716" i="4"/>
  <c r="AE716" i="4"/>
  <c r="AD712" i="4"/>
  <c r="AE712" i="4"/>
  <c r="AD708" i="4"/>
  <c r="AE708" i="4"/>
  <c r="AD704" i="4"/>
  <c r="AE704" i="4"/>
  <c r="AD700" i="4"/>
  <c r="AE700" i="4"/>
  <c r="AD696" i="4"/>
  <c r="AE696" i="4"/>
  <c r="AD692" i="4"/>
  <c r="AE692" i="4"/>
  <c r="AD688" i="4"/>
  <c r="AE688" i="4"/>
  <c r="AD684" i="4"/>
  <c r="AE684" i="4"/>
  <c r="AD680" i="4"/>
  <c r="AE680" i="4"/>
  <c r="AD676" i="4"/>
  <c r="AE676" i="4"/>
  <c r="AD672" i="4"/>
  <c r="AE672" i="4"/>
  <c r="AD668" i="4"/>
  <c r="AE668" i="4"/>
  <c r="AD664" i="4"/>
  <c r="AE664" i="4"/>
  <c r="AD660" i="4"/>
  <c r="AE660" i="4"/>
  <c r="AD656" i="4"/>
  <c r="AE656" i="4"/>
  <c r="AD652" i="4"/>
  <c r="AE652" i="4"/>
  <c r="AD648" i="4"/>
  <c r="AE648" i="4"/>
  <c r="AD644" i="4"/>
  <c r="AE644" i="4"/>
  <c r="AD640" i="4"/>
  <c r="AE640" i="4"/>
  <c r="Z632" i="4"/>
  <c r="Z624" i="4"/>
  <c r="Z620" i="4"/>
  <c r="Z616" i="4"/>
  <c r="Z612" i="4"/>
  <c r="Z608" i="4"/>
  <c r="AC600" i="4"/>
  <c r="Z592" i="4"/>
  <c r="AC584" i="4"/>
  <c r="Z576" i="4"/>
  <c r="AC568" i="4"/>
  <c r="Z560" i="4"/>
  <c r="AC517" i="4"/>
  <c r="AB944" i="4"/>
  <c r="AC527" i="4"/>
  <c r="AL541" i="4"/>
  <c r="AR541" i="4" s="1"/>
  <c r="D541" i="4" s="1"/>
  <c r="H541" i="4" s="1"/>
  <c r="AO525" i="4"/>
  <c r="AP964" i="4"/>
  <c r="AO964" i="4"/>
  <c r="AN940" i="4"/>
  <c r="AT940" i="4" s="1"/>
  <c r="AN924" i="4"/>
  <c r="AT924" i="4" s="1"/>
  <c r="AO535" i="4"/>
  <c r="AG978" i="4"/>
  <c r="AG970" i="4"/>
  <c r="AG942" i="4"/>
  <c r="AG539" i="4"/>
  <c r="AK504" i="4"/>
  <c r="AE440" i="4"/>
  <c r="AK351" i="4"/>
  <c r="AE287" i="4"/>
  <c r="AQ287" i="4" s="1"/>
  <c r="AW287" i="4" s="1"/>
  <c r="AK211" i="4"/>
  <c r="AE137" i="4"/>
  <c r="AQ137" i="4" s="1"/>
  <c r="AW137" i="4" s="1"/>
  <c r="AE787" i="4"/>
  <c r="Z659" i="4"/>
  <c r="AE563" i="4"/>
  <c r="AH285" i="4"/>
  <c r="Z412" i="4"/>
  <c r="AH251" i="4"/>
  <c r="Z133" i="4"/>
  <c r="AO334" i="4"/>
  <c r="AU334" i="4" s="1"/>
  <c r="AM318" i="4"/>
  <c r="AS318" i="4" s="1"/>
  <c r="AL318" i="4"/>
  <c r="AR318" i="4" s="1"/>
  <c r="G318" i="4" s="1"/>
  <c r="AO174" i="4"/>
  <c r="AU174" i="4" s="1"/>
  <c r="AO470" i="4"/>
  <c r="AU470" i="4" s="1"/>
  <c r="AL110" i="4"/>
  <c r="AR110" i="4" s="1"/>
  <c r="AO110" i="4"/>
  <c r="AU110" i="4" s="1"/>
  <c r="AL346" i="4"/>
  <c r="AR346" i="4" s="1"/>
  <c r="AL115" i="4"/>
  <c r="AR115" i="4" s="1"/>
  <c r="AP106" i="4"/>
  <c r="AV106" i="4" s="1"/>
  <c r="AL214" i="4"/>
  <c r="AR214" i="4" s="1"/>
  <c r="F214" i="4" s="1"/>
  <c r="J214" i="4" s="1"/>
  <c r="M215" i="2" s="1"/>
  <c r="AQ94" i="4"/>
  <c r="AW94" i="4" s="1"/>
  <c r="G510" i="4"/>
  <c r="AL100" i="4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D90" i="4" s="1"/>
  <c r="H90" i="4" s="1"/>
  <c r="K91" i="2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E749" i="4" s="1"/>
  <c r="I749" i="4" s="1"/>
  <c r="AQ749" i="4"/>
  <c r="AW749" i="4" s="1"/>
  <c r="AL717" i="4"/>
  <c r="AR717" i="4" s="1"/>
  <c r="E717" i="4" s="1"/>
  <c r="I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J9" i="3" s="1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D286" i="4" s="1"/>
  <c r="H286" i="4" s="1"/>
  <c r="K287" i="2" s="1"/>
  <c r="AO206" i="4"/>
  <c r="AU206" i="4" s="1"/>
  <c r="AL190" i="4"/>
  <c r="AR190" i="4" s="1"/>
  <c r="G190" i="4" s="1"/>
  <c r="AL158" i="4"/>
  <c r="AR158" i="4" s="1"/>
  <c r="E158" i="4" s="1"/>
  <c r="I158" i="4" s="1"/>
  <c r="L159" i="2" s="1"/>
  <c r="AM158" i="4"/>
  <c r="AS158" i="4" s="1"/>
  <c r="AB455" i="4"/>
  <c r="AC423" i="4"/>
  <c r="AO423" i="4" s="1"/>
  <c r="AU423" i="4" s="1"/>
  <c r="F128" i="4"/>
  <c r="J128" i="4" s="1"/>
  <c r="M129" i="2" s="1"/>
  <c r="D136" i="4"/>
  <c r="H136" i="4" s="1"/>
  <c r="K137" i="2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G210" i="4" s="1"/>
  <c r="AL938" i="4"/>
  <c r="AR938" i="4" s="1"/>
  <c r="AM422" i="4"/>
  <c r="AS422" i="4" s="1"/>
  <c r="AL226" i="4"/>
  <c r="AR226" i="4" s="1"/>
  <c r="D226" i="4" s="1"/>
  <c r="H226" i="4" s="1"/>
  <c r="K227" i="2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H339" i="4"/>
  <c r="Z275" i="4"/>
  <c r="AK275" i="4"/>
  <c r="AJ275" i="4"/>
  <c r="AP275" i="4" s="1"/>
  <c r="AV275" i="4" s="1"/>
  <c r="AA191" i="4"/>
  <c r="AB191" i="4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L195" i="4" s="1"/>
  <c r="AR195" i="4" s="1"/>
  <c r="AH195" i="4"/>
  <c r="AA163" i="4"/>
  <c r="AJ163" i="4"/>
  <c r="AA883" i="4"/>
  <c r="AC883" i="4"/>
  <c r="AE819" i="4"/>
  <c r="Z819" i="4"/>
  <c r="AC607" i="4"/>
  <c r="AB607" i="4"/>
  <c r="AF476" i="4"/>
  <c r="Z476" i="4"/>
  <c r="AF183" i="4"/>
  <c r="AH183" i="4"/>
  <c r="E192" i="4"/>
  <c r="I192" i="4" s="1"/>
  <c r="L193" i="2" s="1"/>
  <c r="G328" i="4"/>
  <c r="G939" i="4"/>
  <c r="E939" i="4"/>
  <c r="I939" i="4" s="1"/>
  <c r="F877" i="4"/>
  <c r="J877" i="4" s="1"/>
  <c r="F685" i="4"/>
  <c r="J685" i="4" s="1"/>
  <c r="D685" i="4"/>
  <c r="H685" i="4" s="1"/>
  <c r="AI415" i="4"/>
  <c r="AC415" i="4"/>
  <c r="D220" i="4"/>
  <c r="H220" i="4" s="1"/>
  <c r="K221" i="2" s="1"/>
  <c r="G220" i="4"/>
  <c r="F19" i="4"/>
  <c r="J19" i="4" s="1"/>
  <c r="M20" i="2" s="1"/>
  <c r="G19" i="4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A907" i="4"/>
  <c r="AM907" i="4" s="1"/>
  <c r="AC907" i="4"/>
  <c r="AK827" i="4"/>
  <c r="AQ827" i="4" s="1"/>
  <c r="AW827" i="4" s="1"/>
  <c r="AF827" i="4"/>
  <c r="AL827" i="4" s="1"/>
  <c r="AR827" i="4" s="1"/>
  <c r="AJ827" i="4"/>
  <c r="AG827" i="4"/>
  <c r="AB827" i="4"/>
  <c r="AT827" i="4"/>
  <c r="AA827" i="4"/>
  <c r="AC827" i="4"/>
  <c r="AO827" i="4" s="1"/>
  <c r="AU827" i="4" s="1"/>
  <c r="AJ811" i="4"/>
  <c r="AP811" i="4" s="1"/>
  <c r="AK811" i="4"/>
  <c r="AQ811" i="4" s="1"/>
  <c r="AW811" i="4" s="1"/>
  <c r="AG811" i="4"/>
  <c r="AB811" i="4"/>
  <c r="AT811" i="4"/>
  <c r="AA811" i="4"/>
  <c r="AC811" i="4"/>
  <c r="AF795" i="4"/>
  <c r="AL795" i="4" s="1"/>
  <c r="AR795" i="4" s="1"/>
  <c r="AK795" i="4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H699" i="4"/>
  <c r="AN699" i="4" s="1"/>
  <c r="AK699" i="4"/>
  <c r="AI699" i="4"/>
  <c r="AO699" i="4" s="1"/>
  <c r="AU699" i="4" s="1"/>
  <c r="Z699" i="4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M651" i="4" s="1"/>
  <c r="AC651" i="4"/>
  <c r="AK647" i="4"/>
  <c r="AF647" i="4"/>
  <c r="AG647" i="4"/>
  <c r="Z647" i="4"/>
  <c r="AL647" i="4" s="1"/>
  <c r="AR647" i="4" s="1"/>
  <c r="F647" i="4" s="1"/>
  <c r="J647" i="4" s="1"/>
  <c r="AD647" i="4"/>
  <c r="AV647" i="4"/>
  <c r="AE647" i="4"/>
  <c r="AQ647" i="4" s="1"/>
  <c r="AW647" i="4" s="1"/>
  <c r="AS647" i="4"/>
  <c r="AJ611" i="4"/>
  <c r="AF611" i="4"/>
  <c r="AG611" i="4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D314" i="4"/>
  <c r="Z314" i="4"/>
  <c r="AL314" i="4" s="1"/>
  <c r="AR314" i="4" s="1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S174" i="4" s="1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I277" i="4"/>
  <c r="AJ277" i="4"/>
  <c r="AP277" i="4" s="1"/>
  <c r="AV277" i="4" s="1"/>
  <c r="AK277" i="4"/>
  <c r="AC484" i="4"/>
  <c r="Z484" i="4"/>
  <c r="AD484" i="4"/>
  <c r="AK484" i="4"/>
  <c r="AQ484" i="4" s="1"/>
  <c r="AW484" i="4" s="1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Q339" i="4" s="1"/>
  <c r="AW339" i="4" s="1"/>
  <c r="AI339" i="4"/>
  <c r="AJ339" i="4"/>
  <c r="AA275" i="4"/>
  <c r="AE275" i="4"/>
  <c r="AB275" i="4"/>
  <c r="AG275" i="4"/>
  <c r="AH275" i="4"/>
  <c r="AF275" i="4"/>
  <c r="AC191" i="4"/>
  <c r="Z191" i="4"/>
  <c r="AL191" i="4" s="1"/>
  <c r="AR191" i="4" s="1"/>
  <c r="AD191" i="4"/>
  <c r="AK191" i="4"/>
  <c r="AQ191" i="4" s="1"/>
  <c r="AW191" i="4" s="1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N954" i="4" s="1"/>
  <c r="AT954" i="4" s="1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P244" i="4" s="1"/>
  <c r="AV244" i="4" s="1"/>
  <c r="AF244" i="4"/>
  <c r="AG244" i="4"/>
  <c r="AM244" i="4" s="1"/>
  <c r="AS244" i="4" s="1"/>
  <c r="AD635" i="4"/>
  <c r="AG635" i="4"/>
  <c r="AH635" i="4"/>
  <c r="AG603" i="4"/>
  <c r="AM603" i="4" s="1"/>
  <c r="AS603" i="4" s="1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F461" i="4" s="1"/>
  <c r="J461" i="4" s="1"/>
  <c r="M462" i="2" s="1"/>
  <c r="AO140" i="4"/>
  <c r="AU140" i="4" s="1"/>
  <c r="AO230" i="4"/>
  <c r="AU230" i="4" s="1"/>
  <c r="AN214" i="4"/>
  <c r="AT214" i="4" s="1"/>
  <c r="AP395" i="4"/>
  <c r="AV395" i="4" s="1"/>
  <c r="AJ415" i="4"/>
  <c r="AF415" i="4"/>
  <c r="AL415" i="4" s="1"/>
  <c r="AR415" i="4" s="1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AQ948" i="4"/>
  <c r="AW948" i="4" s="1"/>
  <c r="AO940" i="4"/>
  <c r="AU940" i="4" s="1"/>
  <c r="AM932" i="4"/>
  <c r="AS932" i="4" s="1"/>
  <c r="AL924" i="4"/>
  <c r="AR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L811" i="4"/>
  <c r="AR811" i="4" s="1"/>
  <c r="E811" i="4" s="1"/>
  <c r="I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E334" i="4" s="1"/>
  <c r="I334" i="4" s="1"/>
  <c r="L335" i="2" s="1"/>
  <c r="AM302" i="4"/>
  <c r="AS302" i="4" s="1"/>
  <c r="AL302" i="4"/>
  <c r="AR302" i="4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G91" i="4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D483" i="4" s="1"/>
  <c r="H483" i="4" s="1"/>
  <c r="AO475" i="4"/>
  <c r="AU475" i="4" s="1"/>
  <c r="AL467" i="4"/>
  <c r="AR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D399" i="4" s="1"/>
  <c r="H399" i="4" s="1"/>
  <c r="K400" i="2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P159" i="4" s="1"/>
  <c r="AV159" i="4" s="1"/>
  <c r="AI159" i="4"/>
  <c r="AO159" i="4" s="1"/>
  <c r="AU159" i="4" s="1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Q472" i="4" s="1"/>
  <c r="AW472" i="4" s="1"/>
  <c r="AE408" i="4"/>
  <c r="AK408" i="4"/>
  <c r="AQ408" i="4" s="1"/>
  <c r="AW408" i="4" s="1"/>
  <c r="AE319" i="4"/>
  <c r="AK319" i="4"/>
  <c r="AE255" i="4"/>
  <c r="AK255" i="4"/>
  <c r="AE179" i="4"/>
  <c r="AK179" i="4"/>
  <c r="AQ179" i="4" s="1"/>
  <c r="AW179" i="4" s="1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F447" i="4" s="1"/>
  <c r="J447" i="4" s="1"/>
  <c r="M448" i="2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O298" i="4"/>
  <c r="AU298" i="4" s="1"/>
  <c r="AO266" i="4"/>
  <c r="AU266" i="4" s="1"/>
  <c r="AL250" i="4"/>
  <c r="AR250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F579" i="4"/>
  <c r="AJ579" i="4"/>
  <c r="AK579" i="4"/>
  <c r="AI579" i="4"/>
  <c r="AO579" i="4" s="1"/>
  <c r="AU579" i="4" s="1"/>
  <c r="E909" i="4"/>
  <c r="I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Q986" i="4" s="1"/>
  <c r="AW986" i="4" s="1"/>
  <c r="AD986" i="4"/>
  <c r="AP986" i="4" s="1"/>
  <c r="AV986" i="4" s="1"/>
  <c r="AA545" i="4"/>
  <c r="AM545" i="4" s="1"/>
  <c r="AS545" i="4" s="1"/>
  <c r="AE545" i="4"/>
  <c r="AD545" i="4"/>
  <c r="AP545" i="4" s="1"/>
  <c r="AV545" i="4" s="1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O556" i="4" s="1"/>
  <c r="AU556" i="4" s="1"/>
  <c r="AB556" i="4"/>
  <c r="Z556" i="4"/>
  <c r="AF556" i="4"/>
  <c r="AG556" i="4"/>
  <c r="AJ556" i="4"/>
  <c r="AA488" i="4"/>
  <c r="AE488" i="4"/>
  <c r="AB488" i="4"/>
  <c r="AN488" i="4" s="1"/>
  <c r="AT488" i="4" s="1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O424" i="4" s="1"/>
  <c r="AU424" i="4" s="1"/>
  <c r="AJ424" i="4"/>
  <c r="AK424" i="4"/>
  <c r="AC392" i="4"/>
  <c r="Z392" i="4"/>
  <c r="AD392" i="4"/>
  <c r="AP392" i="4" s="1"/>
  <c r="AV392" i="4" s="1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Z227" i="4"/>
  <c r="AD227" i="4"/>
  <c r="AF227" i="4"/>
  <c r="AG227" i="4"/>
  <c r="AH227" i="4"/>
  <c r="AN227" i="4" s="1"/>
  <c r="AT227" i="4" s="1"/>
  <c r="AA195" i="4"/>
  <c r="AE195" i="4"/>
  <c r="AB195" i="4"/>
  <c r="AN195" i="4" s="1"/>
  <c r="AT195" i="4" s="1"/>
  <c r="AI195" i="4"/>
  <c r="AJ195" i="4"/>
  <c r="AK195" i="4"/>
  <c r="AC163" i="4"/>
  <c r="Z163" i="4"/>
  <c r="AD163" i="4"/>
  <c r="AF163" i="4"/>
  <c r="AG163" i="4"/>
  <c r="AH163" i="4"/>
  <c r="AN163" i="4" s="1"/>
  <c r="AT163" i="4" s="1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P349" i="4" s="1"/>
  <c r="AV349" i="4" s="1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N183" i="4" s="1"/>
  <c r="AT183" i="4" s="1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L244" i="4" s="1"/>
  <c r="AR244" i="4" s="1"/>
  <c r="AB244" i="4"/>
  <c r="AB635" i="4"/>
  <c r="AN635" i="4" s="1"/>
  <c r="AT635" i="4" s="1"/>
  <c r="AA635" i="4"/>
  <c r="AC635" i="4"/>
  <c r="AO635" i="4" s="1"/>
  <c r="AU635" i="4" s="1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E637" i="4"/>
  <c r="I637" i="4" s="1"/>
  <c r="E621" i="4"/>
  <c r="I621" i="4" s="1"/>
  <c r="G621" i="4"/>
  <c r="E693" i="4"/>
  <c r="I693" i="4" s="1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O476" i="4" s="1"/>
  <c r="AU476" i="4" s="1"/>
  <c r="AK315" i="4"/>
  <c r="AI315" i="4"/>
  <c r="AE315" i="4"/>
  <c r="AG183" i="4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L635" i="4" s="1"/>
  <c r="AR635" i="4" s="1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M309" i="4" s="1"/>
  <c r="AS309" i="4" s="1"/>
  <c r="AE309" i="4"/>
  <c r="AB309" i="4"/>
  <c r="AN309" i="4" s="1"/>
  <c r="AT309" i="4" s="1"/>
  <c r="AI309" i="4"/>
  <c r="AJ309" i="4"/>
  <c r="AP309" i="4" s="1"/>
  <c r="AV309" i="4" s="1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Q223" i="4" s="1"/>
  <c r="AW223" i="4" s="1"/>
  <c r="AB223" i="4"/>
  <c r="AG223" i="4"/>
  <c r="AH223" i="4"/>
  <c r="AF223" i="4"/>
  <c r="AA159" i="4"/>
  <c r="AE159" i="4"/>
  <c r="AQ159" i="4" s="1"/>
  <c r="AW159" i="4" s="1"/>
  <c r="AB159" i="4"/>
  <c r="AG159" i="4"/>
  <c r="AH159" i="4"/>
  <c r="AF159" i="4"/>
  <c r="AL159" i="4" s="1"/>
  <c r="AR159" i="4" s="1"/>
  <c r="AA994" i="4"/>
  <c r="AM994" i="4" s="1"/>
  <c r="AS994" i="4" s="1"/>
  <c r="AE994" i="4"/>
  <c r="AD994" i="4"/>
  <c r="AP994" i="4" s="1"/>
  <c r="AV994" i="4" s="1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M942" i="4" s="1"/>
  <c r="AS942" i="4" s="1"/>
  <c r="AE942" i="4"/>
  <c r="AD942" i="4"/>
  <c r="AI942" i="4"/>
  <c r="AO942" i="4" s="1"/>
  <c r="AU942" i="4" s="1"/>
  <c r="AJ942" i="4"/>
  <c r="AK942" i="4"/>
  <c r="AA539" i="4"/>
  <c r="AM539" i="4" s="1"/>
  <c r="AS539" i="4" s="1"/>
  <c r="AE539" i="4"/>
  <c r="AD539" i="4"/>
  <c r="AP539" i="4" s="1"/>
  <c r="AV539" i="4" s="1"/>
  <c r="AI539" i="4"/>
  <c r="AH539" i="4"/>
  <c r="AK539" i="4"/>
  <c r="AC366" i="4"/>
  <c r="Z366" i="4"/>
  <c r="AA366" i="4"/>
  <c r="AM366" i="4" s="1"/>
  <c r="AS366" i="4" s="1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AO472" i="4" s="1"/>
  <c r="AU472" i="4" s="1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Z255" i="4"/>
  <c r="AD255" i="4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AO179" i="4" s="1"/>
  <c r="AU179" i="4" s="1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N251" i="4" s="1"/>
  <c r="AT251" i="4" s="1"/>
  <c r="AI251" i="4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M364" i="4" s="1"/>
  <c r="AS364" i="4" s="1"/>
  <c r="AE364" i="4"/>
  <c r="AD364" i="4"/>
  <c r="AP364" i="4" s="1"/>
  <c r="AV364" i="4" s="1"/>
  <c r="Z364" i="4"/>
  <c r="AK364" i="4"/>
  <c r="Z619" i="4"/>
  <c r="AD619" i="4"/>
  <c r="AP619" i="4" s="1"/>
  <c r="AV619" i="4" s="1"/>
  <c r="AE619" i="4"/>
  <c r="AB619" i="4"/>
  <c r="AC619" i="4"/>
  <c r="AI619" i="4"/>
  <c r="Z587" i="4"/>
  <c r="AD587" i="4"/>
  <c r="AE587" i="4"/>
  <c r="AA587" i="4"/>
  <c r="AM587" i="4" s="1"/>
  <c r="AS587" i="4" s="1"/>
  <c r="AI587" i="4"/>
  <c r="AO587" i="4" s="1"/>
  <c r="AU587" i="4" s="1"/>
  <c r="F821" i="4"/>
  <c r="J821" i="4" s="1"/>
  <c r="G821" i="4"/>
  <c r="D757" i="4"/>
  <c r="H757" i="4" s="1"/>
  <c r="F573" i="4"/>
  <c r="J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AM435" i="4"/>
  <c r="AS435" i="4" s="1"/>
  <c r="AO427" i="4"/>
  <c r="AU427" i="4" s="1"/>
  <c r="AQ427" i="4"/>
  <c r="AW427" i="4" s="1"/>
  <c r="AQ431" i="4"/>
  <c r="AW431" i="4" s="1"/>
  <c r="AQ423" i="4"/>
  <c r="AW423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D461" i="4"/>
  <c r="H461" i="4" s="1"/>
  <c r="K462" i="2" s="1"/>
  <c r="E461" i="4"/>
  <c r="I461" i="4" s="1"/>
  <c r="L462" i="2" s="1"/>
  <c r="AN441" i="4"/>
  <c r="AT441" i="4" s="1"/>
  <c r="AL441" i="4"/>
  <c r="AR441" i="4" s="1"/>
  <c r="E441" i="4" s="1"/>
  <c r="I441" i="4" s="1"/>
  <c r="L442" i="2" s="1"/>
  <c r="AN409" i="4"/>
  <c r="AT409" i="4" s="1"/>
  <c r="AL409" i="4"/>
  <c r="AR409" i="4" s="1"/>
  <c r="E409" i="4" s="1"/>
  <c r="I409" i="4" s="1"/>
  <c r="L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D142" i="4" s="1"/>
  <c r="H142" i="4" s="1"/>
  <c r="K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972" i="4"/>
  <c r="H972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F194" i="4"/>
  <c r="J194" i="4" s="1"/>
  <c r="M195" i="2" s="1"/>
  <c r="E491" i="4"/>
  <c r="I491" i="4" s="1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G286" i="4"/>
  <c r="E286" i="4"/>
  <c r="I286" i="4" s="1"/>
  <c r="L287" i="2" s="1"/>
  <c r="D206" i="4"/>
  <c r="H206" i="4" s="1"/>
  <c r="K207" i="2" s="1"/>
  <c r="F190" i="4"/>
  <c r="J190" i="4" s="1"/>
  <c r="M191" i="2" s="1"/>
  <c r="F451" i="4"/>
  <c r="J451" i="4" s="1"/>
  <c r="M452" i="2" s="1"/>
  <c r="E443" i="4"/>
  <c r="I443" i="4" s="1"/>
  <c r="L444" i="2" s="1"/>
  <c r="D352" i="4"/>
  <c r="H352" i="4" s="1"/>
  <c r="K353" i="2" s="1"/>
  <c r="F352" i="4"/>
  <c r="J352" i="4" s="1"/>
  <c r="M353" i="2" s="1"/>
  <c r="G541" i="4"/>
  <c r="F541" i="4"/>
  <c r="J541" i="4" s="1"/>
  <c r="D964" i="4"/>
  <c r="H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F535" i="4"/>
  <c r="J535" i="4" s="1"/>
  <c r="F551" i="4"/>
  <c r="J551" i="4" s="1"/>
  <c r="D551" i="4"/>
  <c r="H551" i="4" s="1"/>
  <c r="D519" i="4"/>
  <c r="H51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G811" i="4"/>
  <c r="F803" i="4"/>
  <c r="J803" i="4" s="1"/>
  <c r="E803" i="4"/>
  <c r="I803" i="4" s="1"/>
  <c r="G803" i="4"/>
  <c r="D803" i="4"/>
  <c r="H803" i="4" s="1"/>
  <c r="E771" i="4"/>
  <c r="I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E675" i="4"/>
  <c r="I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E611" i="4"/>
  <c r="I611" i="4" s="1"/>
  <c r="F595" i="4"/>
  <c r="J595" i="4" s="1"/>
  <c r="E595" i="4"/>
  <c r="I595" i="4" s="1"/>
  <c r="G595" i="4"/>
  <c r="D595" i="4"/>
  <c r="H595" i="4" s="1"/>
  <c r="G282" i="4"/>
  <c r="E250" i="4"/>
  <c r="I250" i="4" s="1"/>
  <c r="L251" i="2" s="1"/>
  <c r="F326" i="4"/>
  <c r="J326" i="4" s="1"/>
  <c r="M327" i="2" s="1"/>
  <c r="E326" i="4"/>
  <c r="I326" i="4" s="1"/>
  <c r="L327" i="2" s="1"/>
  <c r="G441" i="4"/>
  <c r="G409" i="4"/>
  <c r="D76" i="4"/>
  <c r="H76" i="4" s="1"/>
  <c r="K77" i="2" s="1"/>
  <c r="D100" i="4"/>
  <c r="H100" i="4" s="1"/>
  <c r="K101" i="2" s="1"/>
  <c r="D318" i="4"/>
  <c r="H318" i="4" s="1"/>
  <c r="K319" i="2" s="1"/>
  <c r="F318" i="4"/>
  <c r="J318" i="4" s="1"/>
  <c r="M319" i="2" s="1"/>
  <c r="D270" i="4"/>
  <c r="H270" i="4" s="1"/>
  <c r="K271" i="2" s="1"/>
  <c r="G254" i="4"/>
  <c r="E254" i="4"/>
  <c r="I254" i="4" s="1"/>
  <c r="L255" i="2" s="1"/>
  <c r="E427" i="4"/>
  <c r="I427" i="4" s="1"/>
  <c r="L428" i="2" s="1"/>
  <c r="D427" i="4"/>
  <c r="H427" i="4" s="1"/>
  <c r="K428" i="2" s="1"/>
  <c r="G142" i="4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F996" i="4"/>
  <c r="J996" i="4" s="1"/>
  <c r="D988" i="4"/>
  <c r="H988" i="4" s="1"/>
  <c r="G980" i="4"/>
  <c r="D980" i="4"/>
  <c r="H980" i="4" s="1"/>
  <c r="F980" i="4"/>
  <c r="J980" i="4" s="1"/>
  <c r="E980" i="4"/>
  <c r="I980" i="4" s="1"/>
  <c r="D553" i="4"/>
  <c r="H553" i="4" s="1"/>
  <c r="D521" i="4"/>
  <c r="H521" i="4" s="1"/>
  <c r="E521" i="4"/>
  <c r="I521" i="4" s="1"/>
  <c r="D555" i="4"/>
  <c r="H555" i="4" s="1"/>
  <c r="F246" i="4"/>
  <c r="J246" i="4" s="1"/>
  <c r="M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F346" i="4"/>
  <c r="J346" i="4" s="1"/>
  <c r="M347" i="2" s="1"/>
  <c r="G338" i="4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D230" i="4"/>
  <c r="H230" i="4" s="1"/>
  <c r="K231" i="2" s="1"/>
  <c r="D214" i="4"/>
  <c r="H214" i="4" s="1"/>
  <c r="K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F90" i="4"/>
  <c r="J90" i="4" s="1"/>
  <c r="M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342" i="4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G320" i="4"/>
  <c r="E320" i="4"/>
  <c r="I320" i="4" s="1"/>
  <c r="L321" i="2" s="1"/>
  <c r="F288" i="4"/>
  <c r="J288" i="4" s="1"/>
  <c r="M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G164" i="4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M908" i="4" s="1"/>
  <c r="AS908" i="4" s="1"/>
  <c r="AK908" i="4"/>
  <c r="AQ908" i="4" s="1"/>
  <c r="AW908" i="4" s="1"/>
  <c r="AJ908" i="4"/>
  <c r="AI908" i="4"/>
  <c r="AF908" i="4"/>
  <c r="AH908" i="4"/>
  <c r="AN908" i="4" s="1"/>
  <c r="AT908" i="4" s="1"/>
  <c r="AG904" i="4"/>
  <c r="AK904" i="4"/>
  <c r="AQ904" i="4" s="1"/>
  <c r="AW904" i="4" s="1"/>
  <c r="AJ904" i="4"/>
  <c r="AI904" i="4"/>
  <c r="AF904" i="4"/>
  <c r="AH904" i="4"/>
  <c r="AG900" i="4"/>
  <c r="AM900" i="4" s="1"/>
  <c r="AS900" i="4" s="1"/>
  <c r="AK900" i="4"/>
  <c r="AQ900" i="4" s="1"/>
  <c r="AW900" i="4" s="1"/>
  <c r="AJ900" i="4"/>
  <c r="AI900" i="4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M892" i="4" s="1"/>
  <c r="AS892" i="4" s="1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M884" i="4" s="1"/>
  <c r="AS884" i="4" s="1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M876" i="4" s="1"/>
  <c r="AS876" i="4" s="1"/>
  <c r="AK876" i="4"/>
  <c r="AQ876" i="4" s="1"/>
  <c r="AW876" i="4" s="1"/>
  <c r="AJ876" i="4"/>
  <c r="AI876" i="4"/>
  <c r="AF876" i="4"/>
  <c r="AH876" i="4"/>
  <c r="AN876" i="4" s="1"/>
  <c r="AT876" i="4" s="1"/>
  <c r="AG872" i="4"/>
  <c r="AK872" i="4"/>
  <c r="AQ872" i="4" s="1"/>
  <c r="AW872" i="4" s="1"/>
  <c r="AJ872" i="4"/>
  <c r="AI872" i="4"/>
  <c r="AF872" i="4"/>
  <c r="AH872" i="4"/>
  <c r="AG868" i="4"/>
  <c r="AM868" i="4" s="1"/>
  <c r="AS868" i="4" s="1"/>
  <c r="AK868" i="4"/>
  <c r="AQ868" i="4" s="1"/>
  <c r="AW868" i="4" s="1"/>
  <c r="AJ868" i="4"/>
  <c r="AI868" i="4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H864" i="4"/>
  <c r="AN864" i="4" s="1"/>
  <c r="AT864" i="4" s="1"/>
  <c r="AG860" i="4"/>
  <c r="AM860" i="4" s="1"/>
  <c r="AS860" i="4" s="1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M852" i="4" s="1"/>
  <c r="AS852" i="4" s="1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M844" i="4" s="1"/>
  <c r="AS844" i="4" s="1"/>
  <c r="AK844" i="4"/>
  <c r="AQ844" i="4" s="1"/>
  <c r="AW844" i="4" s="1"/>
  <c r="AJ844" i="4"/>
  <c r="AI844" i="4"/>
  <c r="AF844" i="4"/>
  <c r="AH844" i="4"/>
  <c r="AN844" i="4" s="1"/>
  <c r="AT844" i="4" s="1"/>
  <c r="AG840" i="4"/>
  <c r="AK840" i="4"/>
  <c r="AQ840" i="4" s="1"/>
  <c r="AW840" i="4" s="1"/>
  <c r="AJ840" i="4"/>
  <c r="AI840" i="4"/>
  <c r="AF840" i="4"/>
  <c r="AH840" i="4"/>
  <c r="AG836" i="4"/>
  <c r="AM836" i="4" s="1"/>
  <c r="AS836" i="4" s="1"/>
  <c r="AK836" i="4"/>
  <c r="AQ836" i="4" s="1"/>
  <c r="AW836" i="4" s="1"/>
  <c r="AJ836" i="4"/>
  <c r="AI836" i="4"/>
  <c r="AF836" i="4"/>
  <c r="AH836" i="4"/>
  <c r="AN836" i="4" s="1"/>
  <c r="AT836" i="4" s="1"/>
  <c r="AG832" i="4"/>
  <c r="AK832" i="4"/>
  <c r="AQ832" i="4" s="1"/>
  <c r="AW832" i="4" s="1"/>
  <c r="AJ832" i="4"/>
  <c r="AI832" i="4"/>
  <c r="AF832" i="4"/>
  <c r="AH832" i="4"/>
  <c r="AN832" i="4" s="1"/>
  <c r="AT832" i="4" s="1"/>
  <c r="AG828" i="4"/>
  <c r="AM828" i="4" s="1"/>
  <c r="AS828" i="4" s="1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M820" i="4" s="1"/>
  <c r="AS820" i="4" s="1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M812" i="4" s="1"/>
  <c r="AS812" i="4" s="1"/>
  <c r="AK812" i="4"/>
  <c r="AQ812" i="4" s="1"/>
  <c r="AW812" i="4" s="1"/>
  <c r="AJ812" i="4"/>
  <c r="AI812" i="4"/>
  <c r="AF812" i="4"/>
  <c r="AH812" i="4"/>
  <c r="AN812" i="4" s="1"/>
  <c r="AT812" i="4" s="1"/>
  <c r="AG808" i="4"/>
  <c r="AK808" i="4"/>
  <c r="AQ808" i="4" s="1"/>
  <c r="AW808" i="4" s="1"/>
  <c r="AJ808" i="4"/>
  <c r="AI808" i="4"/>
  <c r="AF808" i="4"/>
  <c r="AH808" i="4"/>
  <c r="AG804" i="4"/>
  <c r="AM804" i="4" s="1"/>
  <c r="AS804" i="4" s="1"/>
  <c r="AK804" i="4"/>
  <c r="AQ804" i="4" s="1"/>
  <c r="AW804" i="4" s="1"/>
  <c r="AJ804" i="4"/>
  <c r="AI804" i="4"/>
  <c r="AF804" i="4"/>
  <c r="AH804" i="4"/>
  <c r="AN804" i="4" s="1"/>
  <c r="AT804" i="4" s="1"/>
  <c r="AG800" i="4"/>
  <c r="AK800" i="4"/>
  <c r="AQ800" i="4" s="1"/>
  <c r="AW800" i="4" s="1"/>
  <c r="AJ800" i="4"/>
  <c r="AI800" i="4"/>
  <c r="AF800" i="4"/>
  <c r="AH800" i="4"/>
  <c r="AN800" i="4" s="1"/>
  <c r="AT800" i="4" s="1"/>
  <c r="AG796" i="4"/>
  <c r="AM796" i="4" s="1"/>
  <c r="AS796" i="4" s="1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N792" i="4" s="1"/>
  <c r="AT792" i="4" s="1"/>
  <c r="AG788" i="4"/>
  <c r="AM788" i="4" s="1"/>
  <c r="AS788" i="4" s="1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M780" i="4" s="1"/>
  <c r="AS780" i="4" s="1"/>
  <c r="AK780" i="4"/>
  <c r="AQ780" i="4" s="1"/>
  <c r="AW780" i="4" s="1"/>
  <c r="AJ780" i="4"/>
  <c r="AI780" i="4"/>
  <c r="AF780" i="4"/>
  <c r="AH780" i="4"/>
  <c r="AN780" i="4" s="1"/>
  <c r="AT780" i="4" s="1"/>
  <c r="AG776" i="4"/>
  <c r="AK776" i="4"/>
  <c r="AQ776" i="4" s="1"/>
  <c r="AW776" i="4" s="1"/>
  <c r="AJ776" i="4"/>
  <c r="AI776" i="4"/>
  <c r="AF776" i="4"/>
  <c r="AH776" i="4"/>
  <c r="AG772" i="4"/>
  <c r="AM772" i="4" s="1"/>
  <c r="AS772" i="4" s="1"/>
  <c r="AK772" i="4"/>
  <c r="AQ772" i="4" s="1"/>
  <c r="AW772" i="4" s="1"/>
  <c r="AJ772" i="4"/>
  <c r="AI772" i="4"/>
  <c r="AF772" i="4"/>
  <c r="AH772" i="4"/>
  <c r="AN772" i="4" s="1"/>
  <c r="AT772" i="4" s="1"/>
  <c r="AG768" i="4"/>
  <c r="AK768" i="4"/>
  <c r="AQ768" i="4" s="1"/>
  <c r="AW768" i="4" s="1"/>
  <c r="AJ768" i="4"/>
  <c r="AI768" i="4"/>
  <c r="AF768" i="4"/>
  <c r="AH768" i="4"/>
  <c r="AN768" i="4" s="1"/>
  <c r="AT768" i="4" s="1"/>
  <c r="AG764" i="4"/>
  <c r="AM764" i="4" s="1"/>
  <c r="AS764" i="4" s="1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Q756" i="4" s="1"/>
  <c r="AW756" i="4" s="1"/>
  <c r="AJ756" i="4"/>
  <c r="AI756" i="4"/>
  <c r="AF756" i="4"/>
  <c r="AH756" i="4"/>
  <c r="AN756" i="4" s="1"/>
  <c r="AT756" i="4" s="1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Q740" i="4" s="1"/>
  <c r="AW740" i="4" s="1"/>
  <c r="AJ740" i="4"/>
  <c r="AI740" i="4"/>
  <c r="AF740" i="4"/>
  <c r="AH740" i="4"/>
  <c r="AN740" i="4" s="1"/>
  <c r="AT740" i="4" s="1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N728" i="4" s="1"/>
  <c r="AT728" i="4" s="1"/>
  <c r="AG724" i="4"/>
  <c r="AK724" i="4"/>
  <c r="AQ724" i="4" s="1"/>
  <c r="AW724" i="4" s="1"/>
  <c r="AJ724" i="4"/>
  <c r="AI724" i="4"/>
  <c r="AF724" i="4"/>
  <c r="AH724" i="4"/>
  <c r="AN724" i="4" s="1"/>
  <c r="AT724" i="4" s="1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N712" i="4" s="1"/>
  <c r="AT712" i="4" s="1"/>
  <c r="AG708" i="4"/>
  <c r="AK708" i="4"/>
  <c r="AQ708" i="4" s="1"/>
  <c r="AW708" i="4" s="1"/>
  <c r="AJ708" i="4"/>
  <c r="AI708" i="4"/>
  <c r="AF708" i="4"/>
  <c r="AH708" i="4"/>
  <c r="AN708" i="4" s="1"/>
  <c r="AT708" i="4" s="1"/>
  <c r="AG704" i="4"/>
  <c r="AK704" i="4"/>
  <c r="AQ704" i="4" s="1"/>
  <c r="AW704" i="4" s="1"/>
  <c r="AJ704" i="4"/>
  <c r="AI704" i="4"/>
  <c r="AF704" i="4"/>
  <c r="AH704" i="4"/>
  <c r="AG700" i="4"/>
  <c r="AK700" i="4"/>
  <c r="AJ700" i="4"/>
  <c r="AI700" i="4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I692" i="4"/>
  <c r="AF692" i="4"/>
  <c r="AH692" i="4"/>
  <c r="AN692" i="4" s="1"/>
  <c r="AT692" i="4" s="1"/>
  <c r="AG688" i="4"/>
  <c r="AK688" i="4"/>
  <c r="AQ688" i="4" s="1"/>
  <c r="AW688" i="4" s="1"/>
  <c r="AJ688" i="4"/>
  <c r="AI688" i="4"/>
  <c r="AF688" i="4"/>
  <c r="AH688" i="4"/>
  <c r="AG684" i="4"/>
  <c r="AK684" i="4"/>
  <c r="AJ684" i="4"/>
  <c r="AI684" i="4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I676" i="4"/>
  <c r="AF676" i="4"/>
  <c r="AH676" i="4"/>
  <c r="AN676" i="4" s="1"/>
  <c r="AT676" i="4" s="1"/>
  <c r="AG672" i="4"/>
  <c r="AK672" i="4"/>
  <c r="AQ672" i="4" s="1"/>
  <c r="AW672" i="4" s="1"/>
  <c r="AJ672" i="4"/>
  <c r="AI672" i="4"/>
  <c r="AF672" i="4"/>
  <c r="AH672" i="4"/>
  <c r="AG668" i="4"/>
  <c r="AK668" i="4"/>
  <c r="AJ668" i="4"/>
  <c r="AI668" i="4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H664" i="4"/>
  <c r="AN664" i="4" s="1"/>
  <c r="AT664" i="4" s="1"/>
  <c r="AG660" i="4"/>
  <c r="AK660" i="4"/>
  <c r="AJ660" i="4"/>
  <c r="AI660" i="4"/>
  <c r="AF660" i="4"/>
  <c r="AH660" i="4"/>
  <c r="AN660" i="4" s="1"/>
  <c r="AT660" i="4" s="1"/>
  <c r="AG656" i="4"/>
  <c r="AK656" i="4"/>
  <c r="AQ656" i="4" s="1"/>
  <c r="AW656" i="4" s="1"/>
  <c r="AJ656" i="4"/>
  <c r="AI656" i="4"/>
  <c r="AF656" i="4"/>
  <c r="AH656" i="4"/>
  <c r="AG652" i="4"/>
  <c r="AK652" i="4"/>
  <c r="AJ652" i="4"/>
  <c r="AI652" i="4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H648" i="4"/>
  <c r="AN648" i="4" s="1"/>
  <c r="AT648" i="4" s="1"/>
  <c r="AG644" i="4"/>
  <c r="AK644" i="4"/>
  <c r="AJ644" i="4"/>
  <c r="AI644" i="4"/>
  <c r="AF644" i="4"/>
  <c r="AH644" i="4"/>
  <c r="AN644" i="4" s="1"/>
  <c r="AT644" i="4" s="1"/>
  <c r="AG640" i="4"/>
  <c r="AK640" i="4"/>
  <c r="AQ640" i="4" s="1"/>
  <c r="AW640" i="4" s="1"/>
  <c r="AJ640" i="4"/>
  <c r="AI640" i="4"/>
  <c r="AF640" i="4"/>
  <c r="AH640" i="4"/>
  <c r="AG636" i="4"/>
  <c r="AK636" i="4"/>
  <c r="AQ636" i="4" s="1"/>
  <c r="AW636" i="4" s="1"/>
  <c r="AJ636" i="4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K628" i="4"/>
  <c r="AQ628" i="4" s="1"/>
  <c r="AW628" i="4" s="1"/>
  <c r="AJ628" i="4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N624" i="4" s="1"/>
  <c r="AT624" i="4" s="1"/>
  <c r="AG620" i="4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K612" i="4"/>
  <c r="AJ612" i="4"/>
  <c r="AI612" i="4"/>
  <c r="AF612" i="4"/>
  <c r="AH612" i="4"/>
  <c r="AN612" i="4" s="1"/>
  <c r="AT612" i="4" s="1"/>
  <c r="AG608" i="4"/>
  <c r="AK608" i="4"/>
  <c r="AQ608" i="4" s="1"/>
  <c r="AW608" i="4" s="1"/>
  <c r="AJ608" i="4"/>
  <c r="AI608" i="4"/>
  <c r="AF608" i="4"/>
  <c r="AH608" i="4"/>
  <c r="AN608" i="4" s="1"/>
  <c r="AT608" i="4" s="1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H600" i="4"/>
  <c r="AN600" i="4" s="1"/>
  <c r="AT600" i="4" s="1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N592" i="4" s="1"/>
  <c r="AT592" i="4" s="1"/>
  <c r="AG588" i="4"/>
  <c r="AK588" i="4"/>
  <c r="AJ588" i="4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K580" i="4"/>
  <c r="AJ580" i="4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K572" i="4"/>
  <c r="AQ572" i="4" s="1"/>
  <c r="AW572" i="4" s="1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K564" i="4"/>
  <c r="AQ564" i="4" s="1"/>
  <c r="AW564" i="4" s="1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N560" i="4" s="1"/>
  <c r="AT560" i="4" s="1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K960" i="4"/>
  <c r="AQ960" i="4" s="1"/>
  <c r="AW960" i="4" s="1"/>
  <c r="AF960" i="4"/>
  <c r="AL960" i="4" s="1"/>
  <c r="AR960" i="4" s="1"/>
  <c r="AI960" i="4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F527" i="4"/>
  <c r="AL527" i="4" s="1"/>
  <c r="AR527" i="4" s="1"/>
  <c r="AH527" i="4"/>
  <c r="AN527" i="4" s="1"/>
  <c r="AT527" i="4" s="1"/>
  <c r="AG368" i="4"/>
  <c r="AK368" i="4"/>
  <c r="AQ368" i="4" s="1"/>
  <c r="AW368" i="4" s="1"/>
  <c r="AF368" i="4"/>
  <c r="AL368" i="4" s="1"/>
  <c r="AR368" i="4" s="1"/>
  <c r="AI368" i="4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H20" i="4"/>
  <c r="AF915" i="4"/>
  <c r="AL915" i="4" s="1"/>
  <c r="AR915" i="4" s="1"/>
  <c r="AJ915" i="4"/>
  <c r="AK915" i="4"/>
  <c r="AQ915" i="4" s="1"/>
  <c r="AW915" i="4" s="1"/>
  <c r="AH915" i="4"/>
  <c r="AI915" i="4"/>
  <c r="AG915" i="4"/>
  <c r="AF883" i="4"/>
  <c r="AJ883" i="4"/>
  <c r="AP883" i="4" s="1"/>
  <c r="AV883" i="4" s="1"/>
  <c r="AK883" i="4"/>
  <c r="AH883" i="4"/>
  <c r="AN883" i="4" s="1"/>
  <c r="AT883" i="4" s="1"/>
  <c r="AI883" i="4"/>
  <c r="AG883" i="4"/>
  <c r="AF851" i="4"/>
  <c r="AJ851" i="4"/>
  <c r="AP851" i="4" s="1"/>
  <c r="AV851" i="4" s="1"/>
  <c r="AK851" i="4"/>
  <c r="AH851" i="4"/>
  <c r="AI851" i="4"/>
  <c r="AG851" i="4"/>
  <c r="AF819" i="4"/>
  <c r="AJ819" i="4"/>
  <c r="AP819" i="4" s="1"/>
  <c r="AV819" i="4" s="1"/>
  <c r="AK819" i="4"/>
  <c r="AH819" i="4"/>
  <c r="AI819" i="4"/>
  <c r="AG819" i="4"/>
  <c r="AM819" i="4" s="1"/>
  <c r="AS819" i="4" s="1"/>
  <c r="AF787" i="4"/>
  <c r="AL787" i="4" s="1"/>
  <c r="AR787" i="4" s="1"/>
  <c r="AJ787" i="4"/>
  <c r="AK787" i="4"/>
  <c r="AH787" i="4"/>
  <c r="AI787" i="4"/>
  <c r="AG787" i="4"/>
  <c r="AF755" i="4"/>
  <c r="AJ755" i="4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M723" i="4" s="1"/>
  <c r="AS723" i="4" s="1"/>
  <c r="AF691" i="4"/>
  <c r="AJ691" i="4"/>
  <c r="AK691" i="4"/>
  <c r="AH691" i="4"/>
  <c r="AI691" i="4"/>
  <c r="AG691" i="4"/>
  <c r="AM691" i="4" s="1"/>
  <c r="AS691" i="4" s="1"/>
  <c r="AF659" i="4"/>
  <c r="AJ659" i="4"/>
  <c r="AK659" i="4"/>
  <c r="AQ659" i="4" s="1"/>
  <c r="AW659" i="4" s="1"/>
  <c r="AH659" i="4"/>
  <c r="AI659" i="4"/>
  <c r="AG659" i="4"/>
  <c r="AF607" i="4"/>
  <c r="AJ607" i="4"/>
  <c r="AP607" i="4" s="1"/>
  <c r="AV607" i="4" s="1"/>
  <c r="AK607" i="4"/>
  <c r="AH607" i="4"/>
  <c r="AN607" i="4" s="1"/>
  <c r="AT607" i="4" s="1"/>
  <c r="AI607" i="4"/>
  <c r="AG607" i="4"/>
  <c r="AM607" i="4" s="1"/>
  <c r="AS607" i="4" s="1"/>
  <c r="AH995" i="4"/>
  <c r="AI995" i="4"/>
  <c r="AO995" i="4" s="1"/>
  <c r="AU995" i="4" s="1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O624" i="4"/>
  <c r="AU624" i="4" s="1"/>
  <c r="AL620" i="4"/>
  <c r="AR620" i="4" s="1"/>
  <c r="AO620" i="4"/>
  <c r="AU620" i="4" s="1"/>
  <c r="AO616" i="4"/>
  <c r="AU616" i="4" s="1"/>
  <c r="AL612" i="4"/>
  <c r="AR612" i="4" s="1"/>
  <c r="AO612" i="4"/>
  <c r="AU612" i="4" s="1"/>
  <c r="AO608" i="4"/>
  <c r="AU608" i="4" s="1"/>
  <c r="AL604" i="4"/>
  <c r="AR604" i="4" s="1"/>
  <c r="AL600" i="4"/>
  <c r="AR600" i="4" s="1"/>
  <c r="AL596" i="4"/>
  <c r="AR596" i="4" s="1"/>
  <c r="AL592" i="4"/>
  <c r="AR592" i="4" s="1"/>
  <c r="AL588" i="4"/>
  <c r="AR588" i="4" s="1"/>
  <c r="AL584" i="4"/>
  <c r="AR584" i="4" s="1"/>
  <c r="AL580" i="4"/>
  <c r="AR580" i="4" s="1"/>
  <c r="AO576" i="4"/>
  <c r="AU576" i="4" s="1"/>
  <c r="AL572" i="4"/>
  <c r="AR572" i="4" s="1"/>
  <c r="AL568" i="4"/>
  <c r="AR568" i="4" s="1"/>
  <c r="AL564" i="4"/>
  <c r="AR564" i="4" s="1"/>
  <c r="AL560" i="4"/>
  <c r="AR560" i="4" s="1"/>
  <c r="AL549" i="4"/>
  <c r="AR549" i="4" s="1"/>
  <c r="AL517" i="4"/>
  <c r="AR517" i="4" s="1"/>
  <c r="AN960" i="4"/>
  <c r="AT960" i="4" s="1"/>
  <c r="AO928" i="4"/>
  <c r="AU928" i="4" s="1"/>
  <c r="AM851" i="4"/>
  <c r="AS851" i="4" s="1"/>
  <c r="AM659" i="4"/>
  <c r="AS659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D869" i="4"/>
  <c r="H869" i="4" s="1"/>
  <c r="E845" i="4"/>
  <c r="I845" i="4" s="1"/>
  <c r="G845" i="4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F749" i="4"/>
  <c r="J749" i="4" s="1"/>
  <c r="D749" i="4"/>
  <c r="H749" i="4" s="1"/>
  <c r="F717" i="4"/>
  <c r="J717" i="4" s="1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657" i="4"/>
  <c r="I657" i="4" s="1"/>
  <c r="D657" i="4"/>
  <c r="H657" i="4" s="1"/>
  <c r="G657" i="4"/>
  <c r="F657" i="4"/>
  <c r="J657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G212" i="4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D78" i="4"/>
  <c r="H78" i="4" s="1"/>
  <c r="K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H439" i="4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L874" i="4" s="1"/>
  <c r="AR874" i="4" s="1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L858" i="4" s="1"/>
  <c r="AR858" i="4" s="1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L842" i="4" s="1"/>
  <c r="AR842" i="4" s="1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L782" i="4" s="1"/>
  <c r="AR782" i="4" s="1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L762" i="4" s="1"/>
  <c r="AR762" i="4" s="1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L726" i="4" s="1"/>
  <c r="AR726" i="4" s="1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K634" i="4"/>
  <c r="AQ634" i="4" s="1"/>
  <c r="AW634" i="4" s="1"/>
  <c r="AJ634" i="4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G614" i="4"/>
  <c r="AK614" i="4"/>
  <c r="AQ614" i="4" s="1"/>
  <c r="AW614" i="4" s="1"/>
  <c r="AJ614" i="4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K602" i="4"/>
  <c r="AJ602" i="4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I594" i="4"/>
  <c r="AO594" i="4" s="1"/>
  <c r="AU594" i="4" s="1"/>
  <c r="AF594" i="4"/>
  <c r="AH594" i="4"/>
  <c r="AG590" i="4"/>
  <c r="AM590" i="4" s="1"/>
  <c r="AS590" i="4" s="1"/>
  <c r="AK590" i="4"/>
  <c r="AQ590" i="4" s="1"/>
  <c r="AW590" i="4" s="1"/>
  <c r="AJ590" i="4"/>
  <c r="AI590" i="4"/>
  <c r="AF590" i="4"/>
  <c r="AH590" i="4"/>
  <c r="AN590" i="4" s="1"/>
  <c r="AT590" i="4" s="1"/>
  <c r="AG586" i="4"/>
  <c r="AK586" i="4"/>
  <c r="AJ586" i="4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G574" i="4"/>
  <c r="AK574" i="4"/>
  <c r="AQ574" i="4" s="1"/>
  <c r="AW574" i="4" s="1"/>
  <c r="AJ574" i="4"/>
  <c r="AP574" i="4" s="1"/>
  <c r="AV574" i="4" s="1"/>
  <c r="AI574" i="4"/>
  <c r="AF574" i="4"/>
  <c r="AH574" i="4"/>
  <c r="AN574" i="4" s="1"/>
  <c r="AT574" i="4" s="1"/>
  <c r="AG570" i="4"/>
  <c r="AK570" i="4"/>
  <c r="AJ570" i="4"/>
  <c r="AI570" i="4"/>
  <c r="AO570" i="4" s="1"/>
  <c r="AU570" i="4" s="1"/>
  <c r="AF570" i="4"/>
  <c r="AL570" i="4" s="1"/>
  <c r="AR570" i="4" s="1"/>
  <c r="AH570" i="4"/>
  <c r="AN570" i="4" s="1"/>
  <c r="AT570" i="4" s="1"/>
  <c r="AG566" i="4"/>
  <c r="AK566" i="4"/>
  <c r="AQ566" i="4" s="1"/>
  <c r="AW566" i="4" s="1"/>
  <c r="AJ566" i="4"/>
  <c r="AI566" i="4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G558" i="4"/>
  <c r="AK558" i="4"/>
  <c r="AQ558" i="4" s="1"/>
  <c r="AW558" i="4" s="1"/>
  <c r="AJ558" i="4"/>
  <c r="AP558" i="4" s="1"/>
  <c r="AV558" i="4" s="1"/>
  <c r="AI558" i="4"/>
  <c r="AF558" i="4"/>
  <c r="AH558" i="4"/>
  <c r="AN558" i="4" s="1"/>
  <c r="AT558" i="4" s="1"/>
  <c r="AG533" i="4"/>
  <c r="AK533" i="4"/>
  <c r="AJ533" i="4"/>
  <c r="AI533" i="4"/>
  <c r="AO533" i="4" s="1"/>
  <c r="AU533" i="4" s="1"/>
  <c r="AF533" i="4"/>
  <c r="AL533" i="4" s="1"/>
  <c r="AR533" i="4" s="1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H968" i="4"/>
  <c r="AJ968" i="4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K936" i="4"/>
  <c r="AQ936" i="4" s="1"/>
  <c r="AW936" i="4" s="1"/>
  <c r="AF936" i="4"/>
  <c r="AI936" i="4"/>
  <c r="AH936" i="4"/>
  <c r="AN936" i="4" s="1"/>
  <c r="AT936" i="4" s="1"/>
  <c r="AJ936" i="4"/>
  <c r="AP936" i="4" s="1"/>
  <c r="AV936" i="4" s="1"/>
  <c r="AG543" i="4"/>
  <c r="AK543" i="4"/>
  <c r="AJ543" i="4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D938" i="4"/>
  <c r="H938" i="4" s="1"/>
  <c r="E378" i="4"/>
  <c r="I378" i="4" s="1"/>
  <c r="L379" i="2" s="1"/>
  <c r="D362" i="4"/>
  <c r="H362" i="4" s="1"/>
  <c r="K363" i="2" s="1"/>
  <c r="E362" i="4"/>
  <c r="I362" i="4" s="1"/>
  <c r="L363" i="2" s="1"/>
  <c r="F238" i="4"/>
  <c r="J238" i="4" s="1"/>
  <c r="M239" i="2" s="1"/>
  <c r="E238" i="4"/>
  <c r="I238" i="4" s="1"/>
  <c r="L239" i="2" s="1"/>
  <c r="G110" i="4"/>
  <c r="F110" i="4"/>
  <c r="J110" i="4" s="1"/>
  <c r="M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O910" i="4"/>
  <c r="AU910" i="4" s="1"/>
  <c r="AO906" i="4"/>
  <c r="AU906" i="4" s="1"/>
  <c r="AP904" i="4"/>
  <c r="AV904" i="4" s="1"/>
  <c r="AN904" i="4"/>
  <c r="AT904" i="4" s="1"/>
  <c r="AM904" i="4"/>
  <c r="AS904" i="4" s="1"/>
  <c r="AO902" i="4"/>
  <c r="AU902" i="4" s="1"/>
  <c r="AL898" i="4"/>
  <c r="AR898" i="4" s="1"/>
  <c r="AP896" i="4"/>
  <c r="AV896" i="4" s="1"/>
  <c r="AM896" i="4"/>
  <c r="AS896" i="4" s="1"/>
  <c r="AN892" i="4"/>
  <c r="AT892" i="4" s="1"/>
  <c r="AP888" i="4"/>
  <c r="AV888" i="4" s="1"/>
  <c r="AM888" i="4"/>
  <c r="AS888" i="4" s="1"/>
  <c r="AN884" i="4"/>
  <c r="AT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O878" i="4"/>
  <c r="AU878" i="4" s="1"/>
  <c r="AO874" i="4"/>
  <c r="AU874" i="4" s="1"/>
  <c r="AP872" i="4"/>
  <c r="AV872" i="4" s="1"/>
  <c r="AN872" i="4"/>
  <c r="AT872" i="4" s="1"/>
  <c r="AM872" i="4"/>
  <c r="AS872" i="4" s="1"/>
  <c r="AO870" i="4"/>
  <c r="AU870" i="4" s="1"/>
  <c r="AL866" i="4"/>
  <c r="AR866" i="4" s="1"/>
  <c r="AP864" i="4"/>
  <c r="AV864" i="4" s="1"/>
  <c r="AM864" i="4"/>
  <c r="AS864" i="4" s="1"/>
  <c r="AN860" i="4"/>
  <c r="AT860" i="4" s="1"/>
  <c r="AP856" i="4"/>
  <c r="AV856" i="4" s="1"/>
  <c r="AM856" i="4"/>
  <c r="AS856" i="4" s="1"/>
  <c r="AN852" i="4"/>
  <c r="AT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O846" i="4"/>
  <c r="AU846" i="4" s="1"/>
  <c r="AO842" i="4"/>
  <c r="AU842" i="4" s="1"/>
  <c r="AP840" i="4"/>
  <c r="AV840" i="4" s="1"/>
  <c r="AN840" i="4"/>
  <c r="AT840" i="4" s="1"/>
  <c r="AM840" i="4"/>
  <c r="AS840" i="4" s="1"/>
  <c r="AO838" i="4"/>
  <c r="AU838" i="4" s="1"/>
  <c r="AL834" i="4"/>
  <c r="AR834" i="4" s="1"/>
  <c r="AP832" i="4"/>
  <c r="AV832" i="4" s="1"/>
  <c r="AM832" i="4"/>
  <c r="AS832" i="4" s="1"/>
  <c r="AN828" i="4"/>
  <c r="AT828" i="4" s="1"/>
  <c r="AP824" i="4"/>
  <c r="AV824" i="4" s="1"/>
  <c r="AM824" i="4"/>
  <c r="AS824" i="4" s="1"/>
  <c r="AN820" i="4"/>
  <c r="AT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O814" i="4"/>
  <c r="AU814" i="4" s="1"/>
  <c r="AO810" i="4"/>
  <c r="AU810" i="4" s="1"/>
  <c r="AP808" i="4"/>
  <c r="AV808" i="4" s="1"/>
  <c r="AN808" i="4"/>
  <c r="AT808" i="4" s="1"/>
  <c r="AM808" i="4"/>
  <c r="AS808" i="4" s="1"/>
  <c r="AO806" i="4"/>
  <c r="AU806" i="4" s="1"/>
  <c r="AL802" i="4"/>
  <c r="AR802" i="4" s="1"/>
  <c r="AP800" i="4"/>
  <c r="AV800" i="4" s="1"/>
  <c r="AM800" i="4"/>
  <c r="AS800" i="4" s="1"/>
  <c r="AN796" i="4"/>
  <c r="AT796" i="4" s="1"/>
  <c r="AP792" i="4"/>
  <c r="AV792" i="4" s="1"/>
  <c r="AM792" i="4"/>
  <c r="AS792" i="4" s="1"/>
  <c r="AN788" i="4"/>
  <c r="AT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O782" i="4"/>
  <c r="AU782" i="4" s="1"/>
  <c r="AO778" i="4"/>
  <c r="AU778" i="4" s="1"/>
  <c r="AP776" i="4"/>
  <c r="AV776" i="4" s="1"/>
  <c r="AN776" i="4"/>
  <c r="AT776" i="4" s="1"/>
  <c r="AM776" i="4"/>
  <c r="AS776" i="4" s="1"/>
  <c r="AO774" i="4"/>
  <c r="AU774" i="4" s="1"/>
  <c r="AL770" i="4"/>
  <c r="AR770" i="4" s="1"/>
  <c r="AP768" i="4"/>
  <c r="AV768" i="4" s="1"/>
  <c r="AM768" i="4"/>
  <c r="AS768" i="4" s="1"/>
  <c r="AN764" i="4"/>
  <c r="AT764" i="4" s="1"/>
  <c r="AP760" i="4"/>
  <c r="AV760" i="4" s="1"/>
  <c r="AM760" i="4"/>
  <c r="AS760" i="4" s="1"/>
  <c r="AP756" i="4"/>
  <c r="AV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P744" i="4"/>
  <c r="AV744" i="4" s="1"/>
  <c r="AM744" i="4"/>
  <c r="AS744" i="4" s="1"/>
  <c r="AP740" i="4"/>
  <c r="AV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P728" i="4"/>
  <c r="AV728" i="4" s="1"/>
  <c r="AM728" i="4"/>
  <c r="AS728" i="4" s="1"/>
  <c r="AP724" i="4"/>
  <c r="AV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P712" i="4"/>
  <c r="AV712" i="4" s="1"/>
  <c r="AM712" i="4"/>
  <c r="AS712" i="4" s="1"/>
  <c r="AP708" i="4"/>
  <c r="AV708" i="4" s="1"/>
  <c r="AM708" i="4"/>
  <c r="AS708" i="4" s="1"/>
  <c r="AO706" i="4"/>
  <c r="AU706" i="4" s="1"/>
  <c r="AP704" i="4"/>
  <c r="AV704" i="4" s="1"/>
  <c r="AN704" i="4"/>
  <c r="AT704" i="4" s="1"/>
  <c r="AM704" i="4"/>
  <c r="AS704" i="4" s="1"/>
  <c r="AO702" i="4"/>
  <c r="AU702" i="4" s="1"/>
  <c r="AM700" i="4"/>
  <c r="AS700" i="4" s="1"/>
  <c r="AM696" i="4"/>
  <c r="AS696" i="4" s="1"/>
  <c r="AL694" i="4"/>
  <c r="AR694" i="4" s="1"/>
  <c r="AO694" i="4"/>
  <c r="AU694" i="4" s="1"/>
  <c r="AM692" i="4"/>
  <c r="AS692" i="4" s="1"/>
  <c r="AN688" i="4"/>
  <c r="AT688" i="4" s="1"/>
  <c r="AM688" i="4"/>
  <c r="AS688" i="4" s="1"/>
  <c r="AO686" i="4"/>
  <c r="AU686" i="4" s="1"/>
  <c r="AM684" i="4"/>
  <c r="AS684" i="4" s="1"/>
  <c r="AM680" i="4"/>
  <c r="AS680" i="4" s="1"/>
  <c r="AL678" i="4"/>
  <c r="AR678" i="4" s="1"/>
  <c r="AO678" i="4"/>
  <c r="AU678" i="4" s="1"/>
  <c r="AM676" i="4"/>
  <c r="AS676" i="4" s="1"/>
  <c r="AN672" i="4"/>
  <c r="AT672" i="4" s="1"/>
  <c r="AM672" i="4"/>
  <c r="AS672" i="4" s="1"/>
  <c r="AO670" i="4"/>
  <c r="AU670" i="4" s="1"/>
  <c r="AM668" i="4"/>
  <c r="AS668" i="4" s="1"/>
  <c r="AM664" i="4"/>
  <c r="AS664" i="4" s="1"/>
  <c r="AL662" i="4"/>
  <c r="AR662" i="4" s="1"/>
  <c r="AO662" i="4"/>
  <c r="AU662" i="4" s="1"/>
  <c r="AM660" i="4"/>
  <c r="AS660" i="4" s="1"/>
  <c r="AN656" i="4"/>
  <c r="AT656" i="4" s="1"/>
  <c r="AM656" i="4"/>
  <c r="AS656" i="4" s="1"/>
  <c r="AO654" i="4"/>
  <c r="AU654" i="4" s="1"/>
  <c r="AM652" i="4"/>
  <c r="AS652" i="4" s="1"/>
  <c r="AM648" i="4"/>
  <c r="AS648" i="4" s="1"/>
  <c r="AL646" i="4"/>
  <c r="AR646" i="4" s="1"/>
  <c r="AO646" i="4"/>
  <c r="AU646" i="4" s="1"/>
  <c r="AM644" i="4"/>
  <c r="AS644" i="4" s="1"/>
  <c r="AN640" i="4"/>
  <c r="AT640" i="4" s="1"/>
  <c r="AM640" i="4"/>
  <c r="AS640" i="4" s="1"/>
  <c r="AO638" i="4"/>
  <c r="AU638" i="4" s="1"/>
  <c r="AL634" i="4"/>
  <c r="AR634" i="4" s="1"/>
  <c r="AL630" i="4"/>
  <c r="AR630" i="4" s="1"/>
  <c r="AL626" i="4"/>
  <c r="AR626" i="4" s="1"/>
  <c r="AL622" i="4"/>
  <c r="AR622" i="4" s="1"/>
  <c r="AN620" i="4"/>
  <c r="AT620" i="4" s="1"/>
  <c r="AP612" i="4"/>
  <c r="AV612" i="4" s="1"/>
  <c r="AL610" i="4"/>
  <c r="AR610" i="4" s="1"/>
  <c r="AL606" i="4"/>
  <c r="AR606" i="4" s="1"/>
  <c r="AL602" i="4"/>
  <c r="AR602" i="4" s="1"/>
  <c r="AL598" i="4"/>
  <c r="AR598" i="4" s="1"/>
  <c r="AL594" i="4"/>
  <c r="AR594" i="4" s="1"/>
  <c r="AN588" i="4"/>
  <c r="AT588" i="4" s="1"/>
  <c r="AN580" i="4"/>
  <c r="AT580" i="4" s="1"/>
  <c r="AP572" i="4"/>
  <c r="AV572" i="4" s="1"/>
  <c r="AP568" i="4"/>
  <c r="AV568" i="4" s="1"/>
  <c r="AP564" i="4"/>
  <c r="AV564" i="4" s="1"/>
  <c r="AL562" i="4"/>
  <c r="AR562" i="4" s="1"/>
  <c r="AP560" i="4"/>
  <c r="AV560" i="4" s="1"/>
  <c r="AQ560" i="4"/>
  <c r="AW560" i="4" s="1"/>
  <c r="AQ549" i="4"/>
  <c r="AW549" i="4" s="1"/>
  <c r="AP517" i="4"/>
  <c r="AV517" i="4" s="1"/>
  <c r="AQ517" i="4"/>
  <c r="AW517" i="4" s="1"/>
  <c r="AP952" i="4"/>
  <c r="AV952" i="4" s="1"/>
  <c r="AL543" i="4"/>
  <c r="AR543" i="4" s="1"/>
  <c r="AQ527" i="4"/>
  <c r="AW527" i="4" s="1"/>
  <c r="AL20" i="4"/>
  <c r="AR20" i="4" s="1"/>
  <c r="AQ883" i="4"/>
  <c r="AW883" i="4" s="1"/>
  <c r="AL883" i="4"/>
  <c r="AR883" i="4" s="1"/>
  <c r="AQ819" i="4"/>
  <c r="AW819" i="4" s="1"/>
  <c r="AP787" i="4"/>
  <c r="AV787" i="4" s="1"/>
  <c r="AP755" i="4"/>
  <c r="AV755" i="4" s="1"/>
  <c r="AP691" i="4"/>
  <c r="AV691" i="4" s="1"/>
  <c r="AQ607" i="4"/>
  <c r="AW607" i="4" s="1"/>
  <c r="AL607" i="4"/>
  <c r="AR607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C202" i="4"/>
  <c r="AC495" i="4"/>
  <c r="AJ495" i="4"/>
  <c r="AI495" i="4"/>
  <c r="AB463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O309" i="4"/>
  <c r="AU309" i="4" s="1"/>
  <c r="AQ277" i="4"/>
  <c r="AW277" i="4" s="1"/>
  <c r="AL484" i="4"/>
  <c r="AR484" i="4" s="1"/>
  <c r="AM484" i="4"/>
  <c r="AS484" i="4" s="1"/>
  <c r="AO452" i="4"/>
  <c r="AU452" i="4" s="1"/>
  <c r="AQ420" i="4"/>
  <c r="AW420" i="4" s="1"/>
  <c r="AN388" i="4"/>
  <c r="AT388" i="4" s="1"/>
  <c r="AO388" i="4"/>
  <c r="AU388" i="4" s="1"/>
  <c r="AL339" i="4"/>
  <c r="AR339" i="4" s="1"/>
  <c r="AM339" i="4"/>
  <c r="AS339" i="4" s="1"/>
  <c r="AO307" i="4"/>
  <c r="AU307" i="4" s="1"/>
  <c r="AQ275" i="4"/>
  <c r="AW275" i="4" s="1"/>
  <c r="AN223" i="4"/>
  <c r="AT223" i="4" s="1"/>
  <c r="AO223" i="4"/>
  <c r="AU223" i="4" s="1"/>
  <c r="AM191" i="4"/>
  <c r="AS191" i="4" s="1"/>
  <c r="AQ125" i="4"/>
  <c r="AW125" i="4" s="1"/>
  <c r="AO994" i="4"/>
  <c r="AU994" i="4" s="1"/>
  <c r="AN986" i="4"/>
  <c r="AT986" i="4" s="1"/>
  <c r="AM986" i="4"/>
  <c r="AS986" i="4" s="1"/>
  <c r="AL978" i="4"/>
  <c r="AR978" i="4" s="1"/>
  <c r="AO978" i="4"/>
  <c r="AU978" i="4" s="1"/>
  <c r="AN545" i="4"/>
  <c r="AT545" i="4" s="1"/>
  <c r="AP970" i="4"/>
  <c r="AV970" i="4" s="1"/>
  <c r="AM954" i="4"/>
  <c r="AS954" i="4" s="1"/>
  <c r="AN942" i="4"/>
  <c r="AT942" i="4" s="1"/>
  <c r="AP942" i="4"/>
  <c r="AV942" i="4" s="1"/>
  <c r="AM926" i="4"/>
  <c r="AS926" i="4" s="1"/>
  <c r="AO539" i="4"/>
  <c r="AU539" i="4" s="1"/>
  <c r="AN515" i="4"/>
  <c r="AT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N504" i="4"/>
  <c r="AT504" i="4" s="1"/>
  <c r="AL488" i="4"/>
  <c r="AR488" i="4" s="1"/>
  <c r="AQ488" i="4"/>
  <c r="AW488" i="4" s="1"/>
  <c r="AN472" i="4"/>
  <c r="AT472" i="4" s="1"/>
  <c r="AP456" i="4"/>
  <c r="AV456" i="4" s="1"/>
  <c r="AM456" i="4"/>
  <c r="AS456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Q392" i="4"/>
  <c r="AW392" i="4" s="1"/>
  <c r="AN351" i="4"/>
  <c r="AT351" i="4" s="1"/>
  <c r="AL335" i="4"/>
  <c r="AR335" i="4" s="1"/>
  <c r="AQ335" i="4"/>
  <c r="AW335" i="4" s="1"/>
  <c r="AN319" i="4"/>
  <c r="AT319" i="4" s="1"/>
  <c r="AP303" i="4"/>
  <c r="AV303" i="4" s="1"/>
  <c r="AM303" i="4"/>
  <c r="AS303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Q227" i="4"/>
  <c r="AW227" i="4" s="1"/>
  <c r="AN211" i="4"/>
  <c r="AT211" i="4" s="1"/>
  <c r="AQ195" i="4"/>
  <c r="AW195" i="4" s="1"/>
  <c r="AN179" i="4"/>
  <c r="AT179" i="4" s="1"/>
  <c r="AP163" i="4"/>
  <c r="AV163" i="4" s="1"/>
  <c r="AP121" i="4"/>
  <c r="AV121" i="4" s="1"/>
  <c r="AQ121" i="4"/>
  <c r="AW121" i="4" s="1"/>
  <c r="AM121" i="4"/>
  <c r="AS121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P476" i="4"/>
  <c r="AV476" i="4" s="1"/>
  <c r="AQ476" i="4"/>
  <c r="AW476" i="4" s="1"/>
  <c r="AN412" i="4"/>
  <c r="AT412" i="4" s="1"/>
  <c r="AQ315" i="4"/>
  <c r="AW315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O364" i="4"/>
  <c r="AU364" i="4" s="1"/>
  <c r="AQ244" i="4"/>
  <c r="AW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P635" i="4"/>
  <c r="AV635" i="4" s="1"/>
  <c r="AM619" i="4"/>
  <c r="AS619" i="4" s="1"/>
  <c r="AO603" i="4"/>
  <c r="AU603" i="4" s="1"/>
  <c r="AP603" i="4"/>
  <c r="AV603" i="4" s="1"/>
  <c r="AN587" i="4"/>
  <c r="AT587" i="4" s="1"/>
  <c r="AA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341" i="4"/>
  <c r="AU341" i="4" s="1"/>
  <c r="AL309" i="4"/>
  <c r="AR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L223" i="4"/>
  <c r="AR223" i="4" s="1"/>
  <c r="AO191" i="4"/>
  <c r="AU191" i="4" s="1"/>
  <c r="AO125" i="4"/>
  <c r="AU125" i="4" s="1"/>
  <c r="AN994" i="4"/>
  <c r="AT994" i="4" s="1"/>
  <c r="AO986" i="4"/>
  <c r="AU986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P954" i="4"/>
  <c r="AV954" i="4" s="1"/>
  <c r="AO954" i="4"/>
  <c r="AU954" i="4" s="1"/>
  <c r="AQ942" i="4"/>
  <c r="AW942" i="4" s="1"/>
  <c r="AN926" i="4"/>
  <c r="AT926" i="4" s="1"/>
  <c r="AO926" i="4"/>
  <c r="AU926" i="4" s="1"/>
  <c r="AN539" i="4"/>
  <c r="AT539" i="4" s="1"/>
  <c r="AL515" i="4"/>
  <c r="AR515" i="4" s="1"/>
  <c r="AO515" i="4"/>
  <c r="AU515" i="4" s="1"/>
  <c r="AQ366" i="4"/>
  <c r="AW366" i="4" s="1"/>
  <c r="AL556" i="4"/>
  <c r="AR556" i="4" s="1"/>
  <c r="AP504" i="4"/>
  <c r="AV504" i="4" s="1"/>
  <c r="AQ504" i="4"/>
  <c r="AW504" i="4" s="1"/>
  <c r="AP472" i="4"/>
  <c r="AV472" i="4" s="1"/>
  <c r="AM472" i="4"/>
  <c r="AS472" i="4" s="1"/>
  <c r="AN456" i="4"/>
  <c r="AT456" i="4" s="1"/>
  <c r="AP440" i="4"/>
  <c r="AV440" i="4" s="1"/>
  <c r="AQ440" i="4"/>
  <c r="AW440" i="4" s="1"/>
  <c r="AP408" i="4"/>
  <c r="AV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Q319" i="4"/>
  <c r="AW319" i="4" s="1"/>
  <c r="AN303" i="4"/>
  <c r="AT303" i="4" s="1"/>
  <c r="AP287" i="4"/>
  <c r="AV287" i="4" s="1"/>
  <c r="AL287" i="4"/>
  <c r="AR287" i="4" s="1"/>
  <c r="AN271" i="4"/>
  <c r="AT271" i="4" s="1"/>
  <c r="AQ255" i="4"/>
  <c r="AW255" i="4" s="1"/>
  <c r="AP211" i="4"/>
  <c r="AV211" i="4" s="1"/>
  <c r="AP179" i="4"/>
  <c r="AV179" i="4" s="1"/>
  <c r="AM179" i="4"/>
  <c r="AS179" i="4" s="1"/>
  <c r="AP137" i="4"/>
  <c r="AV137" i="4" s="1"/>
  <c r="AN121" i="4"/>
  <c r="AT121" i="4" s="1"/>
  <c r="AQ349" i="4"/>
  <c r="AW349" i="4" s="1"/>
  <c r="AN476" i="4"/>
  <c r="AT476" i="4" s="1"/>
  <c r="AL412" i="4"/>
  <c r="AR412" i="4" s="1"/>
  <c r="AN315" i="4"/>
  <c r="AT315" i="4" s="1"/>
  <c r="AL251" i="4"/>
  <c r="AR251" i="4" s="1"/>
  <c r="AQ251" i="4"/>
  <c r="AW251" i="4" s="1"/>
  <c r="AM251" i="4"/>
  <c r="AS251" i="4" s="1"/>
  <c r="AP133" i="4"/>
  <c r="AV133" i="4" s="1"/>
  <c r="AL133" i="4"/>
  <c r="AR133" i="4" s="1"/>
  <c r="AQ133" i="4"/>
  <c r="AW133" i="4" s="1"/>
  <c r="AP372" i="4"/>
  <c r="AV372" i="4" s="1"/>
  <c r="AQ364" i="4"/>
  <c r="AW364" i="4" s="1"/>
  <c r="AN244" i="4"/>
  <c r="AT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Q619" i="4"/>
  <c r="AW619" i="4" s="1"/>
  <c r="AL619" i="4"/>
  <c r="AR619" i="4" s="1"/>
  <c r="AN603" i="4"/>
  <c r="AT603" i="4" s="1"/>
  <c r="AQ587" i="4"/>
  <c r="AW587" i="4" s="1"/>
  <c r="AP587" i="4"/>
  <c r="AV587" i="4" s="1"/>
  <c r="AL587" i="4"/>
  <c r="AR587" i="4" s="1"/>
  <c r="K9" i="3"/>
  <c r="D10" i="3"/>
  <c r="AF240" i="4" l="1"/>
  <c r="E212" i="4"/>
  <c r="I212" i="4" s="1"/>
  <c r="L213" i="2" s="1"/>
  <c r="G214" i="4"/>
  <c r="E190" i="4"/>
  <c r="I190" i="4" s="1"/>
  <c r="L191" i="2" s="1"/>
  <c r="AP227" i="4"/>
  <c r="AV227" i="4" s="1"/>
  <c r="AO227" i="4"/>
  <c r="AU227" i="4" s="1"/>
  <c r="F174" i="4"/>
  <c r="J174" i="4" s="1"/>
  <c r="M175" i="2" s="1"/>
  <c r="AP251" i="4"/>
  <c r="AV251" i="4" s="1"/>
  <c r="AP412" i="4"/>
  <c r="AV412" i="4" s="1"/>
  <c r="AM159" i="4"/>
  <c r="AS159" i="4" s="1"/>
  <c r="AM223" i="4"/>
  <c r="AS223" i="4" s="1"/>
  <c r="AM452" i="4"/>
  <c r="AS452" i="4" s="1"/>
  <c r="AM163" i="4"/>
  <c r="AS163" i="4" s="1"/>
  <c r="AM753" i="4"/>
  <c r="AS753" i="4" s="1"/>
  <c r="AL753" i="4"/>
  <c r="AR753" i="4" s="1"/>
  <c r="AO753" i="4"/>
  <c r="AU753" i="4" s="1"/>
  <c r="AL721" i="4"/>
  <c r="AR721" i="4" s="1"/>
  <c r="AO721" i="4"/>
  <c r="AU721" i="4" s="1"/>
  <c r="AN665" i="4"/>
  <c r="AT665" i="4" s="1"/>
  <c r="AL737" i="4"/>
  <c r="AR737" i="4" s="1"/>
  <c r="AO737" i="4"/>
  <c r="AU737" i="4" s="1"/>
  <c r="AL641" i="4"/>
  <c r="AR641" i="4" s="1"/>
  <c r="AM641" i="4"/>
  <c r="AS641" i="4" s="1"/>
  <c r="E498" i="4"/>
  <c r="I498" i="4" s="1"/>
  <c r="F498" i="4"/>
  <c r="J498" i="4" s="1"/>
  <c r="D498" i="4"/>
  <c r="H498" i="4" s="1"/>
  <c r="G498" i="4"/>
  <c r="AQ314" i="4"/>
  <c r="AW314" i="4" s="1"/>
  <c r="AN978" i="4"/>
  <c r="AT978" i="4" s="1"/>
  <c r="AL954" i="4"/>
  <c r="AR954" i="4" s="1"/>
  <c r="AL125" i="4"/>
  <c r="AR125" i="4" s="1"/>
  <c r="AL275" i="4"/>
  <c r="AR275" i="4" s="1"/>
  <c r="AL420" i="4"/>
  <c r="AR420" i="4" s="1"/>
  <c r="AL277" i="4"/>
  <c r="AR277" i="4" s="1"/>
  <c r="AO275" i="4"/>
  <c r="AU275" i="4" s="1"/>
  <c r="AM277" i="4"/>
  <c r="AS277" i="4" s="1"/>
  <c r="AL642" i="4"/>
  <c r="AR642" i="4" s="1"/>
  <c r="AL658" i="4"/>
  <c r="AR658" i="4" s="1"/>
  <c r="AL674" i="4"/>
  <c r="AR674" i="4" s="1"/>
  <c r="AL690" i="4"/>
  <c r="AR690" i="4" s="1"/>
  <c r="AL706" i="4"/>
  <c r="AR706" i="4" s="1"/>
  <c r="AO714" i="4"/>
  <c r="AU714" i="4" s="1"/>
  <c r="AP689" i="4"/>
  <c r="AV689" i="4" s="1"/>
  <c r="E937" i="4"/>
  <c r="I937" i="4" s="1"/>
  <c r="D937" i="4"/>
  <c r="H937" i="4" s="1"/>
  <c r="F937" i="4"/>
  <c r="J937" i="4" s="1"/>
  <c r="G937" i="4"/>
  <c r="G949" i="4"/>
  <c r="F949" i="4"/>
  <c r="J949" i="4" s="1"/>
  <c r="D949" i="4"/>
  <c r="H949" i="4" s="1"/>
  <c r="E949" i="4"/>
  <c r="I949" i="4" s="1"/>
  <c r="AN737" i="4"/>
  <c r="AT737" i="4" s="1"/>
  <c r="AP705" i="4"/>
  <c r="AV705" i="4" s="1"/>
  <c r="AP673" i="4"/>
  <c r="AV673" i="4" s="1"/>
  <c r="F217" i="4"/>
  <c r="J217" i="4" s="1"/>
  <c r="M218" i="2" s="1"/>
  <c r="D217" i="4"/>
  <c r="H217" i="4" s="1"/>
  <c r="K218" i="2" s="1"/>
  <c r="E217" i="4"/>
  <c r="I217" i="4" s="1"/>
  <c r="L218" i="2" s="1"/>
  <c r="G217" i="4"/>
  <c r="AQ412" i="4"/>
  <c r="AW412" i="4" s="1"/>
  <c r="AM285" i="4"/>
  <c r="AS285" i="4" s="1"/>
  <c r="AM995" i="4"/>
  <c r="AS995" i="4" s="1"/>
  <c r="AP659" i="4"/>
  <c r="AV659" i="4" s="1"/>
  <c r="AP915" i="4"/>
  <c r="AV915" i="4" s="1"/>
  <c r="AM915" i="4"/>
  <c r="AS915" i="4" s="1"/>
  <c r="AL211" i="4"/>
  <c r="AR211" i="4" s="1"/>
  <c r="AP255" i="4"/>
  <c r="AV255" i="4" s="1"/>
  <c r="AP319" i="4"/>
  <c r="AV319" i="4" s="1"/>
  <c r="AL440" i="4"/>
  <c r="AR440" i="4" s="1"/>
  <c r="AL504" i="4"/>
  <c r="AR504" i="4" s="1"/>
  <c r="AN307" i="4"/>
  <c r="AT307" i="4" s="1"/>
  <c r="AN452" i="4"/>
  <c r="AT452" i="4" s="1"/>
  <c r="AP960" i="4"/>
  <c r="AV960" i="4" s="1"/>
  <c r="AP549" i="4"/>
  <c r="AV549" i="4" s="1"/>
  <c r="AQ568" i="4"/>
  <c r="AW568" i="4" s="1"/>
  <c r="AQ576" i="4"/>
  <c r="AW576" i="4" s="1"/>
  <c r="AQ584" i="4"/>
  <c r="AW584" i="4" s="1"/>
  <c r="AQ592" i="4"/>
  <c r="AW592" i="4" s="1"/>
  <c r="AQ600" i="4"/>
  <c r="AW600" i="4" s="1"/>
  <c r="AP620" i="4"/>
  <c r="AV620" i="4" s="1"/>
  <c r="AQ755" i="4"/>
  <c r="AW755" i="4" s="1"/>
  <c r="AP926" i="4"/>
  <c r="AV926" i="4" s="1"/>
  <c r="AQ163" i="4"/>
  <c r="AW163" i="4" s="1"/>
  <c r="AP195" i="4"/>
  <c r="AV195" i="4" s="1"/>
  <c r="AM227" i="4"/>
  <c r="AS227" i="4" s="1"/>
  <c r="AQ303" i="4"/>
  <c r="AW303" i="4" s="1"/>
  <c r="AP335" i="4"/>
  <c r="AV335" i="4" s="1"/>
  <c r="AM392" i="4"/>
  <c r="AS392" i="4" s="1"/>
  <c r="AQ456" i="4"/>
  <c r="AW456" i="4" s="1"/>
  <c r="AP488" i="4"/>
  <c r="AV488" i="4" s="1"/>
  <c r="AM556" i="4"/>
  <c r="AS556" i="4" s="1"/>
  <c r="AL926" i="4"/>
  <c r="AR926" i="4" s="1"/>
  <c r="AM275" i="4"/>
  <c r="AS275" i="4" s="1"/>
  <c r="AM420" i="4"/>
  <c r="AS420" i="4" s="1"/>
  <c r="AL576" i="4"/>
  <c r="AR576" i="4" s="1"/>
  <c r="AL608" i="4"/>
  <c r="AR608" i="4" s="1"/>
  <c r="AL616" i="4"/>
  <c r="AR616" i="4" s="1"/>
  <c r="AL624" i="4"/>
  <c r="AR624" i="4" s="1"/>
  <c r="AQ644" i="4"/>
  <c r="AW644" i="4" s="1"/>
  <c r="AQ652" i="4"/>
  <c r="AW652" i="4" s="1"/>
  <c r="AQ660" i="4"/>
  <c r="AW660" i="4" s="1"/>
  <c r="AQ668" i="4"/>
  <c r="AW668" i="4" s="1"/>
  <c r="AQ676" i="4"/>
  <c r="AW676" i="4" s="1"/>
  <c r="AQ684" i="4"/>
  <c r="AW684" i="4" s="1"/>
  <c r="AQ692" i="4"/>
  <c r="AW692" i="4" s="1"/>
  <c r="AQ700" i="4"/>
  <c r="AW700" i="4" s="1"/>
  <c r="AP753" i="4"/>
  <c r="AV753" i="4" s="1"/>
  <c r="AN753" i="4"/>
  <c r="AT753" i="4" s="1"/>
  <c r="AL689" i="4"/>
  <c r="AR689" i="4" s="1"/>
  <c r="AO689" i="4"/>
  <c r="AU689" i="4" s="1"/>
  <c r="AQ937" i="4"/>
  <c r="AW937" i="4" s="1"/>
  <c r="D450" i="4"/>
  <c r="H450" i="4" s="1"/>
  <c r="K451" i="2" s="1"/>
  <c r="G450" i="4"/>
  <c r="E450" i="4"/>
  <c r="I450" i="4" s="1"/>
  <c r="L451" i="2" s="1"/>
  <c r="F450" i="4"/>
  <c r="J450" i="4" s="1"/>
  <c r="M451" i="2" s="1"/>
  <c r="AN949" i="4"/>
  <c r="AT949" i="4" s="1"/>
  <c r="AP721" i="4"/>
  <c r="AV721" i="4" s="1"/>
  <c r="AM665" i="4"/>
  <c r="AS665" i="4" s="1"/>
  <c r="AQ665" i="4"/>
  <c r="AW665" i="4" s="1"/>
  <c r="AL665" i="4"/>
  <c r="AR665" i="4" s="1"/>
  <c r="AO665" i="4"/>
  <c r="AU665" i="4" s="1"/>
  <c r="AP737" i="4"/>
  <c r="AV737" i="4" s="1"/>
  <c r="AM737" i="4"/>
  <c r="AS737" i="4" s="1"/>
  <c r="AO705" i="4"/>
  <c r="AU705" i="4" s="1"/>
  <c r="AL705" i="4"/>
  <c r="AR705" i="4" s="1"/>
  <c r="AO673" i="4"/>
  <c r="AU673" i="4" s="1"/>
  <c r="AL673" i="4"/>
  <c r="AR673" i="4" s="1"/>
  <c r="AP641" i="4"/>
  <c r="AV641" i="4" s="1"/>
  <c r="AN159" i="4"/>
  <c r="AT159" i="4" s="1"/>
  <c r="E152" i="4"/>
  <c r="I152" i="4" s="1"/>
  <c r="L153" i="2" s="1"/>
  <c r="F415" i="4"/>
  <c r="J415" i="4" s="1"/>
  <c r="M416" i="2" s="1"/>
  <c r="G415" i="4"/>
  <c r="D415" i="4"/>
  <c r="H415" i="4" s="1"/>
  <c r="K416" i="2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O380" i="4"/>
  <c r="AK154" i="4"/>
  <c r="F152" i="4"/>
  <c r="J152" i="4" s="1"/>
  <c r="M153" i="2" s="1"/>
  <c r="D238" i="4"/>
  <c r="H238" i="4" s="1"/>
  <c r="K239" i="2" s="1"/>
  <c r="F362" i="4"/>
  <c r="J362" i="4" s="1"/>
  <c r="M363" i="2" s="1"/>
  <c r="D378" i="4"/>
  <c r="H378" i="4" s="1"/>
  <c r="K379" i="2" s="1"/>
  <c r="AN360" i="4"/>
  <c r="AT360" i="4" s="1"/>
  <c r="AP543" i="4"/>
  <c r="AV543" i="4" s="1"/>
  <c r="AM543" i="4"/>
  <c r="AS543" i="4" s="1"/>
  <c r="AL936" i="4"/>
  <c r="AR936" i="4" s="1"/>
  <c r="F936" i="4" s="1"/>
  <c r="J936" i="4" s="1"/>
  <c r="AM936" i="4"/>
  <c r="AS936" i="4" s="1"/>
  <c r="AN952" i="4"/>
  <c r="AT952" i="4" s="1"/>
  <c r="AP533" i="4"/>
  <c r="AV533" i="4" s="1"/>
  <c r="AM533" i="4"/>
  <c r="AS533" i="4" s="1"/>
  <c r="AM558" i="4"/>
  <c r="AS558" i="4" s="1"/>
  <c r="AP570" i="4"/>
  <c r="AV570" i="4" s="1"/>
  <c r="AM570" i="4"/>
  <c r="AS570" i="4" s="1"/>
  <c r="AM574" i="4"/>
  <c r="AS574" i="4" s="1"/>
  <c r="AL578" i="4"/>
  <c r="AR578" i="4" s="1"/>
  <c r="AL582" i="4"/>
  <c r="AR582" i="4" s="1"/>
  <c r="G582" i="4" s="1"/>
  <c r="AL586" i="4"/>
  <c r="AR586" i="4" s="1"/>
  <c r="AP586" i="4"/>
  <c r="AV586" i="4" s="1"/>
  <c r="AM586" i="4"/>
  <c r="AS586" i="4" s="1"/>
  <c r="AP590" i="4"/>
  <c r="AV590" i="4" s="1"/>
  <c r="AP594" i="4"/>
  <c r="AV594" i="4" s="1"/>
  <c r="AP602" i="4"/>
  <c r="AV602" i="4" s="1"/>
  <c r="AM602" i="4"/>
  <c r="AS602" i="4" s="1"/>
  <c r="AL618" i="4"/>
  <c r="AR618" i="4" s="1"/>
  <c r="G618" i="4" s="1"/>
  <c r="AP634" i="4"/>
  <c r="AV634" i="4" s="1"/>
  <c r="AM634" i="4"/>
  <c r="AS634" i="4" s="1"/>
  <c r="AL650" i="4"/>
  <c r="AR650" i="4" s="1"/>
  <c r="AL666" i="4"/>
  <c r="AR666" i="4" s="1"/>
  <c r="G666" i="4" s="1"/>
  <c r="AL682" i="4"/>
  <c r="AR682" i="4" s="1"/>
  <c r="AL698" i="4"/>
  <c r="AR698" i="4" s="1"/>
  <c r="G698" i="4" s="1"/>
  <c r="AP407" i="4"/>
  <c r="AV407" i="4" s="1"/>
  <c r="AN439" i="4"/>
  <c r="AT439" i="4" s="1"/>
  <c r="F78" i="4"/>
  <c r="J78" i="4" s="1"/>
  <c r="M79" i="2" s="1"/>
  <c r="D625" i="4"/>
  <c r="H625" i="4" s="1"/>
  <c r="G717" i="4"/>
  <c r="G749" i="4"/>
  <c r="F869" i="4"/>
  <c r="J869" i="4" s="1"/>
  <c r="AO563" i="4"/>
  <c r="AU563" i="4" s="1"/>
  <c r="AL659" i="4"/>
  <c r="AR659" i="4" s="1"/>
  <c r="AO691" i="4"/>
  <c r="AU691" i="4" s="1"/>
  <c r="AO723" i="4"/>
  <c r="AU723" i="4" s="1"/>
  <c r="AQ723" i="4"/>
  <c r="AW723" i="4" s="1"/>
  <c r="AO755" i="4"/>
  <c r="AU755" i="4" s="1"/>
  <c r="AO787" i="4"/>
  <c r="AU787" i="4" s="1"/>
  <c r="AL851" i="4"/>
  <c r="AR851" i="4" s="1"/>
  <c r="AQ20" i="4"/>
  <c r="AW20" i="4" s="1"/>
  <c r="AM368" i="4"/>
  <c r="AS368" i="4" s="1"/>
  <c r="AM928" i="4"/>
  <c r="AS928" i="4" s="1"/>
  <c r="AN944" i="4"/>
  <c r="AT944" i="4" s="1"/>
  <c r="AM960" i="4"/>
  <c r="AS960" i="4" s="1"/>
  <c r="AM549" i="4"/>
  <c r="AS549" i="4" s="1"/>
  <c r="AM564" i="4"/>
  <c r="AS564" i="4" s="1"/>
  <c r="AM572" i="4"/>
  <c r="AS572" i="4" s="1"/>
  <c r="AP580" i="4"/>
  <c r="AV580" i="4" s="1"/>
  <c r="AM580" i="4"/>
  <c r="AS580" i="4" s="1"/>
  <c r="AP588" i="4"/>
  <c r="AV588" i="4" s="1"/>
  <c r="AM588" i="4"/>
  <c r="AS588" i="4" s="1"/>
  <c r="AP596" i="4"/>
  <c r="AV596" i="4" s="1"/>
  <c r="AM596" i="4"/>
  <c r="AS596" i="4" s="1"/>
  <c r="AP604" i="4"/>
  <c r="AV604" i="4" s="1"/>
  <c r="AM604" i="4"/>
  <c r="AS604" i="4" s="1"/>
  <c r="AM612" i="4"/>
  <c r="AS612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F320" i="4"/>
  <c r="J320" i="4" s="1"/>
  <c r="M321" i="2" s="1"/>
  <c r="F342" i="4"/>
  <c r="J342" i="4" s="1"/>
  <c r="M343" i="2" s="1"/>
  <c r="E90" i="4"/>
  <c r="I90" i="4" s="1"/>
  <c r="L91" i="2" s="1"/>
  <c r="E214" i="4"/>
  <c r="I214" i="4" s="1"/>
  <c r="L215" i="2" s="1"/>
  <c r="D210" i="4"/>
  <c r="H210" i="4" s="1"/>
  <c r="K211" i="2" s="1"/>
  <c r="F338" i="4"/>
  <c r="J338" i="4" s="1"/>
  <c r="M339" i="2" s="1"/>
  <c r="E246" i="4"/>
  <c r="I246" i="4" s="1"/>
  <c r="L247" i="2" s="1"/>
  <c r="F521" i="4"/>
  <c r="J521" i="4" s="1"/>
  <c r="E988" i="4"/>
  <c r="I988" i="4" s="1"/>
  <c r="E996" i="4"/>
  <c r="I996" i="4" s="1"/>
  <c r="E174" i="4"/>
  <c r="I174" i="4" s="1"/>
  <c r="L175" i="2" s="1"/>
  <c r="F270" i="4"/>
  <c r="J270" i="4" s="1"/>
  <c r="M271" i="2" s="1"/>
  <c r="E318" i="4"/>
  <c r="I318" i="4" s="1"/>
  <c r="L319" i="2" s="1"/>
  <c r="E76" i="4"/>
  <c r="I76" i="4" s="1"/>
  <c r="L77" i="2" s="1"/>
  <c r="E282" i="4"/>
  <c r="I282" i="4" s="1"/>
  <c r="L283" i="2" s="1"/>
  <c r="D611" i="4"/>
  <c r="H611" i="4" s="1"/>
  <c r="G647" i="4"/>
  <c r="G575" i="4"/>
  <c r="D675" i="4"/>
  <c r="H675" i="4" s="1"/>
  <c r="D771" i="4"/>
  <c r="H771" i="4" s="1"/>
  <c r="D811" i="4"/>
  <c r="H811" i="4" s="1"/>
  <c r="F519" i="4"/>
  <c r="J519" i="4" s="1"/>
  <c r="E551" i="4"/>
  <c r="I551" i="4" s="1"/>
  <c r="E964" i="4"/>
  <c r="I964" i="4" s="1"/>
  <c r="E541" i="4"/>
  <c r="I541" i="4" s="1"/>
  <c r="E352" i="4"/>
  <c r="I352" i="4" s="1"/>
  <c r="L353" i="2" s="1"/>
  <c r="D190" i="4"/>
  <c r="H190" i="4" s="1"/>
  <c r="K191" i="2" s="1"/>
  <c r="G206" i="4"/>
  <c r="F286" i="4"/>
  <c r="J286" i="4" s="1"/>
  <c r="M287" i="2" s="1"/>
  <c r="D491" i="4"/>
  <c r="H491" i="4" s="1"/>
  <c r="E162" i="4"/>
  <c r="I162" i="4" s="1"/>
  <c r="L163" i="2" s="1"/>
  <c r="G461" i="4"/>
  <c r="D573" i="4"/>
  <c r="H573" i="4" s="1"/>
  <c r="G757" i="4"/>
  <c r="F757" i="4"/>
  <c r="J757" i="4" s="1"/>
  <c r="D821" i="4"/>
  <c r="H821" i="4" s="1"/>
  <c r="AO619" i="4"/>
  <c r="AU619" i="4" s="1"/>
  <c r="AL364" i="4"/>
  <c r="AR364" i="4" s="1"/>
  <c r="AO412" i="4"/>
  <c r="AU412" i="4" s="1"/>
  <c r="AM787" i="4"/>
  <c r="AS787" i="4" s="1"/>
  <c r="AL366" i="4"/>
  <c r="AR366" i="4" s="1"/>
  <c r="G366" i="4" s="1"/>
  <c r="AM183" i="4"/>
  <c r="AS183" i="4" s="1"/>
  <c r="AO315" i="4"/>
  <c r="AU315" i="4" s="1"/>
  <c r="AM476" i="4"/>
  <c r="AS476" i="4" s="1"/>
  <c r="AO349" i="4"/>
  <c r="AU349" i="4" s="1"/>
  <c r="E296" i="4"/>
  <c r="I296" i="4" s="1"/>
  <c r="L297" i="2" s="1"/>
  <c r="G693" i="4"/>
  <c r="G637" i="4"/>
  <c r="G877" i="4"/>
  <c r="AM635" i="4"/>
  <c r="AS635" i="4" s="1"/>
  <c r="AN556" i="4"/>
  <c r="AT556" i="4" s="1"/>
  <c r="AM579" i="4"/>
  <c r="AL455" i="4"/>
  <c r="AR455" i="4" s="1"/>
  <c r="E455" i="4" s="1"/>
  <c r="I455" i="4" s="1"/>
  <c r="L456" i="2" s="1"/>
  <c r="G75" i="4"/>
  <c r="E91" i="4"/>
  <c r="I91" i="4" s="1"/>
  <c r="L92" i="2" s="1"/>
  <c r="AM415" i="4"/>
  <c r="AS415" i="4" s="1"/>
  <c r="AN277" i="4"/>
  <c r="AT277" i="4" s="1"/>
  <c r="AM611" i="4"/>
  <c r="AP647" i="4"/>
  <c r="AM647" i="4"/>
  <c r="AM667" i="4"/>
  <c r="AM683" i="4"/>
  <c r="AL699" i="4"/>
  <c r="AR699" i="4" s="1"/>
  <c r="D699" i="4" s="1"/>
  <c r="H699" i="4" s="1"/>
  <c r="AO779" i="4"/>
  <c r="AU779" i="4" s="1"/>
  <c r="AQ795" i="4"/>
  <c r="AW795" i="4" s="1"/>
  <c r="AO811" i="4"/>
  <c r="AU811" i="4" s="1"/>
  <c r="AP827" i="4"/>
  <c r="F693" i="4"/>
  <c r="J693" i="4" s="1"/>
  <c r="AN455" i="4"/>
  <c r="AT455" i="4" s="1"/>
  <c r="AO517" i="4"/>
  <c r="AU517" i="4" s="1"/>
  <c r="AO568" i="4"/>
  <c r="AU568" i="4" s="1"/>
  <c r="AO584" i="4"/>
  <c r="AU584" i="4" s="1"/>
  <c r="AO600" i="4"/>
  <c r="AU600" i="4" s="1"/>
  <c r="AP764" i="4"/>
  <c r="AV764" i="4" s="1"/>
  <c r="AP772" i="4"/>
  <c r="AV772" i="4" s="1"/>
  <c r="AP780" i="4"/>
  <c r="AV780" i="4" s="1"/>
  <c r="AP788" i="4"/>
  <c r="AV788" i="4" s="1"/>
  <c r="AP796" i="4"/>
  <c r="AV796" i="4" s="1"/>
  <c r="AP804" i="4"/>
  <c r="AV804" i="4" s="1"/>
  <c r="AP812" i="4"/>
  <c r="AV812" i="4" s="1"/>
  <c r="AP820" i="4"/>
  <c r="AV820" i="4" s="1"/>
  <c r="AP828" i="4"/>
  <c r="AV828" i="4" s="1"/>
  <c r="AP836" i="4"/>
  <c r="AV836" i="4" s="1"/>
  <c r="AP844" i="4"/>
  <c r="AV844" i="4" s="1"/>
  <c r="AP852" i="4"/>
  <c r="AV852" i="4" s="1"/>
  <c r="AP860" i="4"/>
  <c r="AV860" i="4" s="1"/>
  <c r="AP868" i="4"/>
  <c r="AV868" i="4" s="1"/>
  <c r="AP876" i="4"/>
  <c r="AV876" i="4" s="1"/>
  <c r="AP884" i="4"/>
  <c r="AV884" i="4" s="1"/>
  <c r="AP892" i="4"/>
  <c r="AV892" i="4" s="1"/>
  <c r="AP900" i="4"/>
  <c r="AV900" i="4" s="1"/>
  <c r="AP908" i="4"/>
  <c r="AV908" i="4" s="1"/>
  <c r="F233" i="4"/>
  <c r="J233" i="4" s="1"/>
  <c r="M234" i="2" s="1"/>
  <c r="D233" i="4"/>
  <c r="H233" i="4" s="1"/>
  <c r="K234" i="2" s="1"/>
  <c r="G233" i="4"/>
  <c r="E233" i="4"/>
  <c r="I233" i="4" s="1"/>
  <c r="L234" i="2" s="1"/>
  <c r="AE154" i="4"/>
  <c r="AK310" i="4"/>
  <c r="AC479" i="4"/>
  <c r="AJ170" i="4"/>
  <c r="AD274" i="4"/>
  <c r="F435" i="4"/>
  <c r="J435" i="4" s="1"/>
  <c r="M436" i="2" s="1"/>
  <c r="D435" i="4"/>
  <c r="H435" i="4" s="1"/>
  <c r="K436" i="2" s="1"/>
  <c r="D266" i="4"/>
  <c r="H266" i="4" s="1"/>
  <c r="K267" i="2" s="1"/>
  <c r="E266" i="4"/>
  <c r="I266" i="4" s="1"/>
  <c r="L267" i="2" s="1"/>
  <c r="F443" i="4"/>
  <c r="J443" i="4" s="1"/>
  <c r="M444" i="2" s="1"/>
  <c r="D443" i="4"/>
  <c r="H443" i="4" s="1"/>
  <c r="K444" i="2" s="1"/>
  <c r="E49" i="4"/>
  <c r="I49" i="4" s="1"/>
  <c r="L50" i="2" s="1"/>
  <c r="D49" i="4"/>
  <c r="H49" i="4" s="1"/>
  <c r="K50" i="2" s="1"/>
  <c r="D250" i="4"/>
  <c r="H250" i="4" s="1"/>
  <c r="K251" i="2" s="1"/>
  <c r="G250" i="4"/>
  <c r="F399" i="4"/>
  <c r="J399" i="4" s="1"/>
  <c r="M400" i="2" s="1"/>
  <c r="G399" i="4"/>
  <c r="F467" i="4"/>
  <c r="J467" i="4" s="1"/>
  <c r="E467" i="4"/>
  <c r="I467" i="4" s="1"/>
  <c r="F483" i="4"/>
  <c r="J483" i="4" s="1"/>
  <c r="E483" i="4"/>
  <c r="I483" i="4" s="1"/>
  <c r="F499" i="4"/>
  <c r="J499" i="4" s="1"/>
  <c r="E499" i="4"/>
  <c r="I499" i="4" s="1"/>
  <c r="G194" i="4"/>
  <c r="D194" i="4"/>
  <c r="H194" i="4" s="1"/>
  <c r="K195" i="2" s="1"/>
  <c r="D298" i="4"/>
  <c r="H298" i="4" s="1"/>
  <c r="K299" i="2" s="1"/>
  <c r="G298" i="4"/>
  <c r="D302" i="4"/>
  <c r="H302" i="4" s="1"/>
  <c r="K303" i="2" s="1"/>
  <c r="E302" i="4"/>
  <c r="I302" i="4" s="1"/>
  <c r="L303" i="2" s="1"/>
  <c r="D334" i="4"/>
  <c r="H334" i="4" s="1"/>
  <c r="K335" i="2" s="1"/>
  <c r="G334" i="4"/>
  <c r="G178" i="4"/>
  <c r="E178" i="4"/>
  <c r="I178" i="4" s="1"/>
  <c r="L179" i="2" s="1"/>
  <c r="G924" i="4"/>
  <c r="D924" i="4"/>
  <c r="H924" i="4" s="1"/>
  <c r="G948" i="4"/>
  <c r="E948" i="4"/>
  <c r="I948" i="4" s="1"/>
  <c r="G909" i="4"/>
  <c r="F909" i="4"/>
  <c r="J909" i="4" s="1"/>
  <c r="F555" i="4"/>
  <c r="J555" i="4" s="1"/>
  <c r="E555" i="4"/>
  <c r="I555" i="4" s="1"/>
  <c r="F553" i="4"/>
  <c r="J553" i="4" s="1"/>
  <c r="E553" i="4"/>
  <c r="I553" i="4" s="1"/>
  <c r="E451" i="4"/>
  <c r="I451" i="4" s="1"/>
  <c r="L452" i="2" s="1"/>
  <c r="D451" i="4"/>
  <c r="H451" i="4" s="1"/>
  <c r="K452" i="2" s="1"/>
  <c r="F475" i="4"/>
  <c r="J475" i="4" s="1"/>
  <c r="G475" i="4"/>
  <c r="F739" i="4"/>
  <c r="J739" i="4" s="1"/>
  <c r="G739" i="4"/>
  <c r="G535" i="4"/>
  <c r="D535" i="4"/>
  <c r="H535" i="4" s="1"/>
  <c r="D525" i="4"/>
  <c r="H525" i="4" s="1"/>
  <c r="E525" i="4"/>
  <c r="I525" i="4" s="1"/>
  <c r="D314" i="4"/>
  <c r="H314" i="4" s="1"/>
  <c r="K315" i="2" s="1"/>
  <c r="G314" i="4"/>
  <c r="F230" i="4"/>
  <c r="J230" i="4" s="1"/>
  <c r="M231" i="2" s="1"/>
  <c r="E230" i="4"/>
  <c r="I230" i="4" s="1"/>
  <c r="L231" i="2" s="1"/>
  <c r="F226" i="4"/>
  <c r="J226" i="4" s="1"/>
  <c r="M227" i="2" s="1"/>
  <c r="E226" i="4"/>
  <c r="I226" i="4" s="1"/>
  <c r="L227" i="2" s="1"/>
  <c r="F938" i="4"/>
  <c r="J938" i="4" s="1"/>
  <c r="E938" i="4"/>
  <c r="I938" i="4" s="1"/>
  <c r="G158" i="4"/>
  <c r="D158" i="4"/>
  <c r="H158" i="4" s="1"/>
  <c r="K159" i="2" s="1"/>
  <c r="F845" i="4"/>
  <c r="J845" i="4" s="1"/>
  <c r="D845" i="4"/>
  <c r="H845" i="4" s="1"/>
  <c r="G100" i="4"/>
  <c r="F100" i="4"/>
  <c r="J100" i="4" s="1"/>
  <c r="M101" i="2" s="1"/>
  <c r="G346" i="4"/>
  <c r="E346" i="4"/>
  <c r="I346" i="4" s="1"/>
  <c r="L347" i="2" s="1"/>
  <c r="D110" i="4"/>
  <c r="H110" i="4" s="1"/>
  <c r="K111" i="2" s="1"/>
  <c r="E110" i="4"/>
  <c r="I110" i="4" s="1"/>
  <c r="L111" i="2" s="1"/>
  <c r="F164" i="4"/>
  <c r="J164" i="4" s="1"/>
  <c r="M165" i="2" s="1"/>
  <c r="E164" i="4"/>
  <c r="I164" i="4" s="1"/>
  <c r="L165" i="2" s="1"/>
  <c r="G288" i="4"/>
  <c r="E288" i="4"/>
  <c r="I288" i="4" s="1"/>
  <c r="L289" i="2" s="1"/>
  <c r="G264" i="4"/>
  <c r="D264" i="4"/>
  <c r="H264" i="4" s="1"/>
  <c r="K265" i="2" s="1"/>
  <c r="E264" i="4"/>
  <c r="I264" i="4" s="1"/>
  <c r="L265" i="2" s="1"/>
  <c r="AQ563" i="4"/>
  <c r="AW563" i="4" s="1"/>
  <c r="AO607" i="4"/>
  <c r="AU607" i="4" s="1"/>
  <c r="AQ787" i="4"/>
  <c r="AW787" i="4" s="1"/>
  <c r="AP640" i="4"/>
  <c r="AV640" i="4" s="1"/>
  <c r="AP644" i="4"/>
  <c r="AV644" i="4" s="1"/>
  <c r="AP648" i="4"/>
  <c r="AV648" i="4" s="1"/>
  <c r="AP652" i="4"/>
  <c r="AV652" i="4" s="1"/>
  <c r="AP656" i="4"/>
  <c r="AV656" i="4" s="1"/>
  <c r="AP660" i="4"/>
  <c r="AV660" i="4" s="1"/>
  <c r="AP664" i="4"/>
  <c r="AV664" i="4" s="1"/>
  <c r="AP668" i="4"/>
  <c r="AV668" i="4" s="1"/>
  <c r="AP672" i="4"/>
  <c r="AV672" i="4" s="1"/>
  <c r="AP676" i="4"/>
  <c r="AV676" i="4" s="1"/>
  <c r="AP680" i="4"/>
  <c r="AV680" i="4" s="1"/>
  <c r="AP684" i="4"/>
  <c r="AV684" i="4" s="1"/>
  <c r="AP688" i="4"/>
  <c r="AV688" i="4" s="1"/>
  <c r="AP692" i="4"/>
  <c r="AV692" i="4" s="1"/>
  <c r="AP696" i="4"/>
  <c r="AV696" i="4" s="1"/>
  <c r="AP700" i="4"/>
  <c r="AV700" i="4" s="1"/>
  <c r="D164" i="4"/>
  <c r="H164" i="4" s="1"/>
  <c r="K165" i="2" s="1"/>
  <c r="D288" i="4"/>
  <c r="H288" i="4" s="1"/>
  <c r="K289" i="2" s="1"/>
  <c r="G226" i="4"/>
  <c r="G230" i="4"/>
  <c r="D346" i="4"/>
  <c r="H346" i="4" s="1"/>
  <c r="K347" i="2" s="1"/>
  <c r="G555" i="4"/>
  <c r="G553" i="4"/>
  <c r="D447" i="4"/>
  <c r="H447" i="4" s="1"/>
  <c r="K448" i="2" s="1"/>
  <c r="F158" i="4"/>
  <c r="J158" i="4" s="1"/>
  <c r="M159" i="2" s="1"/>
  <c r="E100" i="4"/>
  <c r="I100" i="4" s="1"/>
  <c r="L101" i="2" s="1"/>
  <c r="D467" i="4"/>
  <c r="H467" i="4" s="1"/>
  <c r="D499" i="4"/>
  <c r="H499" i="4" s="1"/>
  <c r="E314" i="4"/>
  <c r="I314" i="4" s="1"/>
  <c r="L315" i="2" s="1"/>
  <c r="E739" i="4"/>
  <c r="I739" i="4" s="1"/>
  <c r="E535" i="4"/>
  <c r="I535" i="4" s="1"/>
  <c r="E924" i="4"/>
  <c r="I924" i="4" s="1"/>
  <c r="E407" i="4"/>
  <c r="I407" i="4" s="1"/>
  <c r="L408" i="2" s="1"/>
  <c r="G451" i="4"/>
  <c r="G302" i="4"/>
  <c r="E475" i="4"/>
  <c r="I475" i="4" s="1"/>
  <c r="F178" i="4"/>
  <c r="J178" i="4" s="1"/>
  <c r="M179" i="2" s="1"/>
  <c r="E298" i="4"/>
  <c r="I298" i="4" s="1"/>
  <c r="L299" i="2" s="1"/>
  <c r="D948" i="4"/>
  <c r="H948" i="4" s="1"/>
  <c r="F525" i="4"/>
  <c r="J525" i="4" s="1"/>
  <c r="F142" i="4"/>
  <c r="J142" i="4" s="1"/>
  <c r="M143" i="2" s="1"/>
  <c r="E142" i="4"/>
  <c r="I142" i="4" s="1"/>
  <c r="L143" i="2" s="1"/>
  <c r="D409" i="4"/>
  <c r="H409" i="4" s="1"/>
  <c r="K410" i="2" s="1"/>
  <c r="F409" i="4"/>
  <c r="J409" i="4" s="1"/>
  <c r="M410" i="2" s="1"/>
  <c r="D441" i="4"/>
  <c r="H441" i="4" s="1"/>
  <c r="K442" i="2" s="1"/>
  <c r="F441" i="4"/>
  <c r="J441" i="4" s="1"/>
  <c r="M442" i="2" s="1"/>
  <c r="E489" i="4"/>
  <c r="I489" i="4" s="1"/>
  <c r="D489" i="4"/>
  <c r="H489" i="4" s="1"/>
  <c r="D909" i="4"/>
  <c r="H909" i="4" s="1"/>
  <c r="F899" i="4"/>
  <c r="J899" i="4" s="1"/>
  <c r="E899" i="4"/>
  <c r="I899" i="4" s="1"/>
  <c r="G972" i="4"/>
  <c r="E972" i="4"/>
  <c r="I972" i="4" s="1"/>
  <c r="AP376" i="4"/>
  <c r="AV376" i="4" s="1"/>
  <c r="AO376" i="4"/>
  <c r="AU376" i="4" s="1"/>
  <c r="AQ543" i="4"/>
  <c r="AW543" i="4" s="1"/>
  <c r="AO936" i="4"/>
  <c r="AU936" i="4" s="1"/>
  <c r="AP968" i="4"/>
  <c r="AV968" i="4" s="1"/>
  <c r="AO968" i="4"/>
  <c r="AU968" i="4" s="1"/>
  <c r="AQ533" i="4"/>
  <c r="AW533" i="4" s="1"/>
  <c r="AO558" i="4"/>
  <c r="AU558" i="4" s="1"/>
  <c r="AN562" i="4"/>
  <c r="AT562" i="4" s="1"/>
  <c r="AO566" i="4"/>
  <c r="AU566" i="4" s="1"/>
  <c r="AQ570" i="4"/>
  <c r="AW570" i="4" s="1"/>
  <c r="AO574" i="4"/>
  <c r="AU574" i="4" s="1"/>
  <c r="AN578" i="4"/>
  <c r="AT578" i="4" s="1"/>
  <c r="AQ586" i="4"/>
  <c r="AW586" i="4" s="1"/>
  <c r="AO590" i="4"/>
  <c r="AU590" i="4" s="1"/>
  <c r="AN594" i="4"/>
  <c r="AT594" i="4" s="1"/>
  <c r="AQ602" i="4"/>
  <c r="AW602" i="4" s="1"/>
  <c r="AN610" i="4"/>
  <c r="AT610" i="4" s="1"/>
  <c r="AN618" i="4"/>
  <c r="AT618" i="4" s="1"/>
  <c r="AQ439" i="4"/>
  <c r="AW439" i="4" s="1"/>
  <c r="AM563" i="4"/>
  <c r="AS563" i="4" s="1"/>
  <c r="AN659" i="4"/>
  <c r="AT659" i="4" s="1"/>
  <c r="AN819" i="4"/>
  <c r="AT819" i="4" s="1"/>
  <c r="AN851" i="4"/>
  <c r="AT851" i="4" s="1"/>
  <c r="AM883" i="4"/>
  <c r="AS883" i="4" s="1"/>
  <c r="AN915" i="4"/>
  <c r="AT915" i="4" s="1"/>
  <c r="AN20" i="4"/>
  <c r="AT20" i="4" s="1"/>
  <c r="AO368" i="4"/>
  <c r="AU368" i="4" s="1"/>
  <c r="AO527" i="4"/>
  <c r="AU527" i="4" s="1"/>
  <c r="AO960" i="4"/>
  <c r="AU960" i="4" s="1"/>
  <c r="AP447" i="4"/>
  <c r="AV447" i="4" s="1"/>
  <c r="G63" i="4"/>
  <c r="F63" i="4"/>
  <c r="J63" i="4" s="1"/>
  <c r="M64" i="2" s="1"/>
  <c r="AL137" i="4"/>
  <c r="AR137" i="4" s="1"/>
  <c r="F137" i="4" s="1"/>
  <c r="J137" i="4" s="1"/>
  <c r="M138" i="2" s="1"/>
  <c r="AO133" i="4"/>
  <c r="AU133" i="4" s="1"/>
  <c r="AM125" i="4"/>
  <c r="AS125" i="4" s="1"/>
  <c r="E115" i="4"/>
  <c r="I115" i="4" s="1"/>
  <c r="L116" i="2" s="1"/>
  <c r="D115" i="4"/>
  <c r="H115" i="4" s="1"/>
  <c r="K116" i="2" s="1"/>
  <c r="F115" i="4"/>
  <c r="J115" i="4" s="1"/>
  <c r="M116" i="2" s="1"/>
  <c r="G115" i="4"/>
  <c r="AO251" i="4"/>
  <c r="AU251" i="4" s="1"/>
  <c r="AM314" i="4"/>
  <c r="AS314" i="4" s="1"/>
  <c r="AM811" i="4"/>
  <c r="AO907" i="4"/>
  <c r="AU907" i="4" s="1"/>
  <c r="AN907" i="4"/>
  <c r="AO415" i="4"/>
  <c r="AU415" i="4" s="1"/>
  <c r="AL476" i="4"/>
  <c r="AR476" i="4" s="1"/>
  <c r="AH96" i="4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H10" i="3" s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F755" i="4" s="1"/>
  <c r="J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G163" i="4" s="1"/>
  <c r="AL227" i="4"/>
  <c r="AR227" i="4" s="1"/>
  <c r="AL303" i="4"/>
  <c r="AR303" i="4" s="1"/>
  <c r="E303" i="4" s="1"/>
  <c r="I303" i="4" s="1"/>
  <c r="L304" i="2" s="1"/>
  <c r="AL392" i="4"/>
  <c r="AR392" i="4" s="1"/>
  <c r="AL456" i="4"/>
  <c r="AR456" i="4" s="1"/>
  <c r="E456" i="4" s="1"/>
  <c r="I456" i="4" s="1"/>
  <c r="L457" i="2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G558" i="4" s="1"/>
  <c r="AL574" i="4"/>
  <c r="AR574" i="4" s="1"/>
  <c r="AL590" i="4"/>
  <c r="AR590" i="4" s="1"/>
  <c r="G590" i="4" s="1"/>
  <c r="AO606" i="4"/>
  <c r="AU606" i="4" s="1"/>
  <c r="AL819" i="4"/>
  <c r="AR819" i="4" s="1"/>
  <c r="F819" i="4" s="1"/>
  <c r="J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O154" i="4" s="1"/>
  <c r="AU154" i="4" s="1"/>
  <c r="AE96" i="4"/>
  <c r="Z310" i="4"/>
  <c r="AI479" i="4"/>
  <c r="AO479" i="4" s="1"/>
  <c r="AU479" i="4" s="1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G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439" i="4" s="1"/>
  <c r="H439" i="4" s="1"/>
  <c r="K440" i="2" s="1"/>
  <c r="E423" i="4"/>
  <c r="I423" i="4" s="1"/>
  <c r="L424" i="2" s="1"/>
  <c r="G439" i="4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P274" i="4" s="1"/>
  <c r="AV274" i="4" s="1"/>
  <c r="AE274" i="4"/>
  <c r="AG403" i="4"/>
  <c r="AM403" i="4" s="1"/>
  <c r="AS403" i="4" s="1"/>
  <c r="AC403" i="4"/>
  <c r="AB403" i="4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L240" i="4" s="1"/>
  <c r="AR240" i="4" s="1"/>
  <c r="AG182" i="4"/>
  <c r="AM182" i="4" s="1"/>
  <c r="AS182" i="4" s="1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Q463" i="4" s="1"/>
  <c r="AW463" i="4" s="1"/>
  <c r="AG495" i="4"/>
  <c r="AF495" i="4"/>
  <c r="AL495" i="4" s="1"/>
  <c r="AR495" i="4" s="1"/>
  <c r="AH495" i="4"/>
  <c r="AA495" i="4"/>
  <c r="AM495" i="4" s="1"/>
  <c r="AS495" i="4" s="1"/>
  <c r="AE495" i="4"/>
  <c r="AG202" i="4"/>
  <c r="AM202" i="4" s="1"/>
  <c r="AS202" i="4" s="1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Q511" i="4" s="1"/>
  <c r="AW511" i="4" s="1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O96" i="4" s="1"/>
  <c r="AU96" i="4" s="1"/>
  <c r="AD96" i="4"/>
  <c r="Z96" i="4"/>
  <c r="AL96" i="4" s="1"/>
  <c r="AR96" i="4" s="1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L479" i="4" s="1"/>
  <c r="AR479" i="4" s="1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D936" i="4"/>
  <c r="H936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D137" i="4"/>
  <c r="H137" i="4" s="1"/>
  <c r="K138" i="2" s="1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D366" i="4"/>
  <c r="H366" i="4" s="1"/>
  <c r="K367" i="2" s="1"/>
  <c r="E366" i="4"/>
  <c r="I366" i="4" s="1"/>
  <c r="L367" i="2" s="1"/>
  <c r="G515" i="4"/>
  <c r="F515" i="4"/>
  <c r="J515" i="4" s="1"/>
  <c r="D515" i="4"/>
  <c r="H515" i="4" s="1"/>
  <c r="E515" i="4"/>
  <c r="I515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D755" i="4"/>
  <c r="H755" i="4" s="1"/>
  <c r="F787" i="4"/>
  <c r="J787" i="4" s="1"/>
  <c r="E787" i="4"/>
  <c r="I787" i="4" s="1"/>
  <c r="G787" i="4"/>
  <c r="D787" i="4"/>
  <c r="H787" i="4" s="1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F582" i="4"/>
  <c r="J582" i="4" s="1"/>
  <c r="E582" i="4"/>
  <c r="I582" i="4" s="1"/>
  <c r="G586" i="4"/>
  <c r="F586" i="4"/>
  <c r="J586" i="4" s="1"/>
  <c r="E586" i="4"/>
  <c r="I586" i="4" s="1"/>
  <c r="D586" i="4"/>
  <c r="H586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F666" i="4"/>
  <c r="J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F698" i="4"/>
  <c r="J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N96" i="4"/>
  <c r="AT96" i="4" s="1"/>
  <c r="AQ310" i="4"/>
  <c r="AW310" i="4" s="1"/>
  <c r="AP310" i="4"/>
  <c r="AV310" i="4" s="1"/>
  <c r="AN495" i="4"/>
  <c r="AT495" i="4" s="1"/>
  <c r="AP170" i="4"/>
  <c r="AV170" i="4" s="1"/>
  <c r="AL274" i="4"/>
  <c r="AR274" i="4" s="1"/>
  <c r="AQ274" i="4"/>
  <c r="AW274" i="4" s="1"/>
  <c r="AM306" i="4"/>
  <c r="AS306" i="4" s="1"/>
  <c r="AP511" i="4"/>
  <c r="AV511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278" i="4"/>
  <c r="AW278" i="4" s="1"/>
  <c r="AP278" i="4"/>
  <c r="AV278" i="4" s="1"/>
  <c r="AN479" i="4"/>
  <c r="AT479" i="4" s="1"/>
  <c r="AQ495" i="4"/>
  <c r="AW495" i="4" s="1"/>
  <c r="AO495" i="4"/>
  <c r="AU495" i="4" s="1"/>
  <c r="AP495" i="4"/>
  <c r="AV495" i="4" s="1"/>
  <c r="AN274" i="4"/>
  <c r="AT274" i="4" s="1"/>
  <c r="AN511" i="4"/>
  <c r="AT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N202" i="4" l="1"/>
  <c r="AT202" i="4" s="1"/>
  <c r="E721" i="4"/>
  <c r="I721" i="4" s="1"/>
  <c r="G721" i="4"/>
  <c r="D721" i="4"/>
  <c r="H721" i="4" s="1"/>
  <c r="F721" i="4"/>
  <c r="J721" i="4" s="1"/>
  <c r="E753" i="4"/>
  <c r="I753" i="4" s="1"/>
  <c r="G753" i="4"/>
  <c r="D753" i="4"/>
  <c r="H753" i="4" s="1"/>
  <c r="F753" i="4"/>
  <c r="J753" i="4" s="1"/>
  <c r="AN403" i="4"/>
  <c r="AT403" i="4" s="1"/>
  <c r="AO170" i="4"/>
  <c r="AU170" i="4" s="1"/>
  <c r="F439" i="4"/>
  <c r="J439" i="4" s="1"/>
  <c r="M440" i="2" s="1"/>
  <c r="F423" i="4"/>
  <c r="J423" i="4" s="1"/>
  <c r="M424" i="2" s="1"/>
  <c r="E699" i="4"/>
  <c r="I699" i="4" s="1"/>
  <c r="G699" i="4"/>
  <c r="E641" i="4"/>
  <c r="I641" i="4" s="1"/>
  <c r="G641" i="4"/>
  <c r="D641" i="4"/>
  <c r="H641" i="4" s="1"/>
  <c r="F641" i="4"/>
  <c r="J641" i="4" s="1"/>
  <c r="E737" i="4"/>
  <c r="I737" i="4" s="1"/>
  <c r="G737" i="4"/>
  <c r="D737" i="4"/>
  <c r="H737" i="4" s="1"/>
  <c r="F737" i="4"/>
  <c r="J737" i="4" s="1"/>
  <c r="F163" i="4"/>
  <c r="J163" i="4" s="1"/>
  <c r="M164" i="2" s="1"/>
  <c r="AL170" i="4"/>
  <c r="AR170" i="4" s="1"/>
  <c r="AQ306" i="4"/>
  <c r="AW306" i="4" s="1"/>
  <c r="AL463" i="4"/>
  <c r="AR463" i="4" s="1"/>
  <c r="AN278" i="4"/>
  <c r="AT278" i="4" s="1"/>
  <c r="AQ182" i="4"/>
  <c r="AW182" i="4" s="1"/>
  <c r="D673" i="4"/>
  <c r="H673" i="4" s="1"/>
  <c r="F673" i="4"/>
  <c r="J673" i="4" s="1"/>
  <c r="E673" i="4"/>
  <c r="I673" i="4" s="1"/>
  <c r="G673" i="4"/>
  <c r="D705" i="4"/>
  <c r="H705" i="4" s="1"/>
  <c r="F705" i="4"/>
  <c r="J705" i="4" s="1"/>
  <c r="E705" i="4"/>
  <c r="I705" i="4" s="1"/>
  <c r="G705" i="4"/>
  <c r="D689" i="4"/>
  <c r="H689" i="4" s="1"/>
  <c r="F689" i="4"/>
  <c r="J689" i="4" s="1"/>
  <c r="E689" i="4"/>
  <c r="I689" i="4" s="1"/>
  <c r="G689" i="4"/>
  <c r="E665" i="4"/>
  <c r="I665" i="4" s="1"/>
  <c r="G665" i="4"/>
  <c r="D665" i="4"/>
  <c r="H665" i="4" s="1"/>
  <c r="F665" i="4"/>
  <c r="J665" i="4" s="1"/>
  <c r="AL154" i="4"/>
  <c r="AR154" i="4" s="1"/>
  <c r="AQ154" i="4"/>
  <c r="AW154" i="4" s="1"/>
  <c r="AP154" i="4"/>
  <c r="AV154" i="4" s="1"/>
  <c r="E698" i="4"/>
  <c r="I698" i="4" s="1"/>
  <c r="E666" i="4"/>
  <c r="I666" i="4" s="1"/>
  <c r="E618" i="4"/>
  <c r="I618" i="4" s="1"/>
  <c r="F590" i="4"/>
  <c r="J590" i="4" s="1"/>
  <c r="D582" i="4"/>
  <c r="H582" i="4" s="1"/>
  <c r="D558" i="4"/>
  <c r="H558" i="4" s="1"/>
  <c r="E819" i="4"/>
  <c r="I819" i="4" s="1"/>
  <c r="E755" i="4"/>
  <c r="I755" i="4" s="1"/>
  <c r="D456" i="4"/>
  <c r="H456" i="4" s="1"/>
  <c r="K457" i="2" s="1"/>
  <c r="F303" i="4"/>
  <c r="J303" i="4" s="1"/>
  <c r="M304" i="2" s="1"/>
  <c r="D163" i="4"/>
  <c r="H163" i="4" s="1"/>
  <c r="K164" i="2" s="1"/>
  <c r="G942" i="4"/>
  <c r="F366" i="4"/>
  <c r="J366" i="4" s="1"/>
  <c r="M367" i="2" s="1"/>
  <c r="E255" i="4"/>
  <c r="I255" i="4" s="1"/>
  <c r="L256" i="2" s="1"/>
  <c r="E137" i="4"/>
  <c r="I137" i="4" s="1"/>
  <c r="L138" i="2" s="1"/>
  <c r="E936" i="4"/>
  <c r="I936" i="4" s="1"/>
  <c r="F360" i="4"/>
  <c r="J360" i="4" s="1"/>
  <c r="M361" i="2" s="1"/>
  <c r="AQ170" i="4"/>
  <c r="AW170" i="4" s="1"/>
  <c r="D455" i="4"/>
  <c r="H455" i="4" s="1"/>
  <c r="K456" i="2" s="1"/>
  <c r="F699" i="4"/>
  <c r="J699" i="4" s="1"/>
  <c r="E590" i="4"/>
  <c r="I590" i="4" s="1"/>
  <c r="F558" i="4"/>
  <c r="J558" i="4" s="1"/>
  <c r="G819" i="4"/>
  <c r="G755" i="4"/>
  <c r="G456" i="4"/>
  <c r="D303" i="4"/>
  <c r="H303" i="4" s="1"/>
  <c r="K304" i="2" s="1"/>
  <c r="E163" i="4"/>
  <c r="I163" i="4" s="1"/>
  <c r="L164" i="2" s="1"/>
  <c r="D942" i="4"/>
  <c r="H942" i="4" s="1"/>
  <c r="E408" i="4"/>
  <c r="I408" i="4" s="1"/>
  <c r="L409" i="2" s="1"/>
  <c r="D255" i="4"/>
  <c r="H255" i="4" s="1"/>
  <c r="K256" i="2" s="1"/>
  <c r="G137" i="4"/>
  <c r="G349" i="4"/>
  <c r="E952" i="4"/>
  <c r="I952" i="4" s="1"/>
  <c r="E514" i="4"/>
  <c r="I514" i="4" s="1"/>
  <c r="G579" i="4"/>
  <c r="E439" i="4"/>
  <c r="I439" i="4" s="1"/>
  <c r="L440" i="2" s="1"/>
  <c r="D579" i="4"/>
  <c r="H579" i="4" s="1"/>
  <c r="AP96" i="4"/>
  <c r="AV96" i="4" s="1"/>
  <c r="AQ96" i="4"/>
  <c r="AW96" i="4" s="1"/>
  <c r="E942" i="4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H13" i="3" s="1"/>
  <c r="P14" i="2"/>
  <c r="J13" i="3" s="1"/>
  <c r="F12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J41" i="3" s="1"/>
  <c r="K41" i="3"/>
  <c r="D42" i="3"/>
  <c r="F41" i="3" l="1"/>
  <c r="I41" i="3"/>
  <c r="N43" i="2"/>
  <c r="H42" i="3" s="1"/>
  <c r="P43" i="2"/>
  <c r="J42" i="3" s="1"/>
  <c r="O43" i="2"/>
  <c r="I42" i="3" s="1"/>
  <c r="K42" i="3"/>
  <c r="D43" i="3"/>
  <c r="F42" i="3" l="1"/>
  <c r="O44" i="2"/>
  <c r="I43" i="3" s="1"/>
  <c r="N44" i="2"/>
  <c r="H43" i="3" s="1"/>
  <c r="P44" i="2"/>
  <c r="J43" i="3" s="1"/>
  <c r="K43" i="3"/>
  <c r="D44" i="3"/>
  <c r="F43" i="3" l="1"/>
  <c r="N45" i="2"/>
  <c r="P45" i="2"/>
  <c r="J44" i="3" s="1"/>
  <c r="O45" i="2"/>
  <c r="I44" i="3" s="1"/>
  <c r="K44" i="3"/>
  <c r="D45" i="3"/>
  <c r="F44" i="3" l="1"/>
  <c r="H44" i="3"/>
  <c r="O46" i="2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J48" i="3"/>
  <c r="K48" i="3"/>
  <c r="D49" i="3"/>
  <c r="F48" i="3" l="1"/>
  <c r="O50" i="2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P61" i="2"/>
  <c r="J60" i="3" s="1"/>
  <c r="O61" i="2"/>
  <c r="I60" i="3" s="1"/>
  <c r="K60" i="3"/>
  <c r="D61" i="3"/>
  <c r="F60" i="3" l="1"/>
  <c r="H60" i="3"/>
  <c r="O62" i="2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H78" i="3" s="1"/>
  <c r="P79" i="2"/>
  <c r="J78" i="3" s="1"/>
  <c r="O79" i="2"/>
  <c r="I78" i="3" s="1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J81" i="3" s="1"/>
  <c r="H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O91" i="2"/>
  <c r="I90" i="3" s="1"/>
  <c r="I89" i="3"/>
  <c r="H90" i="3"/>
  <c r="K90" i="3"/>
  <c r="D91" i="3"/>
  <c r="F90" i="3" l="1"/>
  <c r="J90" i="3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N108" i="2"/>
  <c r="H107" i="3" s="1"/>
  <c r="P108" i="2"/>
  <c r="J107" i="3" s="1"/>
  <c r="K107" i="3"/>
  <c r="D108" i="3"/>
  <c r="F107" i="3" l="1"/>
  <c r="I107" i="3"/>
  <c r="N109" i="2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J109" i="3" s="1"/>
  <c r="K109" i="3"/>
  <c r="D110" i="3"/>
  <c r="F109" i="3" l="1"/>
  <c r="I109" i="3"/>
  <c r="N111" i="2"/>
  <c r="H110" i="3" s="1"/>
  <c r="P111" i="2"/>
  <c r="J110" i="3" s="1"/>
  <c r="O111" i="2"/>
  <c r="I110" i="3" s="1"/>
  <c r="K110" i="3"/>
  <c r="D111" i="3"/>
  <c r="F110" i="3" l="1"/>
  <c r="O112" i="2"/>
  <c r="N112" i="2"/>
  <c r="H111" i="3" s="1"/>
  <c r="P112" i="2"/>
  <c r="J111" i="3" s="1"/>
  <c r="K111" i="3"/>
  <c r="D112" i="3"/>
  <c r="F111" i="3" l="1"/>
  <c r="I111" i="3"/>
  <c r="N113" i="2"/>
  <c r="P113" i="2"/>
  <c r="J112" i="3" s="1"/>
  <c r="O113" i="2"/>
  <c r="I112" i="3" s="1"/>
  <c r="H112" i="3"/>
  <c r="K112" i="3"/>
  <c r="D113" i="3"/>
  <c r="F112" i="3" l="1"/>
  <c r="O114" i="2"/>
  <c r="I113" i="3" s="1"/>
  <c r="N114" i="2"/>
  <c r="H113" i="3" s="1"/>
  <c r="P114" i="2"/>
  <c r="J113" i="3" s="1"/>
  <c r="K113" i="3"/>
  <c r="D114" i="3"/>
  <c r="F113" i="3" l="1"/>
  <c r="N115" i="2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I132" i="3" s="1"/>
  <c r="N133" i="2"/>
  <c r="H132" i="3" s="1"/>
  <c r="P133" i="2"/>
  <c r="J132" i="3" s="1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H135" i="3" s="1"/>
  <c r="P136" i="2"/>
  <c r="J135" i="3" s="1"/>
  <c r="O136" i="2"/>
  <c r="I135" i="3" s="1"/>
  <c r="K135" i="3"/>
  <c r="D136" i="3"/>
  <c r="F135" i="3" l="1"/>
  <c r="O137" i="2"/>
  <c r="I136" i="3" s="1"/>
  <c r="N137" i="2"/>
  <c r="H136" i="3" s="1"/>
  <c r="P137" i="2"/>
  <c r="J136" i="3" s="1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I138" i="3" s="1"/>
  <c r="N139" i="2"/>
  <c r="H138" i="3" s="1"/>
  <c r="P139" i="2"/>
  <c r="J138" i="3" s="1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P146" i="2"/>
  <c r="J145" i="3" s="1"/>
  <c r="O146" i="2"/>
  <c r="I145" i="3" s="1"/>
  <c r="H145" i="3"/>
  <c r="K145" i="3"/>
  <c r="D146" i="3"/>
  <c r="F145" i="3" l="1"/>
  <c r="O147" i="2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N149" i="2"/>
  <c r="H148" i="3" s="1"/>
  <c r="P149" i="2"/>
  <c r="J148" i="3" s="1"/>
  <c r="K148" i="3"/>
  <c r="D149" i="3"/>
  <c r="F148" i="3" l="1"/>
  <c r="I148" i="3"/>
  <c r="N150" i="2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I154" i="3" s="1"/>
  <c r="N155" i="2"/>
  <c r="H154" i="3" s="1"/>
  <c r="P155" i="2"/>
  <c r="J154" i="3" s="1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I156" i="3" s="1"/>
  <c r="N157" i="2"/>
  <c r="H156" i="3" s="1"/>
  <c r="P157" i="2"/>
  <c r="J156" i="3" s="1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I162" i="3" s="1"/>
  <c r="N163" i="2"/>
  <c r="H162" i="3" s="1"/>
  <c r="P163" i="2"/>
  <c r="J162" i="3" s="1"/>
  <c r="K162" i="3"/>
  <c r="D163" i="3"/>
  <c r="F162" i="3" l="1"/>
  <c r="N164" i="2"/>
  <c r="H163" i="3" s="1"/>
  <c r="P164" i="2"/>
  <c r="J163" i="3" s="1"/>
  <c r="O164" i="2"/>
  <c r="I163" i="3" s="1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H175" i="3" s="1"/>
  <c r="P176" i="2"/>
  <c r="J175" i="3" s="1"/>
  <c r="O176" i="2"/>
  <c r="I175" i="3" s="1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I180" i="3" s="1"/>
  <c r="N181" i="2"/>
  <c r="H180" i="3" s="1"/>
  <c r="P181" i="2"/>
  <c r="J180" i="3" s="1"/>
  <c r="K180" i="3"/>
  <c r="D181" i="3"/>
  <c r="F180" i="3" l="1"/>
  <c r="N182" i="2"/>
  <c r="H181" i="3" s="1"/>
  <c r="P182" i="2"/>
  <c r="J181" i="3" s="1"/>
  <c r="O182" i="2"/>
  <c r="I181" i="3" s="1"/>
  <c r="K181" i="3"/>
  <c r="D182" i="3"/>
  <c r="F181" i="3" l="1"/>
  <c r="O183" i="2"/>
  <c r="N183" i="2"/>
  <c r="H182" i="3" s="1"/>
  <c r="P183" i="2"/>
  <c r="J182" i="3" s="1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N191" i="2"/>
  <c r="H190" i="3" s="1"/>
  <c r="P191" i="2"/>
  <c r="J190" i="3" s="1"/>
  <c r="I190" i="3"/>
  <c r="K190" i="3"/>
  <c r="D191" i="3"/>
  <c r="F190" i="3" l="1"/>
  <c r="N192" i="2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N205" i="2"/>
  <c r="H204" i="3" s="1"/>
  <c r="P205" i="2"/>
  <c r="J204" i="3" s="1"/>
  <c r="I204" i="3"/>
  <c r="K204" i="3"/>
  <c r="D205" i="3"/>
  <c r="F204" i="3" l="1"/>
  <c r="N206" i="2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I212" i="3" s="1"/>
  <c r="N213" i="2"/>
  <c r="H212" i="3" s="1"/>
  <c r="P213" i="2"/>
  <c r="J212" i="3" s="1"/>
  <c r="K212" i="3"/>
  <c r="D213" i="3"/>
  <c r="F212" i="3" l="1"/>
  <c r="N214" i="2"/>
  <c r="F213" i="3" s="1"/>
  <c r="P214" i="2"/>
  <c r="J213" i="3" s="1"/>
  <c r="O214" i="2"/>
  <c r="I213" i="3" s="1"/>
  <c r="H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H215" i="3" s="1"/>
  <c r="P216" i="2"/>
  <c r="J215" i="3" s="1"/>
  <c r="O216" i="2"/>
  <c r="I215" i="3" s="1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P218" i="2"/>
  <c r="J217" i="3" s="1"/>
  <c r="O218" i="2"/>
  <c r="I217" i="3" s="1"/>
  <c r="K217" i="3"/>
  <c r="D218" i="3"/>
  <c r="F217" i="3" l="1"/>
  <c r="H217" i="3"/>
  <c r="O219" i="2"/>
  <c r="N219" i="2"/>
  <c r="H218" i="3" s="1"/>
  <c r="P219" i="2"/>
  <c r="J218" i="3" s="1"/>
  <c r="I218" i="3"/>
  <c r="K218" i="3"/>
  <c r="D219" i="3"/>
  <c r="F218" i="3" l="1"/>
  <c r="N220" i="2"/>
  <c r="F219" i="3" s="1"/>
  <c r="P220" i="2"/>
  <c r="J219" i="3" s="1"/>
  <c r="O220" i="2"/>
  <c r="I219" i="3" s="1"/>
  <c r="H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H223" i="3" s="1"/>
  <c r="P224" i="2"/>
  <c r="J223" i="3" s="1"/>
  <c r="O224" i="2"/>
  <c r="I223" i="3" s="1"/>
  <c r="K223" i="3"/>
  <c r="D224" i="3"/>
  <c r="F223" i="3" l="1"/>
  <c r="O225" i="2"/>
  <c r="N225" i="2"/>
  <c r="H224" i="3" s="1"/>
  <c r="P225" i="2"/>
  <c r="J224" i="3" s="1"/>
  <c r="K224" i="3"/>
  <c r="D225" i="3"/>
  <c r="F224" i="3" l="1"/>
  <c r="I224" i="3"/>
  <c r="N226" i="2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H229" i="3" s="1"/>
  <c r="P230" i="2"/>
  <c r="J229" i="3" s="1"/>
  <c r="O230" i="2"/>
  <c r="I229" i="3" s="1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N243" i="2"/>
  <c r="H242" i="3" s="1"/>
  <c r="P243" i="2"/>
  <c r="J242" i="3" s="1"/>
  <c r="K242" i="3"/>
  <c r="D243" i="3"/>
  <c r="F242" i="3" l="1"/>
  <c r="I242" i="3"/>
  <c r="N244" i="2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<sst xmlns="http://schemas.openxmlformats.org/spreadsheetml/2006/main" count="866" uniqueCount="382">
  <si>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</si>
  <si>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</si>
  <si>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</si>
  <si>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</si>
  <si>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</si>
  <si>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</si>
  <si>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</si>
  <si>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</si>
  <si>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</si>
  <si>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</si>
  <si>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</si>
  <si>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</si>
  <si>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</si>
  <si>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</si>
  <si>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</si>
  <si>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</si>
  <si>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</si>
  <si>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</si>
  <si>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</si>
  <si>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</si>
  <si>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</si>
  <si>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</si>
  <si>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</si>
  <si>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</si>
  <si>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</si>
  <si>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</si>
  <si>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</si>
  <si>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</si>
  <si>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</si>
  <si>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</si>
  <si>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</si>
  <si>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</si>
  <si>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</si>
  <si>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</si>
  <si>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</si>
  <si>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</si>
  <si>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</si>
  <si>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</si>
  <si>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</si>
  <si>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</si>
  <si>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</si>
  <si>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Tottenham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</si>
  <si>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</si>
  <si>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</si>
  <si>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</si>
  <si>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</si>
  <si>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</si>
  <si>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</si>
  <si>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</si>
  <si>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</si>
  <si>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</si>
  <si>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</si>
  <si>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</si>
  <si>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</si>
  <si>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</si>
  <si>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</si>
  <si>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RB leipzig</t>
  </si>
  <si>
    <t>blackburn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</si>
  <si>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</si>
  <si>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</si>
  <si>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</si>
  <si>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</si>
  <si>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</si>
  <si>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</si>
  <si>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</si>
  <si>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</si>
  <si>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</si>
  <si>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</si>
  <si>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</si>
  <si>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</si>
  <si>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</si>
  <si>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</si>
  <si>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</si>
  <si>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</si>
  <si>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</si>
  <si>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</si>
  <si>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</si>
  <si>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</si>
  <si>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</si>
  <si>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</si>
  <si>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Mkdons</t>
  </si>
  <si>
    <t>coventry</t>
  </si>
  <si>
    <t>EC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</si>
  <si>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</si>
  <si>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</si>
  <si>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</si>
  <si>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</si>
  <si>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</si>
  <si>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</si>
  <si>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</si>
  <si>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</si>
  <si>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</si>
  <si>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</si>
  <si>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</si>
  <si>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</si>
  <si>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</si>
  <si>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</si>
  <si>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</si>
  <si>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</si>
  <si>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</si>
  <si>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</si>
  <si>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</si>
  <si>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</si>
  <si>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</si>
  <si>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</si>
  <si>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</si>
  <si>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</si>
  <si>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</si>
  <si>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</si>
  <si>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alaves</t>
  </si>
  <si>
    <t>D1</t>
  </si>
  <si>
    <t>Roma</t>
  </si>
  <si>
    <t>Lecce</t>
  </si>
  <si>
    <t>F1</t>
  </si>
  <si>
    <t>Rennes</t>
  </si>
  <si>
    <t>Nimes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</si>
  <si>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</si>
  <si>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</si>
  <si>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</si>
  <si>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</si>
  <si>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</si>
  <si>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</si>
  <si>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</si>
  <si>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</si>
  <si>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</si>
  <si>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</si>
  <si>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</si>
  <si>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</si>
  <si>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</si>
  <si>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</si>
  <si>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</si>
  <si>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</si>
  <si>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</si>
  <si>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</si>
  <si>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</si>
  <si>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</si>
  <si>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</si>
  <si>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</si>
  <si>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</si>
  <si>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</si>
  <si>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</si>
  <si>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</si>
  <si>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</si>
  <si>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</si>
  <si>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</si>
  <si>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</si>
  <si>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</si>
  <si>
    <t>Blackburn</t>
  </si>
  <si>
    <t>EL</t>
  </si>
  <si>
    <t>Basel</t>
  </si>
  <si>
    <t>Apoel</t>
  </si>
  <si>
    <t>Espanyol</t>
  </si>
  <si>
    <t>Wolves</t>
  </si>
  <si>
    <t>Gent</t>
  </si>
  <si>
    <t>Istanbul</t>
  </si>
  <si>
    <t>Sporting Lisbon</t>
  </si>
  <si>
    <t>Lask Linz</t>
  </si>
  <si>
    <t>AZ alkmaar</t>
  </si>
  <si>
    <t>Malmo</t>
  </si>
  <si>
    <t>Wolfsburg</t>
  </si>
  <si>
    <t xml:space="preserve">Porto </t>
  </si>
  <si>
    <t>Leverkusen</t>
  </si>
  <si>
    <t>Marseiille</t>
  </si>
  <si>
    <t>4-1</t>
  </si>
  <si>
    <t>Overound</t>
  </si>
  <si>
    <t>Fulham</t>
  </si>
  <si>
    <t>Mallorca</t>
  </si>
  <si>
    <t>Getafe</t>
  </si>
  <si>
    <t>Hannover</t>
  </si>
  <si>
    <t>Holstein kiel</t>
  </si>
  <si>
    <t>F2</t>
  </si>
  <si>
    <t>Paris FC</t>
  </si>
  <si>
    <t>Lens</t>
  </si>
  <si>
    <t>P1</t>
  </si>
  <si>
    <t>Porto</t>
  </si>
  <si>
    <t>Benfica</t>
  </si>
  <si>
    <t>Moreirense</t>
  </si>
  <si>
    <t>Exeter</t>
  </si>
  <si>
    <t>Crewe</t>
  </si>
  <si>
    <t>Scunthorpe</t>
  </si>
  <si>
    <t>Boreham wood</t>
  </si>
  <si>
    <t>Spezia</t>
  </si>
  <si>
    <t>Pescara</t>
  </si>
  <si>
    <t>SC0</t>
  </si>
  <si>
    <t>Kilmarnock</t>
  </si>
  <si>
    <t>Aberdeen</t>
  </si>
  <si>
    <t>Livingston</t>
  </si>
  <si>
    <t>Celtic</t>
  </si>
  <si>
    <t>Motherwell</t>
  </si>
  <si>
    <t>Ross county</t>
  </si>
  <si>
    <t>Mirren</t>
  </si>
  <si>
    <t>Johnstone</t>
  </si>
  <si>
    <t>Valencia</t>
  </si>
  <si>
    <t>Nurnberg</t>
  </si>
  <si>
    <t>Osnabruck</t>
  </si>
  <si>
    <t>Marseille</t>
  </si>
  <si>
    <t>Amiens</t>
  </si>
  <si>
    <t>Le havre</t>
  </si>
  <si>
    <t>Auxerre</t>
  </si>
  <si>
    <t>Niort</t>
  </si>
  <si>
    <t>Nancy</t>
  </si>
  <si>
    <t>Clermont</t>
  </si>
  <si>
    <t>Sochaux</t>
  </si>
  <si>
    <t>Troyes</t>
  </si>
  <si>
    <t>Chambly</t>
  </si>
  <si>
    <t>Le mans</t>
  </si>
  <si>
    <t>Grenoble</t>
  </si>
  <si>
    <t>Valenciennes</t>
  </si>
  <si>
    <t>Chateroux</t>
  </si>
  <si>
    <t>Caen</t>
  </si>
  <si>
    <t>Man city</t>
  </si>
  <si>
    <t>West ham</t>
  </si>
  <si>
    <t>Cadiz</t>
  </si>
  <si>
    <t>Rodez</t>
  </si>
  <si>
    <t>Guingamp</t>
  </si>
  <si>
    <t>Swindon</t>
  </si>
  <si>
    <t>Ipswich</t>
  </si>
  <si>
    <t>Plymouth</t>
  </si>
  <si>
    <t>Santa clara</t>
  </si>
  <si>
    <t>Mainz</t>
  </si>
  <si>
    <t>Augsburg</t>
  </si>
  <si>
    <t>Genoa</t>
  </si>
  <si>
    <t>Lazio</t>
  </si>
  <si>
    <t>Zaragoza</t>
  </si>
  <si>
    <t>La coruna</t>
  </si>
  <si>
    <t>Lugo</t>
  </si>
  <si>
    <t>Oviedo</t>
  </si>
  <si>
    <t>Sevilla</t>
  </si>
  <si>
    <t>Espanol</t>
  </si>
  <si>
    <t>Valladolid</t>
  </si>
  <si>
    <t>Bilbao</t>
  </si>
  <si>
    <t>Granada</t>
  </si>
  <si>
    <t>Osasuna</t>
  </si>
  <si>
    <t>Sutton</t>
  </si>
  <si>
    <t>Barrow</t>
  </si>
  <si>
    <t>Woking</t>
  </si>
  <si>
    <t>Stockpot</t>
  </si>
  <si>
    <t>Lincoln</t>
  </si>
  <si>
    <t>Gillingham</t>
  </si>
  <si>
    <t>Rochdale</t>
  </si>
  <si>
    <t>Shrewbury</t>
  </si>
  <si>
    <t>Doncaster</t>
  </si>
  <si>
    <t>Southend</t>
  </si>
  <si>
    <t>Burton</t>
  </si>
  <si>
    <t>Sunderland</t>
  </si>
  <si>
    <t>Bristol</t>
  </si>
  <si>
    <t>Wimbledon</t>
  </si>
  <si>
    <t>Wycombe</t>
  </si>
  <si>
    <t>Carlisle</t>
  </si>
  <si>
    <t>Crawley</t>
  </si>
  <si>
    <t>Alexandra</t>
  </si>
  <si>
    <t>Leyton</t>
  </si>
  <si>
    <t>Salford</t>
  </si>
  <si>
    <t>Walsal</t>
  </si>
  <si>
    <t>Bromley</t>
  </si>
  <si>
    <t>Tranmere</t>
  </si>
  <si>
    <t>Morecambe</t>
  </si>
  <si>
    <t>Mansfield</t>
  </si>
  <si>
    <t>Stevenage</t>
  </si>
  <si>
    <t>Macclesfield</t>
  </si>
  <si>
    <t>Oldham</t>
  </si>
  <si>
    <t>Bradford</t>
  </si>
  <si>
    <t>Cambridge</t>
  </si>
  <si>
    <t>Colchester</t>
  </si>
  <si>
    <t>Forest green</t>
  </si>
  <si>
    <t>Port vale</t>
  </si>
  <si>
    <t>Yeovil</t>
  </si>
  <si>
    <t>Wrexham</t>
  </si>
  <si>
    <t>N1</t>
  </si>
  <si>
    <t>For sittad</t>
  </si>
  <si>
    <t>Zwolle</t>
  </si>
  <si>
    <t>Birmingham</t>
  </si>
  <si>
    <t>Shefield weds</t>
  </si>
  <si>
    <t>Wigan</t>
  </si>
  <si>
    <t>Eibar</t>
  </si>
  <si>
    <t>Elche</t>
  </si>
  <si>
    <t>Parma</t>
  </si>
  <si>
    <t>Spal</t>
  </si>
  <si>
    <t>Stuttgart</t>
  </si>
  <si>
    <t>Bielefield</t>
  </si>
  <si>
    <t>Alaves</t>
  </si>
  <si>
    <t>2-6</t>
  </si>
  <si>
    <t>5-0</t>
  </si>
  <si>
    <t>Millwall</t>
  </si>
  <si>
    <t>Bristo Rovs</t>
  </si>
  <si>
    <t>Sociedad</t>
  </si>
  <si>
    <t>Mgladbach</t>
  </si>
  <si>
    <t>FC Koln</t>
  </si>
  <si>
    <t>Santander</t>
  </si>
  <si>
    <t>Paderborn</t>
  </si>
  <si>
    <t>Dusseldford</t>
  </si>
  <si>
    <t>Lyon</t>
  </si>
  <si>
    <t>Reims</t>
  </si>
  <si>
    <t>Ajaccio</t>
  </si>
  <si>
    <t>Hamburg</t>
  </si>
  <si>
    <t>Hertha</t>
  </si>
  <si>
    <t>darmstadt</t>
  </si>
  <si>
    <t>pauli</t>
  </si>
  <si>
    <t>Hoffenheim</t>
  </si>
  <si>
    <t>RB Leipzig</t>
  </si>
  <si>
    <t>Fortuna Dusseldorf</t>
  </si>
  <si>
    <t>Dortmund</t>
  </si>
  <si>
    <t>Ein Frankfurt</t>
  </si>
  <si>
    <t>Werder Bremen</t>
  </si>
  <si>
    <t>Freiburg</t>
  </si>
  <si>
    <t>Bayern Munich</t>
  </si>
  <si>
    <t>M'gladbach</t>
  </si>
  <si>
    <t>Schalke 04</t>
  </si>
  <si>
    <t>Dresden</t>
  </si>
  <si>
    <t>Sandhausen</t>
  </si>
  <si>
    <t>Bielefeld</t>
  </si>
  <si>
    <t>Heidenheim</t>
  </si>
  <si>
    <t>Regensburg</t>
  </si>
  <si>
    <t>Holstein Kiel</t>
  </si>
  <si>
    <t>Greuther Furth</t>
  </si>
  <si>
    <t>Bochum</t>
  </si>
  <si>
    <t>Darmstadt</t>
  </si>
  <si>
    <t>Karlsruhe</t>
  </si>
  <si>
    <t>St Pauli</t>
  </si>
  <si>
    <t>Erzgebirge Aue</t>
  </si>
  <si>
    <t>Volos NFC</t>
  </si>
  <si>
    <t>Xanthi</t>
  </si>
  <si>
    <t>Atromitos</t>
  </si>
  <si>
    <t>Lamia</t>
  </si>
  <si>
    <t>Panathinaikos</t>
  </si>
  <si>
    <t>PAOK</t>
  </si>
  <si>
    <t>OFI Crete</t>
  </si>
  <si>
    <t>AEK</t>
  </si>
  <si>
    <t>Olympiakos</t>
  </si>
  <si>
    <t>Aris</t>
  </si>
  <si>
    <t>Asteras Tripolis</t>
  </si>
  <si>
    <t>Panionios</t>
  </si>
  <si>
    <t>Panetolikos</t>
  </si>
  <si>
    <t>Larisa</t>
  </si>
  <si>
    <t>Belenenses</t>
  </si>
  <si>
    <t>Guimaraes</t>
  </si>
  <si>
    <t>Tondela</t>
  </si>
  <si>
    <t>Aves</t>
  </si>
  <si>
    <t>Rio Ave</t>
  </si>
  <si>
    <t>Sp Lisbon</t>
  </si>
  <si>
    <t>Pacos Ferreira</t>
  </si>
  <si>
    <t>Sp Braga</t>
  </si>
  <si>
    <t>Boavista</t>
  </si>
  <si>
    <t>Levante</t>
  </si>
  <si>
    <t>Celta</t>
  </si>
  <si>
    <t>Villarreal</t>
  </si>
  <si>
    <t>Leganes</t>
  </si>
  <si>
    <t>Ath Bilbao</t>
  </si>
  <si>
    <t>Ath Madrid</t>
  </si>
  <si>
    <t>Real Madrid</t>
  </si>
  <si>
    <t>Extremadura UD</t>
  </si>
  <si>
    <t>Fuenlabrada</t>
  </si>
  <si>
    <t>Tenerife</t>
  </si>
  <si>
    <t>Malaga</t>
  </si>
  <si>
    <t>Ponferradina</t>
  </si>
  <si>
    <t>Las Palmas</t>
  </si>
  <si>
    <t>Girona</t>
  </si>
  <si>
    <t>Alcorcon</t>
  </si>
  <si>
    <t>La Coruna</t>
  </si>
  <si>
    <t>Sp Gijon</t>
  </si>
  <si>
    <t>Mirandes</t>
  </si>
  <si>
    <t>Numancia</t>
  </si>
  <si>
    <t>Albacete</t>
  </si>
  <si>
    <t>Almeria</t>
  </si>
  <si>
    <t>Fenerbahce</t>
  </si>
  <si>
    <t>Kayserispor</t>
  </si>
  <si>
    <t>Goztep</t>
  </si>
  <si>
    <t>Trabzonspor</t>
  </si>
  <si>
    <t>Buyuksehyr</t>
  </si>
  <si>
    <t>Alanyaspor</t>
  </si>
  <si>
    <t>Besiktas</t>
  </si>
  <si>
    <t>Antalyaspor</t>
  </si>
  <si>
    <t>Yeni Malatyaspor</t>
  </si>
  <si>
    <t>Kasimpasa</t>
  </si>
  <si>
    <t>Genclerbirligi</t>
  </si>
  <si>
    <t>Konyaspor</t>
  </si>
  <si>
    <t>Gaziantep</t>
  </si>
  <si>
    <t>Ankaragucu</t>
  </si>
  <si>
    <t>Rizespor</t>
  </si>
  <si>
    <t>Galatasaray</t>
  </si>
  <si>
    <t>Sivasspor</t>
  </si>
  <si>
    <t>Denizlispor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</si>
</sst>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10" fontId="1" fillId="0" borderId="0" xfId="0" applyNumberFormat="1" applyFont="1"/>
    <xf numFmtId="0" fontId="1" fillId="2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Alignment="1"/>
    <xf numFmtId="49" fontId="1" fillId="2" borderId="0" xfId="0" applyNumberFormat="1" applyFont="1" applyFill="1" applyAlignment="1">
      <alignment horizontal="center"/>
    </xf>
    <xf numFmtId="0" fontId="1" fillId="2" borderId="0" xfId="0" applyFont="1" applyFill="1"/>
    <xf numFmtId="2" fontId="1" fillId="3" borderId="0" xfId="0" applyNumberFormat="1" applyFont="1" applyFill="1" applyAlignment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1.1033138470034047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1.0808309687628768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1.0860880581738177</v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1.0497054587566534</v>
      </c>
      <c r="F84" s="6">
        <f>IF('Log_working_3-way'!D84="","",1/'True_Odds_Calculator_3-way'!N85+1/'True_Odds_Calculator_3-way'!O85+1/'True_Odds_Calculator_3-way'!P85-1)</f>
        <v>4.0656367161773233E-13</v>
      </c>
      <c r="H84" s="6">
        <f>IF('Log_working_3-way'!$D84="","",'True_Odds_Calculator_3-way'!N85/'True_Odds_Calculator_3-way'!A85-1)</f>
        <v>4.501439694306586E-2</v>
      </c>
      <c r="I84" s="6">
        <f>IF('Log_working_3-way'!$D84="","",'True_Odds_Calculator_3-way'!O85/'True_Odds_Calculator_3-way'!B85-1)</f>
        <v>5.8522554331788212E-2</v>
      </c>
      <c r="J84" s="6">
        <f>IF('Log_working_3-way'!$D84="","",'True_Odds_Calculator_3-way'!P85/'True_Odds_Calculator_3-way'!C85-1)</f>
        <v>5.7916021712761223E-2</v>
      </c>
      <c r="K84" s="6">
        <f>IF('Log_working_3-way'!$D84="","",1/'True_Odds_Calculator_3-way'!A85+1/'True_Odds_Calculator_3-way'!B85+1/'True_Odds_Calculator_3-way'!C85-1)</f>
        <v>5.3007420053844623E-2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1.0616334520178621</v>
      </c>
      <c r="F89" s="6">
        <f>IF('Log_working_3-way'!D89="","",1/'True_Odds_Calculator_3-way'!N90+1/'True_Odds_Calculator_3-way'!O90+1/'True_Odds_Calculator_3-way'!P90-1)</f>
        <v>5.1114668053742207E-12</v>
      </c>
      <c r="H89" s="6">
        <f>IF('Log_working_3-way'!$D89="","",'True_Odds_Calculator_3-way'!N90/'True_Odds_Calculator_3-way'!A90-1)</f>
        <v>2.7786563300498779E-2</v>
      </c>
      <c r="I89" s="6">
        <f>IF('Log_working_3-way'!$D89="","",'True_Odds_Calculator_3-way'!O90/'True_Odds_Calculator_3-way'!B90-1)</f>
        <v>9.1834615593274549E-2</v>
      </c>
      <c r="J89" s="6">
        <f>IF('Log_working_3-way'!$D89="","",'True_Odds_Calculator_3-way'!P90/'True_Odds_Calculator_3-way'!C90-1)</f>
        <v>0.11383523355707559</v>
      </c>
      <c r="K89" s="6">
        <f>IF('Log_working_3-way'!$D89="","",1/'True_Odds_Calculator_3-way'!A90+1/'True_Odds_Calculator_3-way'!B90+1/'True_Odds_Calculator_3-way'!C90-1)</f>
        <v>5.5323299888517141E-2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1.0492412025291251</v>
      </c>
      <c r="F90" s="6">
        <f>IF('Log_working_3-way'!D90="","",1/'True_Odds_Calculator_3-way'!N91+1/'True_Odds_Calculator_3-way'!O91+1/'True_Odds_Calculator_3-way'!P91-1)</f>
        <v>3.7636560534792807E-13</v>
      </c>
      <c r="H90" s="6">
        <f>IF('Log_working_3-way'!$D90="","",'True_Odds_Calculator_3-way'!N91/'True_Odds_Calculator_3-way'!A91-1)</f>
        <v>4.5217336962982912E-2</v>
      </c>
      <c r="I90" s="6">
        <f>IF('Log_working_3-way'!$D90="","",'True_Odds_Calculator_3-way'!O91/'True_Odds_Calculator_3-way'!B91-1)</f>
        <v>5.6684758771111232E-2</v>
      </c>
      <c r="J90" s="6">
        <f>IF('Log_working_3-way'!$D90="","",'True_Odds_Calculator_3-way'!P91/'True_Odds_Calculator_3-way'!C91-1)</f>
        <v>5.7893999591615453E-2</v>
      </c>
      <c r="K90" s="6">
        <f>IF('Log_working_3-way'!$D90="","",1/'True_Odds_Calculator_3-way'!A91+1/'True_Odds_Calculator_3-way'!B91+1/'True_Odds_Calculator_3-way'!C91-1)</f>
        <v>5.2580283760646385E-2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1.0544995511985902</v>
      </c>
      <c r="F91" s="6">
        <f>IF('Log_working_3-way'!D91="","",1/'True_Odds_Calculator_3-way'!N92+1/'True_Odds_Calculator_3-way'!O92+1/'True_Odds_Calculator_3-way'!P92-1)</f>
        <v>1.3493650641294153E-12</v>
      </c>
      <c r="H91" s="6">
        <f>IF('Log_working_3-way'!$D91="","",'True_Odds_Calculator_3-way'!N92/'True_Odds_Calculator_3-way'!A92-1)</f>
        <v>3.0968662459359697E-2</v>
      </c>
      <c r="I91" s="6">
        <f>IF('Log_working_3-way'!$D91="","",'True_Odds_Calculator_3-way'!O92/'True_Odds_Calculator_3-way'!B92-1)</f>
        <v>7.8185180453086423E-2</v>
      </c>
      <c r="J91" s="6">
        <f>IF('Log_working_3-way'!$D91="","",'True_Odds_Calculator_3-way'!P92/'True_Odds_Calculator_3-way'!C92-1)</f>
        <v>8.32854353662833E-2</v>
      </c>
      <c r="K91" s="6">
        <f>IF('Log_working_3-way'!$D91="","",1/'True_Odds_Calculator_3-way'!A92+1/'True_Odds_Calculator_3-way'!B92+1/'True_Odds_Calculator_3-way'!C92-1)</f>
        <v>5.3099599379385243E-2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1.0618432395875894</v>
      </c>
      <c r="F92" s="6">
        <f>IF('Log_working_3-way'!D92="","",1/'True_Odds_Calculator_3-way'!N93+1/'True_Odds_Calculator_3-way'!O93+1/'True_Odds_Calculator_3-way'!P93-1)</f>
        <v>5.4862780984876736E-12</v>
      </c>
      <c r="H92" s="6">
        <f>IF('Log_working_3-way'!$D92="","",'True_Odds_Calculator_3-way'!N93/'True_Odds_Calculator_3-way'!A93-1)</f>
        <v>2.7227316707304716E-2</v>
      </c>
      <c r="I92" s="6">
        <f>IF('Log_working_3-way'!$D92="","",'True_Odds_Calculator_3-way'!O93/'True_Odds_Calculator_3-way'!B93-1)</f>
        <v>9.2485178280627522E-2</v>
      </c>
      <c r="J92" s="6">
        <f>IF('Log_working_3-way'!$D92="","",'True_Odds_Calculator_3-way'!P93/'True_Odds_Calculator_3-way'!C93-1)</f>
        <v>0.11660260902311403</v>
      </c>
      <c r="K92" s="6">
        <f>IF('Log_working_3-way'!$D92="","",1/'True_Odds_Calculator_3-way'!A93+1/'True_Odds_Calculator_3-way'!B93+1/'True_Odds_Calculator_3-way'!C93-1)</f>
        <v>5.4970070433905338E-2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1.057229766353466</v>
      </c>
      <c r="F93" s="6">
        <f>IF('Log_working_3-way'!D93="","",1/'True_Odds_Calculator_3-way'!N94+1/'True_Odds_Calculator_3-way'!O94+1/'True_Odds_Calculator_3-way'!P94-1)</f>
        <v>1.9668711104259273E-12</v>
      </c>
      <c r="H93" s="6">
        <f>IF('Log_working_3-way'!$D93="","",'True_Odds_Calculator_3-way'!N94/'True_Odds_Calculator_3-way'!A94-1)</f>
        <v>3.2342123673414269E-2</v>
      </c>
      <c r="I93" s="6">
        <f>IF('Log_working_3-way'!$D93="","",'True_Odds_Calculator_3-way'!O94/'True_Odds_Calculator_3-way'!B94-1)</f>
        <v>7.4327980822550543E-2</v>
      </c>
      <c r="J93" s="6">
        <f>IF('Log_working_3-way'!$D93="","",'True_Odds_Calculator_3-way'!P94/'True_Odds_Calculator_3-way'!C94-1)</f>
        <v>9.7726316258259782E-2</v>
      </c>
      <c r="K93" s="6">
        <f>IF('Log_working_3-way'!$D93="","",1/'True_Odds_Calculator_3-way'!A94+1/'True_Odds_Calculator_3-way'!B94+1/'True_Odds_Calculator_3-way'!C94-1)</f>
        <v>5.5187212499678839E-2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1.0538555836150383</v>
      </c>
      <c r="F94" s="6">
        <f>IF('Log_working_3-way'!D94="","",1/'True_Odds_Calculator_3-way'!N95+1/'True_Odds_Calculator_3-way'!O95+1/'True_Odds_Calculator_3-way'!P95-1)</f>
        <v>9.6989083431253675E-13</v>
      </c>
      <c r="H94" s="6">
        <f>IF('Log_working_3-way'!$D94="","",'True_Odds_Calculator_3-way'!N95/'True_Odds_Calculator_3-way'!A95-1)</f>
        <v>3.6333960456262471E-2</v>
      </c>
      <c r="I94" s="6">
        <f>IF('Log_working_3-way'!$D94="","",'True_Odds_Calculator_3-way'!O95/'True_Odds_Calculator_3-way'!B95-1)</f>
        <v>6.5358314119343008E-2</v>
      </c>
      <c r="J94" s="6">
        <f>IF('Log_working_3-way'!$D94="","",'True_Odds_Calculator_3-way'!P95/'True_Odds_Calculator_3-way'!C95-1)</f>
        <v>8.2261929005307044E-2</v>
      </c>
      <c r="K94" s="6">
        <f>IF('Log_working_3-way'!$D94="","",1/'True_Odds_Calculator_3-way'!A95+1/'True_Odds_Calculator_3-way'!B95+1/'True_Odds_Calculator_3-way'!C95-1)</f>
        <v>5.4520639378194069E-2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1.0526555071904344</v>
      </c>
      <c r="F95" s="6">
        <f>IF('Log_working_3-way'!D95="","",1/'True_Odds_Calculator_3-way'!N96+1/'True_Odds_Calculator_3-way'!O96+1/'True_Odds_Calculator_3-way'!P96-1)</f>
        <v>7.1964656456202647E-13</v>
      </c>
      <c r="H95" s="6">
        <f>IF('Log_working_3-way'!$D95="","",'True_Odds_Calculator_3-way'!N96/'True_Odds_Calculator_3-way'!A96-1)</f>
        <v>3.9578921275124079E-2</v>
      </c>
      <c r="I95" s="6">
        <f>IF('Log_working_3-way'!$D95="","",'True_Odds_Calculator_3-way'!O96/'True_Odds_Calculator_3-way'!B96-1)</f>
        <v>6.4884766804194749E-2</v>
      </c>
      <c r="J95" s="6">
        <f>IF('Log_working_3-way'!$D95="","",'True_Odds_Calculator_3-way'!P96/'True_Odds_Calculator_3-way'!C96-1)</f>
        <v>7.0706359876088642E-2</v>
      </c>
      <c r="K95" s="6">
        <f>IF('Log_working_3-way'!$D95="","",1/'True_Odds_Calculator_3-way'!A96+1/'True_Odds_Calculator_3-way'!B96+1/'True_Odds_Calculator_3-way'!C96-1)</f>
        <v>5.4723246267680992E-2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1.049425134515634</v>
      </c>
      <c r="F96" s="6">
        <f>IF('Log_working_3-way'!D96="","",1/'True_Odds_Calculator_3-way'!N97+1/'True_Odds_Calculator_3-way'!O97+1/'True_Odds_Calculator_3-way'!P97-1)</f>
        <v>3.7547742692822794E-13</v>
      </c>
      <c r="H96" s="6">
        <f>IF('Log_working_3-way'!$D96="","",'True_Odds_Calculator_3-way'!N97/'True_Odds_Calculator_3-way'!A97-1)</f>
        <v>5.0699744230501942E-2</v>
      </c>
      <c r="I96" s="6">
        <f>IF('Log_working_3-way'!$D96="","",'True_Odds_Calculator_3-way'!O97/'True_Odds_Calculator_3-way'!B97-1)</f>
        <v>5.4675617150653943E-2</v>
      </c>
      <c r="J96" s="6">
        <f>IF('Log_working_3-way'!$D96="","",'True_Odds_Calculator_3-way'!P97/'True_Odds_Calculator_3-way'!C97-1)</f>
        <v>5.4032696933021374E-2</v>
      </c>
      <c r="K96" s="6">
        <f>IF('Log_working_3-way'!$D96="","",1/'True_Odds_Calculator_3-way'!A97+1/'True_Odds_Calculator_3-way'!B97+1/'True_Odds_Calculator_3-way'!C97-1)</f>
        <v>5.307410007129798E-2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1.0568542167776513</v>
      </c>
      <c r="F97" s="6">
        <f>IF('Log_working_3-way'!D97="","",1/'True_Odds_Calculator_3-way'!N98+1/'True_Odds_Calculator_3-way'!O98+1/'True_Odds_Calculator_3-way'!P98-1)</f>
        <v>1.1379786002407855E-12</v>
      </c>
      <c r="H97" s="6">
        <f>IF('Log_working_3-way'!$D97="","",'True_Odds_Calculator_3-way'!N98/'True_Odds_Calculator_3-way'!A98-1)</f>
        <v>5.0634000756045516E-2</v>
      </c>
      <c r="I97" s="6">
        <f>IF('Log_working_3-way'!$D97="","",'True_Odds_Calculator_3-way'!O98/'True_Odds_Calculator_3-way'!B98-1)</f>
        <v>7.3472847259053786E-2</v>
      </c>
      <c r="J97" s="6">
        <f>IF('Log_working_3-way'!$D97="","",'True_Odds_Calculator_3-way'!P98/'True_Odds_Calculator_3-way'!C98-1)</f>
        <v>6.0928128216254818E-2</v>
      </c>
      <c r="K97" s="6">
        <f>IF('Log_working_3-way'!$D97="","",1/'True_Odds_Calculator_3-way'!A98+1/'True_Odds_Calculator_3-way'!B98+1/'True_Odds_Calculator_3-way'!C98-1)</f>
        <v>6.017629954676651E-2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1.0550410081066508</v>
      </c>
      <c r="F98" s="6">
        <f>IF('Log_working_3-way'!D98="","",1/'True_Odds_Calculator_3-way'!N99+1/'True_Odds_Calculator_3-way'!O99+1/'True_Odds_Calculator_3-way'!P99-1)</f>
        <v>9.2148511043887993E-13</v>
      </c>
      <c r="H98" s="6">
        <f>IF('Log_working_3-way'!$D98="","",'True_Odds_Calculator_3-way'!N99/'True_Odds_Calculator_3-way'!A99-1)</f>
        <v>6.6480451193465129E-2</v>
      </c>
      <c r="I98" s="6">
        <f>IF('Log_working_3-way'!$D98="","",'True_Odds_Calculator_3-way'!O99/'True_Odds_Calculator_3-way'!B99-1)</f>
        <v>6.7921991566467277E-2</v>
      </c>
      <c r="J98" s="6">
        <f>IF('Log_working_3-way'!$D98="","",'True_Odds_Calculator_3-way'!P99/'True_Odds_Calculator_3-way'!C99-1)</f>
        <v>4.5645519385035582E-2</v>
      </c>
      <c r="K98" s="6">
        <f>IF('Log_working_3-way'!$D98="","",1/'True_Odds_Calculator_3-way'!A99+1/'True_Odds_Calculator_3-way'!B99+1/'True_Odds_Calculator_3-way'!C99-1)</f>
        <v>5.8033753685927447E-2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1.0681566218502621</v>
      </c>
      <c r="F99" s="6">
        <f>IF('Log_working_3-way'!D99="","",1/'True_Odds_Calculator_3-way'!N100+1/'True_Odds_Calculator_3-way'!O100+1/'True_Odds_Calculator_3-way'!P100-1)</f>
        <v>7.1580519289682343E-12</v>
      </c>
      <c r="H99" s="6">
        <f>IF('Log_working_3-way'!$D99="","",'True_Odds_Calculator_3-way'!N100/'True_Odds_Calculator_3-way'!A100-1)</f>
        <v>3.8472556833494043E-2</v>
      </c>
      <c r="I99" s="6">
        <f>IF('Log_working_3-way'!$D99="","",'True_Odds_Calculator_3-way'!O100/'True_Odds_Calculator_3-way'!B100-1)</f>
        <v>9.2050632741109695E-2</v>
      </c>
      <c r="J99" s="6">
        <f>IF('Log_working_3-way'!$D99="","",'True_Odds_Calculator_3-way'!P100/'True_Odds_Calculator_3-way'!C100-1)</f>
        <v>0.10994063642589902</v>
      </c>
      <c r="K99" s="6">
        <f>IF('Log_working_3-way'!$D99="","",1/'True_Odds_Calculator_3-way'!A100+1/'True_Odds_Calculator_3-way'!B100+1/'True_Odds_Calculator_3-way'!C100-1)</f>
        <v>6.588813485365197E-2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1.0549788953443853</v>
      </c>
      <c r="F100" s="6">
        <f>IF('Log_working_3-way'!D100="","",1/'True_Odds_Calculator_3-way'!N101+1/'True_Odds_Calculator_3-way'!O101+1/'True_Odds_Calculator_3-way'!P101-1)</f>
        <v>1.3111733920823099E-12</v>
      </c>
      <c r="H100" s="6">
        <f>IF('Log_working_3-way'!$D100="","",'True_Odds_Calculator_3-way'!N101/'True_Odds_Calculator_3-way'!A101-1)</f>
        <v>3.3158334252232358E-2</v>
      </c>
      <c r="I100" s="6">
        <f>IF('Log_working_3-way'!$D100="","",'True_Odds_Calculator_3-way'!O101/'True_Odds_Calculator_3-way'!B101-1)</f>
        <v>7.6777284630735743E-2</v>
      </c>
      <c r="J100" s="6">
        <f>IF('Log_working_3-way'!$D100="","",'True_Odds_Calculator_3-way'!P101/'True_Odds_Calculator_3-way'!C101-1)</f>
        <v>8.1239734414446874E-2</v>
      </c>
      <c r="K100" s="6">
        <f>IF('Log_working_3-way'!$D100="","",1/'True_Odds_Calculator_3-way'!A101+1/'True_Odds_Calculator_3-way'!B101+1/'True_Odds_Calculator_3-way'!C101-1)</f>
        <v>5.4448748231777255E-2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1.0498495157263974</v>
      </c>
      <c r="F101" s="6">
        <f>IF('Log_working_3-way'!D101="","",1/'True_Odds_Calculator_3-way'!N102+1/'True_Odds_Calculator_3-way'!O102+1/'True_Odds_Calculator_3-way'!P102-1)</f>
        <v>4.1899816949353408E-13</v>
      </c>
      <c r="H101" s="6">
        <f>IF('Log_working_3-way'!$D101="","",'True_Odds_Calculator_3-way'!N102/'True_Odds_Calculator_3-way'!A102-1)</f>
        <v>4.4390594703439978E-2</v>
      </c>
      <c r="I101" s="6">
        <f>IF('Log_working_3-way'!$D101="","",'True_Odds_Calculator_3-way'!O102/'True_Odds_Calculator_3-way'!B102-1)</f>
        <v>5.8088658197031684E-2</v>
      </c>
      <c r="J101" s="6">
        <f>IF('Log_working_3-way'!$D101="","",'True_Odds_Calculator_3-way'!P102/'True_Odds_Calculator_3-way'!C102-1)</f>
        <v>5.9696455719453478E-2</v>
      </c>
      <c r="K101" s="6">
        <f>IF('Log_working_3-way'!$D101="","",1/'True_Odds_Calculator_3-way'!A102+1/'True_Odds_Calculator_3-way'!B102+1/'True_Odds_Calculator_3-way'!C102-1)</f>
        <v>5.3074990294612379E-2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1.0553380333466553</v>
      </c>
      <c r="F102" s="6">
        <f>IF('Log_working_3-way'!D102="","",1/'True_Odds_Calculator_3-way'!N103+1/'True_Odds_Calculator_3-way'!O103+1/'True_Odds_Calculator_3-way'!P103-1)</f>
        <v>1.596056620201125E-12</v>
      </c>
      <c r="H102" s="6">
        <f>IF('Log_working_3-way'!$D102="","",'True_Odds_Calculator_3-way'!N103/'True_Odds_Calculator_3-way'!A103-1)</f>
        <v>3.0466033571247886E-2</v>
      </c>
      <c r="I102" s="6">
        <f>IF('Log_working_3-way'!$D102="","",'True_Odds_Calculator_3-way'!O103/'True_Odds_Calculator_3-way'!B103-1)</f>
        <v>7.4763491350184896E-2</v>
      </c>
      <c r="J102" s="6">
        <f>IF('Log_working_3-way'!$D102="","",'True_Odds_Calculator_3-way'!P103/'True_Odds_Calculator_3-way'!C103-1)</f>
        <v>9.314966344856157E-2</v>
      </c>
      <c r="K102" s="6">
        <f>IF('Log_working_3-way'!$D102="","",1/'True_Odds_Calculator_3-way'!A103+1/'True_Odds_Calculator_3-way'!B103+1/'True_Odds_Calculator_3-way'!C103-1)</f>
        <v>5.3134479271991886E-2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1.0515524048465401</v>
      </c>
      <c r="F103" s="6">
        <f>IF('Log_working_3-way'!D103="","",1/'True_Odds_Calculator_3-way'!N104+1/'True_Odds_Calculator_3-way'!O104+1/'True_Odds_Calculator_3-way'!P104-1)</f>
        <v>5.3979043457275111E-13</v>
      </c>
      <c r="H103" s="6">
        <f>IF('Log_working_3-way'!$D103="","",'True_Odds_Calculator_3-way'!N104/'True_Odds_Calculator_3-way'!A104-1)</f>
        <v>5.8813634878488008E-2</v>
      </c>
      <c r="I103" s="6">
        <f>IF('Log_working_3-way'!$D103="","",'True_Odds_Calculator_3-way'!O104/'True_Odds_Calculator_3-way'!B104-1)</f>
        <v>6.2814819670467426E-2</v>
      </c>
      <c r="J103" s="6">
        <f>IF('Log_working_3-way'!$D103="","",'True_Odds_Calculator_3-way'!P104/'True_Odds_Calculator_3-way'!C104-1)</f>
        <v>4.5986427972412258E-2</v>
      </c>
      <c r="K103" s="6">
        <f>IF('Log_working_3-way'!$D103="","",1/'True_Odds_Calculator_3-way'!A104+1/'True_Odds_Calculator_3-way'!B104+1/'True_Odds_Calculator_3-way'!C104-1)</f>
        <v>5.4841670226895012E-2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1.0495024224560003</v>
      </c>
      <c r="F104" s="6">
        <f>IF('Log_working_3-way'!D104="","",1/'True_Odds_Calculator_3-way'!N105+1/'True_Odds_Calculator_3-way'!O105+1/'True_Odds_Calculator_3-way'!P105-1)</f>
        <v>3.9412917374193057E-13</v>
      </c>
      <c r="H104" s="6">
        <f>IF('Log_working_3-way'!$D104="","",'True_Odds_Calculator_3-way'!N105/'True_Odds_Calculator_3-way'!A105-1)</f>
        <v>5.2103553686551951E-2</v>
      </c>
      <c r="I104" s="6">
        <f>IF('Log_working_3-way'!$D104="","",'True_Odds_Calculator_3-way'!O105/'True_Odds_Calculator_3-way'!B105-1)</f>
        <v>6.2760944013071862E-2</v>
      </c>
      <c r="J104" s="6">
        <f>IF('Log_working_3-way'!$D104="","",'True_Odds_Calculator_3-way'!P105/'True_Odds_Calculator_3-way'!C105-1)</f>
        <v>4.6153837673864162E-2</v>
      </c>
      <c r="K104" s="6">
        <f>IF('Log_working_3-way'!$D104="","",1/'True_Odds_Calculator_3-way'!A105+1/'True_Odds_Calculator_3-way'!B105+1/'True_Odds_Calculator_3-way'!C105-1)</f>
        <v>5.2749860336974486E-2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1.0513893159019279</v>
      </c>
      <c r="F105" s="6">
        <f>IF('Log_working_3-way'!D105="","",1/'True_Odds_Calculator_3-way'!N106+1/'True_Odds_Calculator_3-way'!O106+1/'True_Odds_Calculator_3-way'!P106-1)</f>
        <v>5.5999649362092896E-13</v>
      </c>
      <c r="H105" s="6">
        <f>IF('Log_working_3-way'!$D105="","",'True_Odds_Calculator_3-way'!N106/'True_Odds_Calculator_3-way'!A106-1)</f>
        <v>4.1738208522612785E-2</v>
      </c>
      <c r="I105" s="6">
        <f>IF('Log_working_3-way'!$D105="","",'True_Odds_Calculator_3-way'!O106/'True_Odds_Calculator_3-way'!B106-1)</f>
        <v>6.6182099802448047E-2</v>
      </c>
      <c r="J105" s="6">
        <f>IF('Log_working_3-way'!$D105="","",'True_Odds_Calculator_3-way'!P106/'True_Odds_Calculator_3-way'!C106-1)</f>
        <v>6.1082355261941279E-2</v>
      </c>
      <c r="K105" s="6">
        <f>IF('Log_working_3-way'!$D105="","",1/'True_Odds_Calculator_3-way'!A106+1/'True_Odds_Calculator_3-way'!B106+1/'True_Odds_Calculator_3-way'!C106-1)</f>
        <v>5.4077272994428993E-2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1.0511915811038799</v>
      </c>
      <c r="F106" s="6">
        <f>IF('Log_working_3-way'!D106="","",1/'True_Odds_Calculator_3-way'!N107+1/'True_Odds_Calculator_3-way'!O107+1/'True_Odds_Calculator_3-way'!P107-1)</f>
        <v>5.5422333389287814E-13</v>
      </c>
      <c r="H106" s="6">
        <f>IF('Log_working_3-way'!$D106="","",'True_Odds_Calculator_3-way'!N107/'True_Odds_Calculator_3-way'!A107-1)</f>
        <v>4.0554541607078276E-2</v>
      </c>
      <c r="I106" s="6">
        <f>IF('Log_working_3-way'!$D106="","",'True_Odds_Calculator_3-way'!O107/'True_Odds_Calculator_3-way'!B107-1)</f>
        <v>6.5288588987175267E-2</v>
      </c>
      <c r="J106" s="6">
        <f>IF('Log_working_3-way'!$D106="","",'True_Odds_Calculator_3-way'!P107/'True_Odds_Calculator_3-way'!C107-1)</f>
        <v>6.3025171624319531E-2</v>
      </c>
      <c r="K106" s="6">
        <f>IF('Log_working_3-way'!$D106="","",1/'True_Odds_Calculator_3-way'!A107+1/'True_Odds_Calculator_3-way'!B107+1/'True_Odds_Calculator_3-way'!C107-1)</f>
        <v>5.3709578184878204E-2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1.0531749872456262</v>
      </c>
      <c r="F107" s="6">
        <f>IF('Log_working_3-way'!D107="","",1/'True_Odds_Calculator_3-way'!N108+1/'True_Odds_Calculator_3-way'!O108+1/'True_Odds_Calculator_3-way'!P108-1)</f>
        <v>8.5353946133182035E-13</v>
      </c>
      <c r="H107" s="6">
        <f>IF('Log_working_3-way'!$D107="","",'True_Odds_Calculator_3-way'!N108/'True_Odds_Calculator_3-way'!A108-1)</f>
        <v>7.3267847361977001E-2</v>
      </c>
      <c r="I107" s="6">
        <f>IF('Log_working_3-way'!$D107="","",'True_Odds_Calculator_3-way'!O108/'True_Odds_Calculator_3-way'!B108-1)</f>
        <v>6.985112232386026E-2</v>
      </c>
      <c r="J107" s="6">
        <f>IF('Log_working_3-way'!$D107="","",'True_Odds_Calculator_3-way'!P108/'True_Odds_Calculator_3-way'!C108-1)</f>
        <v>3.6572182959316413E-2</v>
      </c>
      <c r="K107" s="6">
        <f>IF('Log_working_3-way'!$D107="","",1/'True_Odds_Calculator_3-way'!A108+1/'True_Odds_Calculator_3-way'!B108+1/'True_Odds_Calculator_3-way'!C108-1)</f>
        <v>5.4354993372061955E-2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1.0515136293559471</v>
      </c>
      <c r="F108" s="6">
        <f>IF('Log_working_3-way'!D108="","",1/'True_Odds_Calculator_3-way'!N109+1/'True_Odds_Calculator_3-way'!O109+1/'True_Odds_Calculator_3-way'!P109-1)</f>
        <v>5.8264504332328215E-13</v>
      </c>
      <c r="H108" s="6">
        <f>IF('Log_working_3-way'!$D108="","",'True_Odds_Calculator_3-way'!N109/'True_Odds_Calculator_3-way'!A109-1)</f>
        <v>4.0839466227222232E-2</v>
      </c>
      <c r="I108" s="6">
        <f>IF('Log_working_3-way'!$D108="","",'True_Odds_Calculator_3-way'!O109/'True_Odds_Calculator_3-way'!B109-1)</f>
        <v>6.8516188288689328E-2</v>
      </c>
      <c r="J108" s="6">
        <f>IF('Log_working_3-way'!$D108="","",'True_Odds_Calculator_3-way'!P109/'True_Odds_Calculator_3-way'!C109-1)</f>
        <v>6.0801794449467206E-2</v>
      </c>
      <c r="K108" s="6">
        <f>IF('Log_working_3-way'!$D108="","",1/'True_Odds_Calculator_3-way'!A109+1/'True_Odds_Calculator_3-way'!B109+1/'True_Odds_Calculator_3-way'!C109-1)</f>
        <v>5.3978232712557528E-2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1.0522869117146294</v>
      </c>
      <c r="F109" s="6">
        <f>IF('Log_working_3-way'!D109="","",1/'True_Odds_Calculator_3-way'!N110+1/'True_Odds_Calculator_3-way'!O110+1/'True_Odds_Calculator_3-way'!P110-1)</f>
        <v>6.4614980033184111E-13</v>
      </c>
      <c r="H109" s="6">
        <f>IF('Log_working_3-way'!$D109="","",'True_Odds_Calculator_3-way'!N110/'True_Odds_Calculator_3-way'!A110-1)</f>
        <v>6.5419534510557709E-2</v>
      </c>
      <c r="I109" s="6">
        <f>IF('Log_working_3-way'!$D109="","",'True_Odds_Calculator_3-way'!O110/'True_Odds_Calculator_3-way'!B110-1)</f>
        <v>6.5087003354659778E-2</v>
      </c>
      <c r="J109" s="6">
        <f>IF('Log_working_3-way'!$D109="","",'True_Odds_Calculator_3-way'!P110/'True_Odds_Calculator_3-way'!C110-1)</f>
        <v>4.1689945976190357E-2</v>
      </c>
      <c r="K109" s="6">
        <f>IF('Log_working_3-way'!$D109="","",1/'True_Odds_Calculator_3-way'!A110+1/'True_Odds_Calculator_3-way'!B110+1/'True_Odds_Calculator_3-way'!C110-1)</f>
        <v>5.4895703099295812E-2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1.0514817261251579</v>
      </c>
      <c r="F110" s="6">
        <f>IF('Log_working_3-way'!D110="","",1/'True_Odds_Calculator_3-way'!N111+1/'True_Odds_Calculator_3-way'!O111+1/'True_Odds_Calculator_3-way'!P111-1)</f>
        <v>5.6932236702778027E-13</v>
      </c>
      <c r="H110" s="6">
        <f>IF('Log_working_3-way'!$D110="","",'True_Odds_Calculator_3-way'!N111/'True_Odds_Calculator_3-way'!A111-1)</f>
        <v>4.1620853186719708E-2</v>
      </c>
      <c r="I110" s="6">
        <f>IF('Log_working_3-way'!$D110="","",'True_Odds_Calculator_3-way'!O111/'True_Odds_Calculator_3-way'!B111-1)</f>
        <v>6.2050815864772124E-2</v>
      </c>
      <c r="J110" s="6">
        <f>IF('Log_working_3-way'!$D110="","",'True_Odds_Calculator_3-way'!P111/'True_Odds_Calculator_3-way'!C111-1)</f>
        <v>6.5670527067899886E-2</v>
      </c>
      <c r="K110" s="6">
        <f>IF('Log_working_3-way'!$D110="","",1/'True_Odds_Calculator_3-way'!A111+1/'True_Odds_Calculator_3-way'!B111+1/'True_Odds_Calculator_3-way'!C111-1)</f>
        <v>5.4155231354422462E-2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1.0544682141669335</v>
      </c>
      <c r="F111" s="6">
        <f>IF('Log_working_3-way'!D111="","",1/'True_Odds_Calculator_3-way'!N112+1/'True_Odds_Calculator_3-way'!O112+1/'True_Odds_Calculator_3-way'!P112-1)</f>
        <v>1.1926015730523432E-12</v>
      </c>
      <c r="H111" s="6">
        <f>IF('Log_working_3-way'!$D111="","",'True_Odds_Calculator_3-way'!N112/'True_Odds_Calculator_3-way'!A112-1)</f>
        <v>3.3463736534407262E-2</v>
      </c>
      <c r="I111" s="6">
        <f>IF('Log_working_3-way'!$D111="","",'True_Odds_Calculator_3-way'!O112/'True_Odds_Calculator_3-way'!B112-1)</f>
        <v>7.193640173976279E-2</v>
      </c>
      <c r="J111" s="6">
        <f>IF('Log_working_3-way'!$D111="","",'True_Odds_Calculator_3-way'!P112/'True_Odds_Calculator_3-way'!C112-1)</f>
        <v>8.3777047640553937E-2</v>
      </c>
      <c r="K111" s="6">
        <f>IF('Log_working_3-way'!$D111="","",1/'True_Odds_Calculator_3-way'!A112+1/'True_Odds_Calculator_3-way'!B112+1/'True_Odds_Calculator_3-way'!C112-1)</f>
        <v>5.4088198653346575E-2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1.0590504135872276</v>
      </c>
      <c r="F112" s="6">
        <f>IF('Log_working_3-way'!D112="","",1/'True_Odds_Calculator_3-way'!N113+1/'True_Odds_Calculator_3-way'!O113+1/'True_Odds_Calculator_3-way'!P113-1)</f>
        <v>2.4207302828926913E-12</v>
      </c>
      <c r="H112" s="6">
        <f>IF('Log_working_3-way'!$D112="","",'True_Odds_Calculator_3-way'!N113/'True_Odds_Calculator_3-way'!A113-1)</f>
        <v>3.3876027985384694E-2</v>
      </c>
      <c r="I112" s="6">
        <f>IF('Log_working_3-way'!$D112="","",'True_Odds_Calculator_3-way'!O113/'True_Odds_Calculator_3-way'!B113-1)</f>
        <v>7.8219102425885367E-2</v>
      </c>
      <c r="J112" s="6">
        <f>IF('Log_working_3-way'!$D112="","",'True_Odds_Calculator_3-way'!P113/'True_Odds_Calculator_3-way'!C113-1)</f>
        <v>9.6782464543110791E-2</v>
      </c>
      <c r="K112" s="6">
        <f>IF('Log_working_3-way'!$D112="","",1/'True_Odds_Calculator_3-way'!A113+1/'True_Odds_Calculator_3-way'!B113+1/'True_Odds_Calculator_3-way'!C113-1)</f>
        <v>5.7362843738457903E-2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1.0498872618736996</v>
      </c>
      <c r="F113" s="6">
        <f>IF('Log_working_3-way'!D113="","",1/'True_Odds_Calculator_3-way'!N114+1/'True_Odds_Calculator_3-way'!O114+1/'True_Odds_Calculator_3-way'!P114-1)</f>
        <v>4.2854608750531042E-13</v>
      </c>
      <c r="H113" s="6">
        <f>IF('Log_working_3-way'!$D113="","",'True_Odds_Calculator_3-way'!N114/'True_Odds_Calculator_3-way'!A114-1)</f>
        <v>6.3573312955589989E-2</v>
      </c>
      <c r="I113" s="6">
        <f>IF('Log_working_3-way'!$D113="","",'True_Odds_Calculator_3-way'!O114/'True_Odds_Calculator_3-way'!B114-1)</f>
        <v>5.5806970201789596E-2</v>
      </c>
      <c r="J113" s="6">
        <f>IF('Log_working_3-way'!$D113="","",'True_Odds_Calculator_3-way'!P114/'True_Odds_Calculator_3-way'!C114-1)</f>
        <v>4.3545908424832858E-2</v>
      </c>
      <c r="K113" s="6">
        <f>IF('Log_working_3-way'!$D113="","",1/'True_Odds_Calculator_3-way'!A114+1/'True_Odds_Calculator_3-way'!B114+1/'True_Odds_Calculator_3-way'!C114-1)</f>
        <v>5.2929926012558415E-2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1.0506991865285955</v>
      </c>
      <c r="F114" s="6">
        <f>IF('Log_working_3-way'!D114="","",1/'True_Odds_Calculator_3-way'!N115+1/'True_Odds_Calculator_3-way'!O115+1/'True_Odds_Calculator_3-way'!P115-1)</f>
        <v>4.8472337255134335E-13</v>
      </c>
      <c r="H114" s="6">
        <f>IF('Log_working_3-way'!$D114="","",'True_Odds_Calculator_3-way'!N115/'True_Odds_Calculator_3-way'!A115-1)</f>
        <v>4.3953784867208689E-2</v>
      </c>
      <c r="I114" s="6">
        <f>IF('Log_working_3-way'!$D114="","",'True_Odds_Calculator_3-way'!O115/'True_Odds_Calculator_3-way'!B115-1)</f>
        <v>6.4009605790107615E-2</v>
      </c>
      <c r="J114" s="6">
        <f>IF('Log_working_3-way'!$D114="","",'True_Odds_Calculator_3-way'!P115/'True_Odds_Calculator_3-way'!C115-1)</f>
        <v>5.7564292209340007E-2</v>
      </c>
      <c r="K114" s="6">
        <f>IF('Log_working_3-way'!$D114="","",1/'True_Odds_Calculator_3-way'!A115+1/'True_Odds_Calculator_3-way'!B115+1/'True_Odds_Calculator_3-way'!C115-1)</f>
        <v>5.3764825577045983E-2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1.0520589217686525</v>
      </c>
      <c r="F115" s="6">
        <f>IF('Log_working_3-way'!D115="","",1/'True_Odds_Calculator_3-way'!N116+1/'True_Odds_Calculator_3-way'!O116+1/'True_Odds_Calculator_3-way'!P116-1)</f>
        <v>6.5059069243034173E-13</v>
      </c>
      <c r="H115" s="6">
        <f>IF('Log_working_3-way'!$D115="","",'True_Odds_Calculator_3-way'!N116/'True_Odds_Calculator_3-way'!A116-1)</f>
        <v>7.5393878621112353E-2</v>
      </c>
      <c r="I115" s="6">
        <f>IF('Log_working_3-way'!$D115="","",'True_Odds_Calculator_3-way'!O116/'True_Odds_Calculator_3-way'!B116-1)</f>
        <v>5.7746646315918637E-2</v>
      </c>
      <c r="J115" s="6">
        <f>IF('Log_working_3-way'!$D115="","",'True_Odds_Calculator_3-way'!P116/'True_Odds_Calculator_3-way'!C116-1)</f>
        <v>4.0502684339142503E-2</v>
      </c>
      <c r="K115" s="6">
        <f>IF('Log_working_3-way'!$D115="","",1/'True_Odds_Calculator_3-way'!A116+1/'True_Odds_Calculator_3-way'!B116+1/'True_Odds_Calculator_3-way'!C116-1)</f>
        <v>5.4078717344777427E-2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1.0492175955213152</v>
      </c>
      <c r="F116" s="6">
        <f>IF('Log_working_3-way'!D116="","",1/'True_Odds_Calculator_3-way'!N117+1/'True_Odds_Calculator_3-way'!O117+1/'True_Odds_Calculator_3-way'!P117-1)</f>
        <v>3.6637359812630166E-13</v>
      </c>
      <c r="H116" s="6">
        <f>IF('Log_working_3-way'!$D116="","",'True_Odds_Calculator_3-way'!N117/'True_Odds_Calculator_3-way'!A117-1)</f>
        <v>5.1142817364567383E-2</v>
      </c>
      <c r="I116" s="6">
        <f>IF('Log_working_3-way'!$D116="","",'True_Odds_Calculator_3-way'!O117/'True_Odds_Calculator_3-way'!B117-1)</f>
        <v>5.786545632004847E-2</v>
      </c>
      <c r="J116" s="6">
        <f>IF('Log_working_3-way'!$D116="","",'True_Odds_Calculator_3-way'!P117/'True_Odds_Calculator_3-way'!C117-1)</f>
        <v>5.0023447627638884E-2</v>
      </c>
      <c r="K116" s="6">
        <f>IF('Log_working_3-way'!$D116="","",1/'True_Odds_Calculator_3-way'!A117+1/'True_Odds_Calculator_3-way'!B117+1/'True_Odds_Calculator_3-way'!C117-1)</f>
        <v>5.2773838859621502E-2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1.0731972882460734</v>
      </c>
      <c r="F117" s="6">
        <f>IF('Log_working_3-way'!D117="","",1/'True_Odds_Calculator_3-way'!N118+1/'True_Odds_Calculator_3-way'!O118+1/'True_Odds_Calculator_3-way'!P118-1)</f>
        <v>1.8977264204522726E-11</v>
      </c>
      <c r="H117" s="6">
        <f>IF('Log_working_3-way'!$D117="","",'True_Odds_Calculator_3-way'!N118/'True_Odds_Calculator_3-way'!A118-1)</f>
        <v>0.14014099471892183</v>
      </c>
      <c r="I117" s="6">
        <f>IF('Log_working_3-way'!$D117="","",'True_Odds_Calculator_3-way'!O118/'True_Odds_Calculator_3-way'!B118-1)</f>
        <v>0.10720415929003679</v>
      </c>
      <c r="J117" s="6">
        <f>IF('Log_working_3-way'!$D117="","",'True_Odds_Calculator_3-way'!P118/'True_Odds_Calculator_3-way'!C118-1)</f>
        <v>3.2110053120894655E-2</v>
      </c>
      <c r="K117" s="6">
        <f>IF('Log_working_3-way'!$D117="","",1/'True_Odds_Calculator_3-way'!A118+1/'True_Odds_Calculator_3-way'!B118+1/'True_Odds_Calculator_3-way'!C118-1)</f>
        <v>6.47735349227887E-2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1.1006693457946082</v>
      </c>
      <c r="F118" s="6">
        <f>IF('Log_working_3-way'!D118="","",1/'True_Odds_Calculator_3-way'!N119+1/'True_Odds_Calculator_3-way'!O119+1/'True_Odds_Calculator_3-way'!P119-1)</f>
        <v>0</v>
      </c>
      <c r="H118" s="6">
        <f>IF('Log_working_3-way'!$D118="","",'True_Odds_Calculator_3-way'!N119/'True_Odds_Calculator_3-way'!A119-1)</f>
        <v>1.6801819410666052E-2</v>
      </c>
      <c r="I118" s="6">
        <f>IF('Log_working_3-way'!$D118="","",'True_Odds_Calculator_3-way'!O119/'True_Odds_Calculator_3-way'!B119-1)</f>
        <v>0.21985188475358686</v>
      </c>
      <c r="J118" s="6">
        <f>IF('Log_working_3-way'!$D118="","",'True_Odds_Calculator_3-way'!P119/'True_Odds_Calculator_3-way'!C119-1)</f>
        <v>0.3089231746458434</v>
      </c>
      <c r="K118" s="6">
        <f>IF('Log_working_3-way'!$D118="","",1/'True_Odds_Calculator_3-way'!A119+1/'True_Odds_Calculator_3-way'!B119+1/'True_Odds_Calculator_3-way'!C119-1)</f>
        <v>5.5312033248912318E-2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1.0512994121600945</v>
      </c>
      <c r="F119" s="6">
        <f>IF('Log_working_3-way'!D119="","",1/'True_Odds_Calculator_3-way'!N120+1/'True_Odds_Calculator_3-way'!O120+1/'True_Odds_Calculator_3-way'!P120-1)</f>
        <v>5.2535753525262407E-13</v>
      </c>
      <c r="H119" s="6">
        <f>IF('Log_working_3-way'!$D119="","",'True_Odds_Calculator_3-way'!N120/'True_Odds_Calculator_3-way'!A120-1)</f>
        <v>4.4805772050060533E-2</v>
      </c>
      <c r="I119" s="6">
        <f>IF('Log_working_3-way'!$D119="","",'True_Odds_Calculator_3-way'!O120/'True_Odds_Calculator_3-way'!B120-1)</f>
        <v>6.1485086704233582E-2</v>
      </c>
      <c r="J119" s="6">
        <f>IF('Log_working_3-way'!$D119="","",'True_Odds_Calculator_3-way'!P120/'True_Odds_Calculator_3-way'!C120-1)</f>
        <v>6.080034816968749E-2</v>
      </c>
      <c r="K119" s="6">
        <f>IF('Log_working_3-way'!$D119="","",1/'True_Odds_Calculator_3-way'!A120+1/'True_Odds_Calculator_3-way'!B120+1/'True_Odds_Calculator_3-way'!C120-1)</f>
        <v>5.4487611096148525E-2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1.0542860116796884</v>
      </c>
      <c r="F120" s="6">
        <f>IF('Log_working_3-way'!D120="","",1/'True_Odds_Calculator_3-way'!N121+1/'True_Odds_Calculator_3-way'!O121+1/'True_Odds_Calculator_3-way'!P121-1)</f>
        <v>1.2123635428906709E-12</v>
      </c>
      <c r="H120" s="6">
        <f>IF('Log_working_3-way'!$D120="","",'True_Odds_Calculator_3-way'!N121/'True_Odds_Calculator_3-way'!A121-1)</f>
        <v>3.2423131071400046E-2</v>
      </c>
      <c r="I120" s="6">
        <f>IF('Log_working_3-way'!$D120="","",'True_Odds_Calculator_3-way'!O121/'True_Odds_Calculator_3-way'!B121-1)</f>
        <v>7.3291330322423631E-2</v>
      </c>
      <c r="J120" s="6">
        <f>IF('Log_working_3-way'!$D120="","",'True_Odds_Calculator_3-way'!P121/'True_Odds_Calculator_3-way'!C121-1)</f>
        <v>8.4020264357621111E-2</v>
      </c>
      <c r="K120" s="6">
        <f>IF('Log_working_3-way'!$D120="","",1/'True_Odds_Calculator_3-way'!A121+1/'True_Odds_Calculator_3-way'!B121+1/'True_Odds_Calculator_3-way'!C121-1)</f>
        <v>5.3539029881740863E-2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1.0516161207681178</v>
      </c>
      <c r="F121" s="6">
        <f>IF('Log_working_3-way'!D121="","",1/'True_Odds_Calculator_3-way'!N122+1/'True_Odds_Calculator_3-way'!O122+1/'True_Odds_Calculator_3-way'!P122-1)</f>
        <v>5.4312110364662658E-13</v>
      </c>
      <c r="H121" s="6">
        <f>IF('Log_working_3-way'!$D121="","",'True_Odds_Calculator_3-way'!N122/'True_Odds_Calculator_3-way'!A122-1)</f>
        <v>4.6449410823815374E-2</v>
      </c>
      <c r="I121" s="6">
        <f>IF('Log_working_3-way'!$D121="","",'True_Odds_Calculator_3-way'!O122/'True_Odds_Calculator_3-way'!B122-1)</f>
        <v>6.3230451682427358E-2</v>
      </c>
      <c r="J121" s="6">
        <f>IF('Log_working_3-way'!$D121="","",'True_Odds_Calculator_3-way'!P122/'True_Odds_Calculator_3-way'!C122-1)</f>
        <v>5.8052635157868293E-2</v>
      </c>
      <c r="K121" s="6">
        <f>IF('Log_working_3-way'!$D121="","",1/'True_Odds_Calculator_3-way'!A122+1/'True_Odds_Calculator_3-way'!B122+1/'True_Odds_Calculator_3-way'!C122-1)</f>
        <v>5.4936451548222687E-2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1.0630849928919286</v>
      </c>
      <c r="F122" s="6">
        <f>IF('Log_working_3-way'!D122="","",1/'True_Odds_Calculator_3-way'!N123+1/'True_Odds_Calculator_3-way'!O123+1/'True_Odds_Calculator_3-way'!P123-1)</f>
        <v>7.4125150462123202E-12</v>
      </c>
      <c r="H122" s="6">
        <f>IF('Log_working_3-way'!$D122="","",'True_Odds_Calculator_3-way'!N123/'True_Odds_Calculator_3-way'!A123-1)</f>
        <v>2.5735906059292546E-2</v>
      </c>
      <c r="I122" s="6">
        <f>IF('Log_working_3-way'!$D122="","",'True_Odds_Calculator_3-way'!O123/'True_Odds_Calculator_3-way'!B123-1)</f>
        <v>9.7974382691216721E-2</v>
      </c>
      <c r="J122" s="6">
        <f>IF('Log_working_3-way'!$D122="","",'True_Odds_Calculator_3-way'!P123/'True_Odds_Calculator_3-way'!C123-1)</f>
        <v>0.12312059958738986</v>
      </c>
      <c r="K122" s="6">
        <f>IF('Log_working_3-way'!$D122="","",1/'True_Odds_Calculator_3-way'!A123+1/'True_Odds_Calculator_3-way'!B123+1/'True_Odds_Calculator_3-way'!C123-1)</f>
        <v>5.4452083863848699E-2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1.0567785719501444</v>
      </c>
      <c r="F123" s="6">
        <f>IF('Log_working_3-way'!D123="","",1/'True_Odds_Calculator_3-way'!N124+1/'True_Odds_Calculator_3-way'!O124+1/'True_Odds_Calculator_3-way'!P124-1)</f>
        <v>1.1619594175726888E-12</v>
      </c>
      <c r="H123" s="6">
        <f>IF('Log_working_3-way'!$D123="","",'True_Odds_Calculator_3-way'!N124/'True_Odds_Calculator_3-way'!A124-1)</f>
        <v>4.7119917410149537E-2</v>
      </c>
      <c r="I123" s="6">
        <f>IF('Log_working_3-way'!$D123="","",'True_Odds_Calculator_3-way'!O124/'True_Odds_Calculator_3-way'!B124-1)</f>
        <v>6.9398972366715883E-2</v>
      </c>
      <c r="J123" s="6">
        <f>IF('Log_working_3-way'!$D123="","",'True_Odds_Calculator_3-way'!P124/'True_Odds_Calculator_3-way'!C124-1)</f>
        <v>6.9025381403742481E-2</v>
      </c>
      <c r="K123" s="6">
        <f>IF('Log_working_3-way'!$D123="","",1/'True_Odds_Calculator_3-way'!A124+1/'True_Odds_Calculator_3-way'!B124+1/'True_Odds_Calculator_3-way'!C124-1)</f>
        <v>5.9834886010755151E-2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1.053029662684827</v>
      </c>
      <c r="F124" s="6">
        <f>IF('Log_working_3-way'!D124="","",1/'True_Odds_Calculator_3-way'!N125+1/'True_Odds_Calculator_3-way'!O125+1/'True_Odds_Calculator_3-way'!P125-1)</f>
        <v>6.8745009684789693E-13</v>
      </c>
      <c r="H124" s="6">
        <f>IF('Log_working_3-way'!$D124="","",'True_Odds_Calculator_3-way'!N125/'True_Odds_Calculator_3-way'!A125-1)</f>
        <v>4.4917383460971516E-2</v>
      </c>
      <c r="I124" s="6">
        <f>IF('Log_working_3-way'!$D124="","",'True_Odds_Calculator_3-way'!O125/'True_Odds_Calculator_3-way'!B125-1)</f>
        <v>6.6041467522900854E-2</v>
      </c>
      <c r="J124" s="6">
        <f>IF('Log_working_3-way'!$D124="","",'True_Odds_Calculator_3-way'!P125/'True_Odds_Calculator_3-way'!C125-1)</f>
        <v>6.2286664909821043E-2</v>
      </c>
      <c r="K124" s="6">
        <f>IF('Log_working_3-way'!$D124="","",1/'True_Odds_Calculator_3-way'!A125+1/'True_Odds_Calculator_3-way'!B125+1/'True_Odds_Calculator_3-way'!C125-1)</f>
        <v>5.608242031221411E-2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1.0551324055710873</v>
      </c>
      <c r="F125" s="6">
        <f>IF('Log_working_3-way'!D125="","",1/'True_Odds_Calculator_3-way'!N126+1/'True_Odds_Calculator_3-way'!O126+1/'True_Odds_Calculator_3-way'!P126-1)</f>
        <v>1.4093171074591737E-12</v>
      </c>
      <c r="H125" s="6">
        <f>IF('Log_working_3-way'!$D125="","",'True_Odds_Calculator_3-way'!N126/'True_Odds_Calculator_3-way'!A126-1)</f>
        <v>3.2300783897029506E-2</v>
      </c>
      <c r="I125" s="6">
        <f>IF('Log_working_3-way'!$D125="","",'True_Odds_Calculator_3-way'!O126/'True_Odds_Calculator_3-way'!B126-1)</f>
        <v>6.910005160342414E-2</v>
      </c>
      <c r="J125" s="6">
        <f>IF('Log_working_3-way'!$D125="","",'True_Odds_Calculator_3-way'!P126/'True_Odds_Calculator_3-way'!C126-1)</f>
        <v>9.4570262174880737E-2</v>
      </c>
      <c r="K125" s="6">
        <f>IF('Log_working_3-way'!$D125="","",1/'True_Odds_Calculator_3-way'!A126+1/'True_Odds_Calculator_3-way'!B126+1/'True_Odds_Calculator_3-way'!C126-1)</f>
        <v>5.3591557709589788E-2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1.0493528902181937</v>
      </c>
      <c r="F126" s="6">
        <f>IF('Log_working_3-way'!D126="","",1/'True_Odds_Calculator_3-way'!N127+1/'True_Odds_Calculator_3-way'!O127+1/'True_Odds_Calculator_3-way'!P127-1)</f>
        <v>3.7347902548390266E-13</v>
      </c>
      <c r="H126" s="6">
        <f>IF('Log_working_3-way'!$D126="","",'True_Odds_Calculator_3-way'!N127/'True_Odds_Calculator_3-way'!A127-1)</f>
        <v>5.1755747724175905E-2</v>
      </c>
      <c r="I126" s="6">
        <f>IF('Log_working_3-way'!$D126="","",'True_Odds_Calculator_3-way'!O127/'True_Odds_Calculator_3-way'!B127-1)</f>
        <v>5.7493625792153447E-2</v>
      </c>
      <c r="J126" s="6">
        <f>IF('Log_working_3-way'!$D126="","",'True_Odds_Calculator_3-way'!P127/'True_Odds_Calculator_3-way'!C127-1)</f>
        <v>5.0145122729490454E-2</v>
      </c>
      <c r="K126" s="6">
        <f>IF('Log_working_3-way'!$D126="","",1/'True_Odds_Calculator_3-way'!A127+1/'True_Odds_Calculator_3-way'!B127+1/'True_Odds_Calculator_3-way'!C127-1)</f>
        <v>5.2934692584092335E-2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1.0691432450735756</v>
      </c>
      <c r="F127" s="6">
        <f>IF('Log_working_3-way'!D127="","",1/'True_Odds_Calculator_3-way'!N128+1/'True_Odds_Calculator_3-way'!O128+1/'True_Odds_Calculator_3-way'!P128-1)</f>
        <v>1.8487433806058107E-11</v>
      </c>
      <c r="H127" s="6">
        <f>IF('Log_working_3-way'!$D127="","",'True_Odds_Calculator_3-way'!N128/'True_Odds_Calculator_3-way'!A128-1)</f>
        <v>0.14734213812780106</v>
      </c>
      <c r="I127" s="6">
        <f>IF('Log_working_3-way'!$D127="","",'True_Odds_Calculator_3-way'!O128/'True_Odds_Calculator_3-way'!B128-1)</f>
        <v>0.11027605563359022</v>
      </c>
      <c r="J127" s="6">
        <f>IF('Log_working_3-way'!$D127="","",'True_Odds_Calculator_3-way'!P128/'True_Odds_Calculator_3-way'!C128-1)</f>
        <v>2.5039113891903497E-2</v>
      </c>
      <c r="K127" s="6">
        <f>IF('Log_working_3-way'!$D127="","",1/'True_Odds_Calculator_3-way'!A128+1/'True_Odds_Calculator_3-way'!B128+1/'True_Odds_Calculator_3-way'!C128-1)</f>
        <v>5.6551317851179173E-2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1.0548759982581055</v>
      </c>
      <c r="F128" s="6">
        <f>IF('Log_working_3-way'!D128="","",1/'True_Odds_Calculator_3-way'!N129+1/'True_Odds_Calculator_3-way'!O129+1/'True_Odds_Calculator_3-way'!P129-1)</f>
        <v>1.3542500454377659E-12</v>
      </c>
      <c r="H128" s="6">
        <f>IF('Log_working_3-way'!$D128="","",'True_Odds_Calculator_3-way'!N129/'True_Odds_Calculator_3-way'!A129-1)</f>
        <v>3.2148171693102023E-2</v>
      </c>
      <c r="I128" s="6">
        <f>IF('Log_working_3-way'!$D128="","",'True_Odds_Calculator_3-way'!O129/'True_Odds_Calculator_3-way'!B129-1)</f>
        <v>7.475410699106555E-2</v>
      </c>
      <c r="J128" s="6">
        <f>IF('Log_working_3-way'!$D128="","",'True_Odds_Calculator_3-way'!P129/'True_Odds_Calculator_3-way'!C129-1)</f>
        <v>8.577423339692869E-2</v>
      </c>
      <c r="K128" s="6">
        <f>IF('Log_working_3-way'!$D128="","",1/'True_Odds_Calculator_3-way'!A129+1/'True_Odds_Calculator_3-way'!B129+1/'True_Odds_Calculator_3-way'!C129-1)</f>
        <v>5.3829242824349866E-2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1.0499030472927382</v>
      </c>
      <c r="F129" s="6">
        <f>IF('Log_working_3-way'!D129="","",1/'True_Odds_Calculator_3-way'!N130+1/'True_Odds_Calculator_3-way'!O130+1/'True_Odds_Calculator_3-way'!P130-1)</f>
        <v>4.0523140398818214E-13</v>
      </c>
      <c r="H129" s="6">
        <f>IF('Log_working_3-way'!$D129="","",'True_Odds_Calculator_3-way'!N130/'True_Odds_Calculator_3-way'!A130-1)</f>
        <v>5.1816056794035115E-2</v>
      </c>
      <c r="I129" s="6">
        <f>IF('Log_working_3-way'!$D129="","",'True_Odds_Calculator_3-way'!O130/'True_Odds_Calculator_3-way'!B130-1)</f>
        <v>5.7399204439034346E-2</v>
      </c>
      <c r="J129" s="6">
        <f>IF('Log_working_3-way'!$D129="","",'True_Odds_Calculator_3-way'!P130/'True_Odds_Calculator_3-way'!C130-1)</f>
        <v>5.1816056794035115E-2</v>
      </c>
      <c r="K129" s="6">
        <f>IF('Log_working_3-way'!$D129="","",1/'True_Odds_Calculator_3-way'!A130+1/'True_Odds_Calculator_3-way'!B130+1/'True_Odds_Calculator_3-way'!C130-1)</f>
        <v>5.3541571667426791E-2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1.0506510487809704</v>
      </c>
      <c r="F130" s="6">
        <f>IF('Log_working_3-way'!D130="","",1/'True_Odds_Calculator_3-way'!N131+1/'True_Odds_Calculator_3-way'!O131+1/'True_Odds_Calculator_3-way'!P131-1)</f>
        <v>4.7917225742821756E-13</v>
      </c>
      <c r="H130" s="6">
        <f>IF('Log_working_3-way'!$D130="","",'True_Odds_Calculator_3-way'!N131/'True_Odds_Calculator_3-way'!A131-1)</f>
        <v>4.4001614791795873E-2</v>
      </c>
      <c r="I130" s="6">
        <f>IF('Log_working_3-way'!$D130="","",'True_Odds_Calculator_3-way'!O131/'True_Odds_Calculator_3-way'!B131-1)</f>
        <v>5.9153316631714858E-2</v>
      </c>
      <c r="J130" s="6">
        <f>IF('Log_working_3-way'!$D130="","",'True_Odds_Calculator_3-way'!P131/'True_Odds_Calculator_3-way'!C131-1)</f>
        <v>6.2012311106903084E-2</v>
      </c>
      <c r="K130" s="6">
        <f>IF('Log_working_3-way'!$D130="","",1/'True_Odds_Calculator_3-way'!A131+1/'True_Odds_Calculator_3-way'!B131+1/'True_Odds_Calculator_3-way'!C131-1)</f>
        <v>5.3771884491043753E-2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1.0489637133046374</v>
      </c>
      <c r="F131" s="6">
        <f>IF('Log_working_3-way'!D131="","",1/'True_Odds_Calculator_3-way'!N132+1/'True_Odds_Calculator_3-way'!O132+1/'True_Odds_Calculator_3-way'!P132-1)</f>
        <v>3.5260683262094972E-13</v>
      </c>
      <c r="H131" s="6">
        <f>IF('Log_working_3-way'!$D131="","",'True_Odds_Calculator_3-way'!N132/'True_Odds_Calculator_3-way'!A132-1)</f>
        <v>4.8991047159388179E-2</v>
      </c>
      <c r="I131" s="6">
        <f>IF('Log_working_3-way'!$D131="","",'True_Odds_Calculator_3-way'!O132/'True_Odds_Calculator_3-way'!B132-1)</f>
        <v>5.7459372653800855E-2</v>
      </c>
      <c r="J131" s="6">
        <f>IF('Log_working_3-way'!$D131="","",'True_Odds_Calculator_3-way'!P132/'True_Odds_Calculator_3-way'!C132-1)</f>
        <v>5.179828031959377E-2</v>
      </c>
      <c r="K131" s="6">
        <f>IF('Log_working_3-way'!$D131="","",1/'True_Odds_Calculator_3-way'!A132+1/'True_Odds_Calculator_3-way'!B132+1/'True_Odds_Calculator_3-way'!C132-1)</f>
        <v>5.2501080846939274E-2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1.0499512641407924</v>
      </c>
      <c r="F132" s="6">
        <f>IF('Log_working_3-way'!D132="","",1/'True_Odds_Calculator_3-way'!N133+1/'True_Odds_Calculator_3-way'!O133+1/'True_Odds_Calculator_3-way'!P133-1)</f>
        <v>4.1588954502458364E-13</v>
      </c>
      <c r="H132" s="6">
        <f>IF('Log_working_3-way'!$D132="","",'True_Odds_Calculator_3-way'!N133/'True_Odds_Calculator_3-way'!A133-1)</f>
        <v>4.6937968394283214E-2</v>
      </c>
      <c r="I132" s="6">
        <f>IF('Log_working_3-way'!$D132="","",'True_Odds_Calculator_3-way'!O133/'True_Odds_Calculator_3-way'!B133-1)</f>
        <v>5.8887646466473154E-2</v>
      </c>
      <c r="J132" s="6">
        <f>IF('Log_working_3-way'!$D132="","",'True_Odds_Calculator_3-way'!P133/'True_Odds_Calculator_3-way'!C133-1)</f>
        <v>5.5969252563873084E-2</v>
      </c>
      <c r="K132" s="6">
        <f>IF('Log_working_3-way'!$D132="","",1/'True_Odds_Calculator_3-way'!A133+1/'True_Odds_Calculator_3-way'!B133+1/'True_Odds_Calculator_3-way'!C133-1)</f>
        <v>5.3402208348714009E-2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1.0520918878695804</v>
      </c>
      <c r="F133" s="6">
        <f>IF('Log_working_3-way'!D133="","",1/'True_Odds_Calculator_3-way'!N134+1/'True_Odds_Calculator_3-way'!O134+1/'True_Odds_Calculator_3-way'!P134-1)</f>
        <v>7.1520567246352584E-13</v>
      </c>
      <c r="H133" s="6">
        <f>IF('Log_working_3-way'!$D133="","",'True_Odds_Calculator_3-way'!N134/'True_Odds_Calculator_3-way'!A134-1)</f>
        <v>3.6496454706045345E-2</v>
      </c>
      <c r="I133" s="6">
        <f>IF('Log_working_3-way'!$D133="","",'True_Odds_Calculator_3-way'!O134/'True_Odds_Calculator_3-way'!B134-1)</f>
        <v>6.931136877312305E-2</v>
      </c>
      <c r="J133" s="6">
        <f>IF('Log_working_3-way'!$D133="","",'True_Odds_Calculator_3-way'!P134/'True_Odds_Calculator_3-way'!C134-1)</f>
        <v>6.9618314134826997E-2</v>
      </c>
      <c r="K133" s="6">
        <f>IF('Log_working_3-way'!$D133="","",1/'True_Odds_Calculator_3-way'!A134+1/'True_Odds_Calculator_3-way'!B134+1/'True_Odds_Calculator_3-way'!C134-1)</f>
        <v>5.3480931461996839E-2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1.0621330366616113</v>
      </c>
      <c r="F134" s="6">
        <f>IF('Log_working_3-way'!D134="","",1/'True_Odds_Calculator_3-way'!N135+1/'True_Odds_Calculator_3-way'!O135+1/'True_Odds_Calculator_3-way'!P135-1)</f>
        <v>5.5471183202371321E-12</v>
      </c>
      <c r="H134" s="6">
        <f>IF('Log_working_3-way'!$D134="","",'True_Odds_Calculator_3-way'!N135/'True_Odds_Calculator_3-way'!A135-1)</f>
        <v>2.760423725268546E-2</v>
      </c>
      <c r="I134" s="6">
        <f>IF('Log_working_3-way'!$D134="","",'True_Odds_Calculator_3-way'!O135/'True_Odds_Calculator_3-way'!B135-1)</f>
        <v>8.9613704535900451E-2</v>
      </c>
      <c r="J134" s="6">
        <f>IF('Log_working_3-way'!$D134="","",'True_Odds_Calculator_3-way'!P135/'True_Odds_Calculator_3-way'!C135-1)</f>
        <v>0.12115447744703278</v>
      </c>
      <c r="K134" s="6">
        <f>IF('Log_working_3-way'!$D134="","",1/'True_Odds_Calculator_3-way'!A135+1/'True_Odds_Calculator_3-way'!B135+1/'True_Odds_Calculator_3-way'!C135-1)</f>
        <v>5.5147730459774502E-2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1.051276209028448</v>
      </c>
      <c r="F135" s="6">
        <f>IF('Log_working_3-way'!D135="","",1/'True_Odds_Calculator_3-way'!N136+1/'True_Odds_Calculator_3-way'!O136+1/'True_Odds_Calculator_3-way'!P136-1)</f>
        <v>5.8131277569373196E-13</v>
      </c>
      <c r="H135" s="6">
        <f>IF('Log_working_3-way'!$D135="","",'True_Odds_Calculator_3-way'!N136/'True_Odds_Calculator_3-way'!A136-1)</f>
        <v>3.9682424697330854E-2</v>
      </c>
      <c r="I135" s="6">
        <f>IF('Log_working_3-way'!$D135="","",'True_Odds_Calculator_3-way'!O136/'True_Odds_Calculator_3-way'!B136-1)</f>
        <v>5.7859092538264711E-2</v>
      </c>
      <c r="J135" s="6">
        <f>IF('Log_working_3-way'!$D135="","",'True_Odds_Calculator_3-way'!P136/'True_Odds_Calculator_3-way'!C136-1)</f>
        <v>7.3395399989410137E-2</v>
      </c>
      <c r="K135" s="6">
        <f>IF('Log_working_3-way'!$D135="","",1/'True_Odds_Calculator_3-way'!A136+1/'True_Odds_Calculator_3-way'!B136+1/'True_Odds_Calculator_3-way'!C136-1)</f>
        <v>5.3310891775126823E-2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1.0472301214304205</v>
      </c>
      <c r="F136" s="6">
        <f>IF('Log_working_3-way'!D136="","",1/'True_Odds_Calculator_3-way'!N137+1/'True_Odds_Calculator_3-way'!O137+1/'True_Odds_Calculator_3-way'!P137-1)</f>
        <v>2.6645352591003757E-13</v>
      </c>
      <c r="H136" s="6">
        <f>IF('Log_working_3-way'!$D136="","",'True_Odds_Calculator_3-way'!N137/'True_Odds_Calculator_3-way'!A137-1)</f>
        <v>5.3752441330076506E-2</v>
      </c>
      <c r="I136" s="6">
        <f>IF('Log_working_3-way'!$D136="","",'True_Odds_Calculator_3-way'!O137/'True_Odds_Calculator_3-way'!B137-1)</f>
        <v>4.9386238738998056E-2</v>
      </c>
      <c r="J136" s="6">
        <f>IF('Log_working_3-way'!$D136="","",'True_Odds_Calculator_3-way'!P137/'True_Odds_Calculator_3-way'!C137-1)</f>
        <v>4.9386238738998056E-2</v>
      </c>
      <c r="K136" s="6">
        <f>IF('Log_working_3-way'!$D136="","",1/'True_Odds_Calculator_3-way'!A137+1/'True_Odds_Calculator_3-way'!B137+1/'True_Odds_Calculator_3-way'!C137-1)</f>
        <v>5.0753724021050939E-2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1.0540826686270695</v>
      </c>
      <c r="F137" s="6">
        <f>IF('Log_working_3-way'!D137="","",1/'True_Odds_Calculator_3-way'!N138+1/'True_Odds_Calculator_3-way'!O138+1/'True_Odds_Calculator_3-way'!P138-1)</f>
        <v>1.0436096431476471E-12</v>
      </c>
      <c r="H137" s="6">
        <f>IF('Log_working_3-way'!$D137="","",'True_Odds_Calculator_3-way'!N138/'True_Odds_Calculator_3-way'!A138-1)</f>
        <v>3.546987262021184E-2</v>
      </c>
      <c r="I137" s="6">
        <f>IF('Log_working_3-way'!$D137="","",'True_Odds_Calculator_3-way'!O138/'True_Odds_Calculator_3-way'!B138-1)</f>
        <v>6.4202833457631003E-2</v>
      </c>
      <c r="J137" s="6">
        <f>IF('Log_working_3-way'!$D137="","",'True_Odds_Calculator_3-way'!P138/'True_Odds_Calculator_3-way'!C138-1)</f>
        <v>8.7298642307819252E-2</v>
      </c>
      <c r="K137" s="6">
        <f>IF('Log_working_3-way'!$D137="","",1/'True_Odds_Calculator_3-way'!A138+1/'True_Odds_Calculator_3-way'!B138+1/'True_Odds_Calculator_3-way'!C138-1)</f>
        <v>5.4156036851439993E-2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1.0543763833377051</v>
      </c>
      <c r="F138" s="6">
        <f>IF('Log_working_3-way'!D138="","",1/'True_Odds_Calculator_3-way'!N139+1/'True_Odds_Calculator_3-way'!O139+1/'True_Odds_Calculator_3-way'!P139-1)</f>
        <v>1.1513012765362873E-12</v>
      </c>
      <c r="H138" s="6">
        <f>IF('Log_working_3-way'!$D138="","",'True_Odds_Calculator_3-way'!N139/'True_Odds_Calculator_3-way'!A139-1)</f>
        <v>3.4199441146694598E-2</v>
      </c>
      <c r="I138" s="6">
        <f>IF('Log_working_3-way'!$D138="","",'True_Odds_Calculator_3-way'!O139/'True_Odds_Calculator_3-way'!B139-1)</f>
        <v>6.4836696398777427E-2</v>
      </c>
      <c r="J138" s="6">
        <f>IF('Log_working_3-way'!$D138="","",'True_Odds_Calculator_3-way'!P139/'True_Odds_Calculator_3-way'!C139-1)</f>
        <v>9.1459086846428228E-2</v>
      </c>
      <c r="K138" s="6">
        <f>IF('Log_working_3-way'!$D138="","",1/'True_Odds_Calculator_3-way'!A139+1/'True_Odds_Calculator_3-way'!B139+1/'True_Odds_Calculator_3-way'!C139-1)</f>
        <v>5.3753733369535706E-2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1.0504694554957863</v>
      </c>
      <c r="F139" s="6">
        <f>IF('Log_working_3-way'!D139="","",1/'True_Odds_Calculator_3-way'!N140+1/'True_Odds_Calculator_3-way'!O140+1/'True_Odds_Calculator_3-way'!P140-1)</f>
        <v>4.5141668181258865E-13</v>
      </c>
      <c r="H139" s="6">
        <f>IF('Log_working_3-way'!$D139="","",'True_Odds_Calculator_3-way'!N140/'True_Odds_Calculator_3-way'!A140-1)</f>
        <v>4.7012599246336606E-2</v>
      </c>
      <c r="I139" s="6">
        <f>IF('Log_working_3-way'!$D139="","",'True_Odds_Calculator_3-way'!O140/'True_Odds_Calculator_3-way'!B140-1)</f>
        <v>5.6116095223819107E-2</v>
      </c>
      <c r="J139" s="6">
        <f>IF('Log_working_3-way'!$D139="","",'True_Odds_Calculator_3-way'!P140/'True_Odds_Calculator_3-way'!C140-1)</f>
        <v>6.0460860857004306E-2</v>
      </c>
      <c r="K139" s="6">
        <f>IF('Log_working_3-way'!$D139="","",1/'True_Odds_Calculator_3-way'!A140+1/'True_Odds_Calculator_3-way'!B140+1/'True_Odds_Calculator_3-way'!C140-1)</f>
        <v>5.3897537768986759E-2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1.0510856368705499</v>
      </c>
      <c r="F140" s="6">
        <f>IF('Log_working_3-way'!D140="","",1/'True_Odds_Calculator_3-way'!N141+1/'True_Odds_Calculator_3-way'!O141+1/'True_Odds_Calculator_3-way'!P141-1)</f>
        <v>5.844214001626824E-13</v>
      </c>
      <c r="H140" s="6">
        <f>IF('Log_working_3-way'!$D140="","",'True_Odds_Calculator_3-way'!N141/'True_Odds_Calculator_3-way'!A141-1)</f>
        <v>3.8376562352044452E-2</v>
      </c>
      <c r="I140" s="6">
        <f>IF('Log_working_3-way'!$D140="","",'True_Odds_Calculator_3-way'!O141/'True_Odds_Calculator_3-way'!B141-1)</f>
        <v>5.7094181325541227E-2</v>
      </c>
      <c r="J140" s="6">
        <f>IF('Log_working_3-way'!$D140="","",'True_Odds_Calculator_3-way'!P141/'True_Odds_Calculator_3-way'!C141-1)</f>
        <v>7.6327619522018164E-2</v>
      </c>
      <c r="K140" s="6">
        <f>IF('Log_working_3-way'!$D140="","",1/'True_Odds_Calculator_3-way'!A141+1/'True_Odds_Calculator_3-way'!B141+1/'True_Odds_Calculator_3-way'!C141-1)</f>
        <v>5.2703852327969702E-2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1.0492326089926185</v>
      </c>
      <c r="F141" s="6">
        <f>IF('Log_working_3-way'!D141="","",1/'True_Odds_Calculator_3-way'!N142+1/'True_Odds_Calculator_3-way'!O142+1/'True_Odds_Calculator_3-way'!P142-1)</f>
        <v>3.659295089164516E-13</v>
      </c>
      <c r="H141" s="6">
        <f>IF('Log_working_3-way'!$D141="","",'True_Odds_Calculator_3-way'!N142/'True_Odds_Calculator_3-way'!A142-1)</f>
        <v>5.660663388509124E-2</v>
      </c>
      <c r="I141" s="6">
        <f>IF('Log_working_3-way'!$D141="","",'True_Odds_Calculator_3-way'!O142/'True_Odds_Calculator_3-way'!B142-1)</f>
        <v>5.2292774783816887E-2</v>
      </c>
      <c r="J141" s="6">
        <f>IF('Log_working_3-way'!$D141="","",'True_Odds_Calculator_3-way'!P142/'True_Odds_Calculator_3-way'!C142-1)</f>
        <v>5.0039082486407427E-2</v>
      </c>
      <c r="K141" s="6">
        <f>IF('Log_working_3-way'!$D141="","",1/'True_Odds_Calculator_3-way'!A142+1/'True_Odds_Calculator_3-way'!B142+1/'True_Odds_Calculator_3-way'!C142-1)</f>
        <v>5.2830903290189468E-2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1.049991034083432</v>
      </c>
      <c r="F142" s="6">
        <f>IF('Log_working_3-way'!D142="","",1/'True_Odds_Calculator_3-way'!N143+1/'True_Odds_Calculator_3-way'!O143+1/'True_Odds_Calculator_3-way'!P143-1)</f>
        <v>4.2388315080188477E-13</v>
      </c>
      <c r="H142" s="6">
        <f>IF('Log_working_3-way'!$D142="","",'True_Odds_Calculator_3-way'!N143/'True_Odds_Calculator_3-way'!A143-1)</f>
        <v>5.903682049000758E-2</v>
      </c>
      <c r="I142" s="6">
        <f>IF('Log_working_3-way'!$D142="","",'True_Odds_Calculator_3-way'!O143/'True_Odds_Calculator_3-way'!B143-1)</f>
        <v>5.7847722850393524E-2</v>
      </c>
      <c r="J142" s="6">
        <f>IF('Log_working_3-way'!$D142="","",'True_Odds_Calculator_3-way'!P143/'True_Odds_Calculator_3-way'!C143-1)</f>
        <v>4.5429420869153025E-2</v>
      </c>
      <c r="K142" s="6">
        <f>IF('Log_working_3-way'!$D142="","",1/'True_Odds_Calculator_3-way'!A143+1/'True_Odds_Calculator_3-way'!B143+1/'True_Odds_Calculator_3-way'!C143-1)</f>
        <v>5.3319852661958045E-2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1.0497689116179965</v>
      </c>
      <c r="F143" s="6">
        <f>IF('Log_working_3-way'!D143="","",1/'True_Odds_Calculator_3-way'!N144+1/'True_Odds_Calculator_3-way'!O144+1/'True_Odds_Calculator_3-way'!P144-1)</f>
        <v>4.1389114358025836E-13</v>
      </c>
      <c r="H143" s="6">
        <f>IF('Log_working_3-way'!$D143="","",'True_Odds_Calculator_3-way'!N144/'True_Odds_Calculator_3-way'!A144-1)</f>
        <v>4.5180273968978391E-2</v>
      </c>
      <c r="I143" s="6">
        <f>IF('Log_working_3-way'!$D143="","",'True_Odds_Calculator_3-way'!O144/'True_Odds_Calculator_3-way'!B144-1)</f>
        <v>6.3109252833077889E-2</v>
      </c>
      <c r="J143" s="6">
        <f>IF('Log_working_3-way'!$D143="","",'True_Odds_Calculator_3-way'!P144/'True_Odds_Calculator_3-way'!C144-1)</f>
        <v>5.3781561188644966E-2</v>
      </c>
      <c r="K143" s="6">
        <f>IF('Log_working_3-way'!$D143="","",1/'True_Odds_Calculator_3-way'!A144+1/'True_Odds_Calculator_3-way'!B144+1/'True_Odds_Calculator_3-way'!C144-1)</f>
        <v>5.296043417962526E-2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1.0510371271354171</v>
      </c>
      <c r="F144" s="6">
        <f>IF('Log_working_3-way'!D144="","",1/'True_Odds_Calculator_3-way'!N145+1/'True_Odds_Calculator_3-way'!O145+1/'True_Odds_Calculator_3-way'!P145-1)</f>
        <v>5.7087667926225549E-13</v>
      </c>
      <c r="H144" s="6">
        <f>IF('Log_working_3-way'!$D144="","",'True_Odds_Calculator_3-way'!N145/'True_Odds_Calculator_3-way'!A145-1)</f>
        <v>6.4449732236877777E-2</v>
      </c>
      <c r="I144" s="6">
        <f>IF('Log_working_3-way'!$D144="","",'True_Odds_Calculator_3-way'!O145/'True_Odds_Calculator_3-way'!B145-1)</f>
        <v>6.725598380204123E-2</v>
      </c>
      <c r="J144" s="6">
        <f>IF('Log_working_3-way'!$D144="","",'True_Odds_Calculator_3-way'!P145/'True_Odds_Calculator_3-way'!C145-1)</f>
        <v>3.8212507342982871E-2</v>
      </c>
      <c r="K144" s="6">
        <f>IF('Log_working_3-way'!$D144="","",1/'True_Odds_Calculator_3-way'!A145+1/'True_Odds_Calculator_3-way'!B145+1/'True_Odds_Calculator_3-way'!C145-1)</f>
        <v>5.3063562951807475E-2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1.0511425970159449</v>
      </c>
      <c r="F145" s="6">
        <f>IF('Log_working_3-way'!D145="","",1/'True_Odds_Calculator_3-way'!N146+1/'True_Odds_Calculator_3-way'!O146+1/'True_Odds_Calculator_3-way'!P146-1)</f>
        <v>5.6155080585540418E-13</v>
      </c>
      <c r="H145" s="6">
        <f>IF('Log_working_3-way'!$D145="","",'True_Odds_Calculator_3-way'!N146/'True_Odds_Calculator_3-way'!A146-1)</f>
        <v>6.6477288401929568E-2</v>
      </c>
      <c r="I145" s="6">
        <f>IF('Log_working_3-way'!$D145="","",'True_Odds_Calculator_3-way'!O146/'True_Odds_Calculator_3-way'!B146-1)</f>
        <v>6.329153154220668E-2</v>
      </c>
      <c r="J145" s="6">
        <f>IF('Log_working_3-way'!$D145="","",'True_Odds_Calculator_3-way'!P146/'True_Odds_Calculator_3-way'!C146-1)</f>
        <v>3.9577003310412806E-2</v>
      </c>
      <c r="K145" s="6">
        <f>IF('Log_working_3-way'!$D145="","",1/'True_Odds_Calculator_3-way'!A146+1/'True_Odds_Calculator_3-way'!B146+1/'True_Odds_Calculator_3-way'!C146-1)</f>
        <v>5.3460522375508246E-2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1.050321876607202</v>
      </c>
      <c r="F146" s="6">
        <f>IF('Log_working_3-way'!D146="","",1/'True_Odds_Calculator_3-way'!N147+1/'True_Odds_Calculator_3-way'!O147+1/'True_Odds_Calculator_3-way'!P147-1)</f>
        <v>4.6118664442929003E-13</v>
      </c>
      <c r="H146" s="6">
        <f>IF('Log_working_3-way'!$D146="","",'True_Odds_Calculator_3-way'!N147/'True_Odds_Calculator_3-way'!A147-1)</f>
        <v>4.3145503120896711E-2</v>
      </c>
      <c r="I146" s="6">
        <f>IF('Log_working_3-way'!$D146="","",'True_Odds_Calculator_3-way'!O147/'True_Odds_Calculator_3-way'!B147-1)</f>
        <v>6.3832357837463327E-2</v>
      </c>
      <c r="J146" s="6">
        <f>IF('Log_working_3-way'!$D146="","",'True_Odds_Calculator_3-way'!P147/'True_Odds_Calculator_3-way'!C147-1)</f>
        <v>5.7545605414268008E-2</v>
      </c>
      <c r="K146" s="6">
        <f>IF('Log_working_3-way'!$D146="","",1/'True_Odds_Calculator_3-way'!A147+1/'True_Odds_Calculator_3-way'!B147+1/'True_Odds_Calculator_3-way'!C147-1)</f>
        <v>5.3310472004344911E-2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1.0519696630781041</v>
      </c>
      <c r="F147" s="6">
        <f>IF('Log_working_3-way'!D147="","",1/'True_Odds_Calculator_3-way'!N148+1/'True_Odds_Calculator_3-way'!O148+1/'True_Odds_Calculator_3-way'!P148-1)</f>
        <v>6.4104277441856539E-13</v>
      </c>
      <c r="H147" s="6">
        <f>IF('Log_working_3-way'!$D147="","",'True_Odds_Calculator_3-way'!N148/'True_Odds_Calculator_3-way'!A148-1)</f>
        <v>3.96957541138101E-2</v>
      </c>
      <c r="I147" s="6">
        <f>IF('Log_working_3-way'!$D147="","",'True_Odds_Calculator_3-way'!O148/'True_Odds_Calculator_3-way'!B148-1)</f>
        <v>6.6313141235225803E-2</v>
      </c>
      <c r="J147" s="6">
        <f>IF('Log_working_3-way'!$D147="","",'True_Odds_Calculator_3-way'!P148/'True_Odds_Calculator_3-way'!C148-1)</f>
        <v>6.6313141235225803E-2</v>
      </c>
      <c r="K147" s="6">
        <f>IF('Log_working_3-way'!$D147="","",1/'True_Odds_Calculator_3-way'!A148+1/'True_Odds_Calculator_3-way'!B148+1/'True_Odds_Calculator_3-way'!C148-1)</f>
        <v>5.420858760789482E-2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1.0626075338946712</v>
      </c>
      <c r="F148" s="6">
        <f>IF('Log_working_3-way'!D148="","",1/'True_Odds_Calculator_3-way'!N149+1/'True_Odds_Calculator_3-way'!O149+1/'True_Odds_Calculator_3-way'!P149-1)</f>
        <v>5.7325255653495333E-12</v>
      </c>
      <c r="H148" s="6">
        <f>IF('Log_working_3-way'!$D148="","",'True_Odds_Calculator_3-way'!N149/'True_Odds_Calculator_3-way'!A149-1)</f>
        <v>2.8231856173376757E-2</v>
      </c>
      <c r="I148" s="6">
        <f>IF('Log_working_3-way'!$D148="","",'True_Odds_Calculator_3-way'!O149/'True_Odds_Calculator_3-way'!B149-1)</f>
        <v>9.2690578038694182E-2</v>
      </c>
      <c r="J148" s="6">
        <f>IF('Log_working_3-way'!$D148="","",'True_Odds_Calculator_3-way'!P149/'True_Odds_Calculator_3-way'!C149-1)</f>
        <v>0.11633963394897084</v>
      </c>
      <c r="K148" s="6">
        <f>IF('Log_working_3-way'!$D148="","",1/'True_Odds_Calculator_3-way'!A149+1/'True_Odds_Calculator_3-way'!B149+1/'True_Odds_Calculator_3-way'!C149-1)</f>
        <v>5.6157880731031007E-2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1.0503474457376285</v>
      </c>
      <c r="F149" s="6">
        <f>IF('Log_working_3-way'!D149="","",1/'True_Odds_Calculator_3-way'!N150+1/'True_Odds_Calculator_3-way'!O150+1/'True_Odds_Calculator_3-way'!P150-1)</f>
        <v>4.4231285301066237E-13</v>
      </c>
      <c r="H149" s="6">
        <f>IF('Log_working_3-way'!$D149="","",'True_Odds_Calculator_3-way'!N150/'True_Odds_Calculator_3-way'!A150-1)</f>
        <v>5.5068259789210483E-2</v>
      </c>
      <c r="I149" s="6">
        <f>IF('Log_working_3-way'!$D149="","",'True_Odds_Calculator_3-way'!O150/'True_Odds_Calculator_3-way'!B150-1)</f>
        <v>6.0643038776042157E-2</v>
      </c>
      <c r="J149" s="6">
        <f>IF('Log_working_3-way'!$D149="","",'True_Odds_Calculator_3-way'!P150/'True_Odds_Calculator_3-way'!C150-1)</f>
        <v>4.7424072790160254E-2</v>
      </c>
      <c r="K149" s="6">
        <f>IF('Log_working_3-way'!$D149="","",1/'True_Odds_Calculator_3-way'!A150+1/'True_Odds_Calculator_3-way'!B150+1/'True_Odds_Calculator_3-way'!C150-1)</f>
        <v>5.3792966920068741E-2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1.0709930614586816</v>
      </c>
      <c r="F150" s="6">
        <f>IF('Log_working_3-way'!D150="","",1/'True_Odds_Calculator_3-way'!N151+1/'True_Odds_Calculator_3-way'!O151+1/'True_Odds_Calculator_3-way'!P151-1)</f>
        <v>2.7359003951232808E-11</v>
      </c>
      <c r="H150" s="6">
        <f>IF('Log_working_3-way'!$D150="","",'True_Odds_Calculator_3-way'!N151/'True_Odds_Calculator_3-way'!A151-1)</f>
        <v>2.3339371076748439E-2</v>
      </c>
      <c r="I150" s="6">
        <f>IF('Log_working_3-way'!$D150="","",'True_Odds_Calculator_3-way'!O151/'True_Odds_Calculator_3-way'!B151-1)</f>
        <v>0.11680043218076119</v>
      </c>
      <c r="J150" s="6">
        <f>IF('Log_working_3-way'!$D150="","",'True_Odds_Calculator_3-way'!P151/'True_Odds_Calculator_3-way'!C151-1)</f>
        <v>0.16111288094398457</v>
      </c>
      <c r="K150" s="6">
        <f>IF('Log_working_3-way'!$D150="","",1/'True_Odds_Calculator_3-way'!A151+1/'True_Odds_Calculator_3-way'!B151+1/'True_Odds_Calculator_3-way'!C151-1)</f>
        <v>5.5465036248372401E-2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1.0509565757109893</v>
      </c>
      <c r="F151" s="6">
        <f>IF('Log_working_3-way'!D151="","",1/'True_Odds_Calculator_3-way'!N152+1/'True_Odds_Calculator_3-way'!O152+1/'True_Odds_Calculator_3-way'!P152-1)</f>
        <v>5.6954441163270531E-13</v>
      </c>
      <c r="H151" s="6">
        <f>IF('Log_working_3-way'!$D151="","",'True_Odds_Calculator_3-way'!N152/'True_Odds_Calculator_3-way'!A152-1)</f>
        <v>3.776917545094971E-2</v>
      </c>
      <c r="I151" s="6">
        <f>IF('Log_working_3-way'!$D151="","",'True_Odds_Calculator_3-way'!O152/'True_Odds_Calculator_3-way'!B152-1)</f>
        <v>6.6227654697096572E-2</v>
      </c>
      <c r="J151" s="6">
        <f>IF('Log_working_3-way'!$D151="","",'True_Odds_Calculator_3-way'!P152/'True_Odds_Calculator_3-way'!C152-1)</f>
        <v>6.5918118683644389E-2</v>
      </c>
      <c r="K151" s="6">
        <f>IF('Log_working_3-way'!$D151="","",1/'True_Odds_Calculator_3-way'!A152+1/'True_Odds_Calculator_3-way'!B152+1/'True_Odds_Calculator_3-way'!C152-1)</f>
        <v>5.2896982244808211E-2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1.0601245487543989</v>
      </c>
      <c r="F152" s="6">
        <f>IF('Log_working_3-way'!D152="","",1/'True_Odds_Calculator_3-way'!N153+1/'True_Odds_Calculator_3-way'!O153+1/'True_Odds_Calculator_3-way'!P153-1)</f>
        <v>3.9639402871216589E-12</v>
      </c>
      <c r="H152" s="6">
        <f>IF('Log_working_3-way'!$D152="","",'True_Odds_Calculator_3-way'!N153/'True_Odds_Calculator_3-way'!A153-1)</f>
        <v>2.8040418855956206E-2</v>
      </c>
      <c r="I152" s="6">
        <f>IF('Log_working_3-way'!$D152="","",'True_Odds_Calculator_3-way'!O153/'True_Odds_Calculator_3-way'!B153-1)</f>
        <v>8.459674566159614E-2</v>
      </c>
      <c r="J152" s="6">
        <f>IF('Log_working_3-way'!$D152="","",'True_Odds_Calculator_3-way'!P153/'True_Odds_Calculator_3-way'!C153-1)</f>
        <v>0.1148529874347235</v>
      </c>
      <c r="K152" s="6">
        <f>IF('Log_working_3-way'!$D152="","",1/'True_Odds_Calculator_3-way'!A153+1/'True_Odds_Calculator_3-way'!B153+1/'True_Odds_Calculator_3-way'!C153-1)</f>
        <v>5.4314915055592827E-2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1.0560704057423813</v>
      </c>
      <c r="F153" s="6">
        <f>IF('Log_working_3-way'!D153="","",1/'True_Odds_Calculator_3-way'!N154+1/'True_Odds_Calculator_3-way'!O154+1/'True_Odds_Calculator_3-way'!P154-1)</f>
        <v>1.709077324107966E-12</v>
      </c>
      <c r="H153" s="6">
        <f>IF('Log_working_3-way'!$D153="","",'True_Odds_Calculator_3-way'!N154/'True_Odds_Calculator_3-way'!A154-1)</f>
        <v>3.1410741600734315E-2</v>
      </c>
      <c r="I153" s="6">
        <f>IF('Log_working_3-way'!$D153="","",'True_Odds_Calculator_3-way'!O154/'True_Odds_Calculator_3-way'!B154-1)</f>
        <v>7.7408008862333899E-2</v>
      </c>
      <c r="J153" s="6">
        <f>IF('Log_working_3-way'!$D153="","",'True_Odds_Calculator_3-way'!P154/'True_Odds_Calculator_3-way'!C154-1)</f>
        <v>9.0387732856392011E-2</v>
      </c>
      <c r="K153" s="6">
        <f>IF('Log_working_3-way'!$D153="","",1/'True_Odds_Calculator_3-way'!A154+1/'True_Odds_Calculator_3-way'!B154+1/'True_Odds_Calculator_3-way'!C154-1)</f>
        <v>5.4262344584925515E-2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1.0508578076447164</v>
      </c>
      <c r="F154" s="6">
        <f>IF('Log_working_3-way'!D154="","",1/'True_Odds_Calculator_3-way'!N155+1/'True_Odds_Calculator_3-way'!O155+1/'True_Odds_Calculator_3-way'!P155-1)</f>
        <v>5.2757798130187439E-13</v>
      </c>
      <c r="H154" s="6">
        <f>IF('Log_working_3-way'!$D154="","",'True_Odds_Calculator_3-way'!N155/'True_Odds_Calculator_3-way'!A155-1)</f>
        <v>4.0309197604400993E-2</v>
      </c>
      <c r="I154" s="6">
        <f>IF('Log_working_3-way'!$D154="","",'True_Odds_Calculator_3-way'!O155/'True_Odds_Calculator_3-way'!B155-1)</f>
        <v>6.4533657113104326E-2</v>
      </c>
      <c r="J154" s="6">
        <f>IF('Log_working_3-way'!$D154="","",'True_Odds_Calculator_3-way'!P155/'True_Odds_Calculator_3-way'!C155-1)</f>
        <v>6.2928227335212528E-2</v>
      </c>
      <c r="K154" s="6">
        <f>IF('Log_working_3-way'!$D154="","",1/'True_Odds_Calculator_3-way'!A155+1/'True_Odds_Calculator_3-way'!B155+1/'True_Odds_Calculator_3-way'!C155-1)</f>
        <v>5.3372595038350568E-2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1.0560280987415784</v>
      </c>
      <c r="F155" s="6">
        <f>IF('Log_working_3-way'!D155="","",1/'True_Odds_Calculator_3-way'!N156+1/'True_Odds_Calculator_3-way'!O156+1/'True_Odds_Calculator_3-way'!P156-1)</f>
        <v>1.7508217098338719E-12</v>
      </c>
      <c r="H155" s="6">
        <f>IF('Log_working_3-way'!$D155="","",'True_Odds_Calculator_3-way'!N156/'True_Odds_Calculator_3-way'!A156-1)</f>
        <v>3.0851746551955328E-2</v>
      </c>
      <c r="I155" s="6">
        <f>IF('Log_working_3-way'!$D155="","",'True_Odds_Calculator_3-way'!O156/'True_Odds_Calculator_3-way'!B156-1)</f>
        <v>7.4739916048363497E-2</v>
      </c>
      <c r="J155" s="6">
        <f>IF('Log_working_3-way'!$D155="","",'True_Odds_Calculator_3-way'!P156/'True_Odds_Calculator_3-way'!C156-1)</f>
        <v>9.5579283963282302E-2</v>
      </c>
      <c r="K155" s="6">
        <f>IF('Log_working_3-way'!$D155="","",1/'True_Odds_Calculator_3-way'!A156+1/'True_Odds_Calculator_3-way'!B156+1/'True_Odds_Calculator_3-way'!C156-1)</f>
        <v>5.371687413241033E-2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1.049314436981772</v>
      </c>
      <c r="F156" s="6">
        <f>IF('Log_working_3-way'!D156="","",1/'True_Odds_Calculator_3-way'!N157+1/'True_Odds_Calculator_3-way'!O157+1/'True_Odds_Calculator_3-way'!P157-1)</f>
        <v>3.8258285428582894E-13</v>
      </c>
      <c r="H156" s="6">
        <f>IF('Log_working_3-way'!$D156="","",'True_Odds_Calculator_3-way'!N157/'True_Odds_Calculator_3-way'!A157-1)</f>
        <v>4.475860366815132E-2</v>
      </c>
      <c r="I156" s="6">
        <f>IF('Log_working_3-way'!$D156="","",'True_Odds_Calculator_3-way'!O157/'True_Odds_Calculator_3-way'!B157-1)</f>
        <v>5.8214978361178504E-2</v>
      </c>
      <c r="J156" s="6">
        <f>IF('Log_working_3-way'!$D156="","",'True_Odds_Calculator_3-way'!P157/'True_Odds_Calculator_3-way'!C157-1)</f>
        <v>5.7211860179435359E-2</v>
      </c>
      <c r="K156" s="6">
        <f>IF('Log_working_3-way'!$D156="","",1/'True_Odds_Calculator_3-way'!A157+1/'True_Odds_Calculator_3-way'!B157+1/'True_Odds_Calculator_3-way'!C157-1)</f>
        <v>5.2607546674428907E-2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1.0532301732451654</v>
      </c>
      <c r="F157" s="6">
        <f>IF('Log_working_3-way'!D157="","",1/'True_Odds_Calculator_3-way'!N158+1/'True_Odds_Calculator_3-way'!O158+1/'True_Odds_Calculator_3-way'!P158-1)</f>
        <v>9.0905061256307818E-13</v>
      </c>
      <c r="H157" s="6">
        <f>IF('Log_working_3-way'!$D157="","",'True_Odds_Calculator_3-way'!N158/'True_Odds_Calculator_3-way'!A158-1)</f>
        <v>3.5333278053463202E-2</v>
      </c>
      <c r="I157" s="6">
        <f>IF('Log_working_3-way'!$D157="","",'True_Odds_Calculator_3-way'!O158/'True_Odds_Calculator_3-way'!B158-1)</f>
        <v>6.4224507934189212E-2</v>
      </c>
      <c r="J157" s="6">
        <f>IF('Log_working_3-way'!$D157="","",'True_Odds_Calculator_3-way'!P158/'True_Odds_Calculator_3-way'!C158-1)</f>
        <v>8.3354558999852557E-2</v>
      </c>
      <c r="K157" s="6">
        <f>IF('Log_working_3-way'!$D157="","",1/'True_Odds_Calculator_3-way'!A158+1/'True_Odds_Calculator_3-way'!B158+1/'True_Odds_Calculator_3-way'!C158-1)</f>
        <v>5.3614561766735847E-2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1.0522946163550877</v>
      </c>
      <c r="F158" s="6">
        <f>IF('Log_working_3-way'!D158="","",1/'True_Odds_Calculator_3-way'!N159+1/'True_Odds_Calculator_3-way'!O159+1/'True_Odds_Calculator_3-way'!P159-1)</f>
        <v>6.9277916736609768E-13</v>
      </c>
      <c r="H158" s="6">
        <f>IF('Log_working_3-way'!$D158="","",'True_Odds_Calculator_3-way'!N159/'True_Odds_Calculator_3-way'!A159-1)</f>
        <v>3.8779924855011583E-2</v>
      </c>
      <c r="I158" s="6">
        <f>IF('Log_working_3-way'!$D158="","",'True_Odds_Calculator_3-way'!O159/'True_Odds_Calculator_3-way'!B159-1)</f>
        <v>6.509689973265087E-2</v>
      </c>
      <c r="J158" s="6">
        <f>IF('Log_working_3-way'!$D158="","",'True_Odds_Calculator_3-way'!P159/'True_Odds_Calculator_3-way'!C159-1)</f>
        <v>7.0510162809853671E-2</v>
      </c>
      <c r="K158" s="6">
        <f>IF('Log_working_3-way'!$D158="","",1/'True_Odds_Calculator_3-way'!A159+1/'True_Odds_Calculator_3-way'!B159+1/'True_Odds_Calculator_3-way'!C159-1)</f>
        <v>5.4232115479186493E-2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1.0497348886439701</v>
      </c>
      <c r="F159" s="6">
        <f>IF('Log_working_3-way'!D159="","",1/'True_Odds_Calculator_3-way'!N160+1/'True_Odds_Calculator_3-way'!O160+1/'True_Odds_Calculator_3-way'!P160-1)</f>
        <v>4.0301095793893182E-13</v>
      </c>
      <c r="H159" s="6">
        <f>IF('Log_working_3-way'!$D159="","",'True_Odds_Calculator_3-way'!N160/'True_Odds_Calculator_3-way'!A160-1)</f>
        <v>4.6625958680475144E-2</v>
      </c>
      <c r="I159" s="6">
        <f>IF('Log_working_3-way'!$D159="","",'True_Odds_Calculator_3-way'!O160/'True_Odds_Calculator_3-way'!B160-1)</f>
        <v>5.9390254617097904E-2</v>
      </c>
      <c r="J159" s="6">
        <f>IF('Log_working_3-way'!$D159="","",'True_Odds_Calculator_3-way'!P160/'True_Odds_Calculator_3-way'!C160-1)</f>
        <v>5.5170326658255053E-2</v>
      </c>
      <c r="K159" s="6">
        <f>IF('Log_working_3-way'!$D159="","",1/'True_Odds_Calculator_3-way'!A160+1/'True_Odds_Calculator_3-way'!B160+1/'True_Odds_Calculator_3-way'!C160-1)</f>
        <v>5.3153536867929674E-2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1.0522826922261117</v>
      </c>
      <c r="F160" s="6">
        <f>IF('Log_working_3-way'!D160="","",1/'True_Odds_Calculator_3-way'!N161+1/'True_Odds_Calculator_3-way'!O161+1/'True_Odds_Calculator_3-way'!P161-1)</f>
        <v>7.4917849701705563E-13</v>
      </c>
      <c r="H160" s="6">
        <f>IF('Log_working_3-way'!$D160="","",'True_Odds_Calculator_3-way'!N161/'True_Odds_Calculator_3-way'!A161-1)</f>
        <v>3.608524061092977E-2</v>
      </c>
      <c r="I160" s="6">
        <f>IF('Log_working_3-way'!$D160="","",'True_Odds_Calculator_3-way'!O161/'True_Odds_Calculator_3-way'!B161-1)</f>
        <v>7.2585297741944332E-2</v>
      </c>
      <c r="J160" s="6">
        <f>IF('Log_working_3-way'!$D160="","",'True_Odds_Calculator_3-way'!P161/'True_Odds_Calculator_3-way'!C161-1)</f>
        <v>6.8008531282522267E-2</v>
      </c>
      <c r="K160" s="6">
        <f>IF('Log_working_3-way'!$D160="","",1/'True_Odds_Calculator_3-way'!A161+1/'True_Odds_Calculator_3-way'!B161+1/'True_Odds_Calculator_3-way'!C161-1)</f>
        <v>5.348522700092051E-2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1.0545987559379033</v>
      </c>
      <c r="F161" s="6">
        <f>IF('Log_working_3-way'!D161="","",1/'True_Odds_Calculator_3-way'!N162+1/'True_Odds_Calculator_3-way'!O162+1/'True_Odds_Calculator_3-way'!P162-1)</f>
        <v>1.3926637620897964E-12</v>
      </c>
      <c r="H161" s="6">
        <f>IF('Log_working_3-way'!$D161="","",'True_Odds_Calculator_3-way'!N162/'True_Odds_Calculator_3-way'!A162-1)</f>
        <v>3.0703354989698672E-2</v>
      </c>
      <c r="I161" s="6">
        <f>IF('Log_working_3-way'!$D161="","",'True_Odds_Calculator_3-way'!O162/'True_Odds_Calculator_3-way'!B162-1)</f>
        <v>7.5919888305589156E-2</v>
      </c>
      <c r="J161" s="6">
        <f>IF('Log_working_3-way'!$D161="","",'True_Odds_Calculator_3-way'!P162/'True_Odds_Calculator_3-way'!C162-1)</f>
        <v>8.7147884291982614E-2</v>
      </c>
      <c r="K161" s="6">
        <f>IF('Log_working_3-way'!$D161="","",1/'True_Odds_Calculator_3-way'!A162+1/'True_Odds_Calculator_3-way'!B162+1/'True_Odds_Calculator_3-way'!C162-1)</f>
        <v>5.294296484041916E-2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1.0626272082189723</v>
      </c>
      <c r="F162" s="6">
        <f>IF('Log_working_3-way'!D162="","",1/'True_Odds_Calculator_3-way'!N163+1/'True_Odds_Calculator_3-way'!O163+1/'True_Odds_Calculator_3-way'!P163-1)</f>
        <v>5.7878146719758661E-12</v>
      </c>
      <c r="H162" s="6">
        <f>IF('Log_working_3-way'!$D162="","",'True_Odds_Calculator_3-way'!N163/'True_Odds_Calculator_3-way'!A163-1)</f>
        <v>0.12273038737411102</v>
      </c>
      <c r="I162" s="6">
        <f>IF('Log_working_3-way'!$D162="","",'True_Odds_Calculator_3-way'!O163/'True_Odds_Calculator_3-way'!B163-1)</f>
        <v>8.9320934741778935E-2</v>
      </c>
      <c r="J162" s="6">
        <f>IF('Log_working_3-way'!$D162="","",'True_Odds_Calculator_3-way'!P163/'True_Odds_Calculator_3-way'!C163-1)</f>
        <v>2.8034144442719677E-2</v>
      </c>
      <c r="K162" s="6">
        <f>IF('Log_working_3-way'!$D162="","",1/'True_Odds_Calculator_3-way'!A163+1/'True_Odds_Calculator_3-way'!B163+1/'True_Odds_Calculator_3-way'!C163-1)</f>
        <v>5.5669172497213815E-2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1.0639930471844441</v>
      </c>
      <c r="F163" s="6">
        <f>IF('Log_working_3-way'!D163="","",1/'True_Odds_Calculator_3-way'!N164+1/'True_Odds_Calculator_3-way'!O164+1/'True_Odds_Calculator_3-way'!P164-1)</f>
        <v>8.8851148660751278E-12</v>
      </c>
      <c r="H163" s="6">
        <f>IF('Log_working_3-way'!$D163="","",'True_Odds_Calculator_3-way'!N164/'True_Odds_Calculator_3-way'!A164-1)</f>
        <v>2.5183282785880889E-2</v>
      </c>
      <c r="I163" s="6">
        <f>IF('Log_working_3-way'!$D163="","",'True_Odds_Calculator_3-way'!O164/'True_Odds_Calculator_3-way'!B164-1)</f>
        <v>0.10165854194175994</v>
      </c>
      <c r="J163" s="6">
        <f>IF('Log_working_3-way'!$D163="","",'True_Odds_Calculator_3-way'!P164/'True_Odds_Calculator_3-way'!C164-1)</f>
        <v>0.12613359112371669</v>
      </c>
      <c r="K163" s="6">
        <f>IF('Log_working_3-way'!$D163="","",1/'True_Odds_Calculator_3-way'!A164+1/'True_Odds_Calculator_3-way'!B164+1/'True_Odds_Calculator_3-way'!C164-1)</f>
        <v>5.44804188755319E-2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1.0532728596983387</v>
      </c>
      <c r="F164" s="6">
        <f>IF('Log_working_3-way'!D164="","",1/'True_Odds_Calculator_3-way'!N165+1/'True_Odds_Calculator_3-way'!O165+1/'True_Odds_Calculator_3-way'!P165-1)</f>
        <v>8.5220719370227016E-13</v>
      </c>
      <c r="H164" s="6">
        <f>IF('Log_working_3-way'!$D164="","",'True_Odds_Calculator_3-way'!N165/'True_Odds_Calculator_3-way'!A165-1)</f>
        <v>3.7172266744282423E-2</v>
      </c>
      <c r="I164" s="6">
        <f>IF('Log_working_3-way'!$D164="","",'True_Odds_Calculator_3-way'!O165/'True_Odds_Calculator_3-way'!B165-1)</f>
        <v>6.7366091325637756E-2</v>
      </c>
      <c r="J164" s="6">
        <f>IF('Log_working_3-way'!$D164="","",'True_Odds_Calculator_3-way'!P165/'True_Odds_Calculator_3-way'!C165-1)</f>
        <v>7.5196153136079191E-2</v>
      </c>
      <c r="K164" s="6">
        <f>IF('Log_working_3-way'!$D164="","",1/'True_Odds_Calculator_3-way'!A165+1/'True_Odds_Calculator_3-way'!B165+1/'True_Odds_Calculator_3-way'!C165-1)</f>
        <v>5.4560161533595997E-2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1.0496487811751174</v>
      </c>
      <c r="F165" s="6">
        <f>IF('Log_working_3-way'!D165="","",1/'True_Odds_Calculator_3-way'!N166+1/'True_Odds_Calculator_3-way'!O166+1/'True_Odds_Calculator_3-way'!P166-1)</f>
        <v>3.8746783559417963E-13</v>
      </c>
      <c r="H165" s="6">
        <f>IF('Log_working_3-way'!$D165="","",'True_Odds_Calculator_3-way'!N166/'True_Odds_Calculator_3-way'!A166-1)</f>
        <v>5.3097806089498434E-2</v>
      </c>
      <c r="I165" s="6">
        <f>IF('Log_working_3-way'!$D165="","",'True_Odds_Calculator_3-way'!O166/'True_Odds_Calculator_3-way'!B166-1)</f>
        <v>5.4012300028885019E-2</v>
      </c>
      <c r="J165" s="6">
        <f>IF('Log_working_3-way'!$D165="","",'True_Odds_Calculator_3-way'!P166/'True_Odds_Calculator_3-way'!C166-1)</f>
        <v>5.2913069372825916E-2</v>
      </c>
      <c r="K165" s="6">
        <f>IF('Log_working_3-way'!$D165="","",1/'True_Odds_Calculator_3-way'!A166+1/'True_Odds_Calculator_3-way'!B166+1/'True_Odds_Calculator_3-way'!C166-1)</f>
        <v>5.3336437558560768E-2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1.0534386003990104</v>
      </c>
      <c r="F166" s="6">
        <f>IF('Log_working_3-way'!D166="","",1/'True_Odds_Calculator_3-way'!N167+1/'True_Odds_Calculator_3-way'!O167+1/'True_Odds_Calculator_3-way'!P167-1)</f>
        <v>7.7848838486715977E-13</v>
      </c>
      <c r="H166" s="6">
        <f>IF('Log_working_3-way'!$D166="","",'True_Odds_Calculator_3-way'!N167/'True_Odds_Calculator_3-way'!A167-1)</f>
        <v>6.8910238117050104E-2</v>
      </c>
      <c r="I166" s="6">
        <f>IF('Log_working_3-way'!$D166="","",'True_Odds_Calculator_3-way'!O167/'True_Odds_Calculator_3-way'!B167-1)</f>
        <v>6.6225069984636065E-2</v>
      </c>
      <c r="J166" s="6">
        <f>IF('Log_working_3-way'!$D166="","",'True_Odds_Calculator_3-way'!P167/'True_Odds_Calculator_3-way'!C167-1)</f>
        <v>4.1494185280158691E-2</v>
      </c>
      <c r="K166" s="6">
        <f>IF('Log_working_3-way'!$D166="","",1/'True_Odds_Calculator_3-way'!A167+1/'True_Odds_Calculator_3-way'!B167+1/'True_Odds_Calculator_3-way'!C167-1)</f>
        <v>5.5850860742357122E-2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1.0547193983164915</v>
      </c>
      <c r="F167" s="6">
        <f>IF('Log_working_3-way'!D167="","",1/'True_Odds_Calculator_3-way'!N168+1/'True_Odds_Calculator_3-way'!O168+1/'True_Odds_Calculator_3-way'!P168-1)</f>
        <v>1.3165024626005106E-12</v>
      </c>
      <c r="H167" s="6">
        <f>IF('Log_working_3-way'!$D167="","",'True_Odds_Calculator_3-way'!N168/'True_Odds_Calculator_3-way'!A168-1)</f>
        <v>3.2181747363432711E-2</v>
      </c>
      <c r="I167" s="6">
        <f>IF('Log_working_3-way'!$D167="","",'True_Odds_Calculator_3-way'!O168/'True_Odds_Calculator_3-way'!B168-1)</f>
        <v>7.6093868932224806E-2</v>
      </c>
      <c r="J167" s="6">
        <f>IF('Log_working_3-way'!$D167="","",'True_Odds_Calculator_3-way'!P168/'True_Odds_Calculator_3-way'!C168-1)</f>
        <v>8.3361226840467317E-2</v>
      </c>
      <c r="K167" s="6">
        <f>IF('Log_working_3-way'!$D167="","",1/'True_Odds_Calculator_3-way'!A168+1/'True_Odds_Calculator_3-way'!B168+1/'True_Odds_Calculator_3-way'!C168-1)</f>
        <v>5.3799702785451542E-2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1.0500447875616123</v>
      </c>
      <c r="F168" s="6">
        <f>IF('Log_working_3-way'!D168="","",1/'True_Odds_Calculator_3-way'!N169+1/'True_Odds_Calculator_3-way'!O169+1/'True_Odds_Calculator_3-way'!P169-1)</f>
        <v>4.1877612488860905E-13</v>
      </c>
      <c r="H168" s="6">
        <f>IF('Log_working_3-way'!$D168="","",'True_Odds_Calculator_3-way'!N169/'True_Odds_Calculator_3-way'!A169-1)</f>
        <v>5.0728945340706488E-2</v>
      </c>
      <c r="I168" s="6">
        <f>IF('Log_working_3-way'!$D168="","",'True_Odds_Calculator_3-way'!O169/'True_Odds_Calculator_3-way'!B169-1)</f>
        <v>6.0759900874612915E-2</v>
      </c>
      <c r="J168" s="6">
        <f>IF('Log_working_3-way'!$D168="","",'True_Odds_Calculator_3-way'!P169/'True_Odds_Calculator_3-way'!C169-1)</f>
        <v>5.0474049197119397E-2</v>
      </c>
      <c r="K168" s="6">
        <f>IF('Log_working_3-way'!$D168="","",1/'True_Odds_Calculator_3-way'!A169+1/'True_Odds_Calculator_3-way'!B169+1/'True_Odds_Calculator_3-way'!C169-1)</f>
        <v>5.3547892917051865E-2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1.0518769028800434</v>
      </c>
      <c r="F169" s="6">
        <f>IF('Log_working_3-way'!D169="","",1/'True_Odds_Calculator_3-way'!N170+1/'True_Odds_Calculator_3-way'!O170+1/'True_Odds_Calculator_3-way'!P170-1)</f>
        <v>5.5666582454705349E-13</v>
      </c>
      <c r="H169" s="6">
        <f>IF('Log_working_3-way'!$D169="","",'True_Odds_Calculator_3-way'!N170/'True_Odds_Calculator_3-way'!A170-1)</f>
        <v>5.1339860075819477E-2</v>
      </c>
      <c r="I169" s="6">
        <f>IF('Log_working_3-way'!$D169="","",'True_Odds_Calculator_3-way'!O170/'True_Odds_Calculator_3-way'!B170-1)</f>
        <v>6.5544226260559002E-2</v>
      </c>
      <c r="J169" s="6">
        <f>IF('Log_working_3-way'!$D169="","",'True_Odds_Calculator_3-way'!P170/'True_Odds_Calculator_3-way'!C170-1)</f>
        <v>5.1443652586660615E-2</v>
      </c>
      <c r="K169" s="6">
        <f>IF('Log_working_3-way'!$D169="","",1/'True_Odds_Calculator_3-way'!A170+1/'True_Odds_Calculator_3-way'!B170+1/'True_Odds_Calculator_3-way'!C170-1)</f>
        <v>5.5298164893333723E-2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1.0542201743727921</v>
      </c>
      <c r="F170" s="6">
        <f>IF('Log_working_3-way'!D170="","",1/'True_Odds_Calculator_3-way'!N171+1/'True_Odds_Calculator_3-way'!O171+1/'True_Odds_Calculator_3-way'!P171-1)</f>
        <v>8.5642604119584576E-13</v>
      </c>
      <c r="H170" s="6">
        <f>IF('Log_working_3-way'!$D170="","",'True_Odds_Calculator_3-way'!N171/'True_Odds_Calculator_3-way'!A171-1)</f>
        <v>4.3677251471100575E-2</v>
      </c>
      <c r="I170" s="6">
        <f>IF('Log_working_3-way'!$D170="","",'True_Odds_Calculator_3-way'!O171/'True_Odds_Calculator_3-way'!B171-1)</f>
        <v>5.9506821091459772E-2</v>
      </c>
      <c r="J170" s="6">
        <f>IF('Log_working_3-way'!$D170="","",'True_Odds_Calculator_3-way'!P171/'True_Odds_Calculator_3-way'!C171-1)</f>
        <v>7.6283193881875544E-2</v>
      </c>
      <c r="K170" s="6">
        <f>IF('Log_working_3-way'!$D170="","",1/'True_Odds_Calculator_3-way'!A171+1/'True_Odds_Calculator_3-way'!B171+1/'True_Odds_Calculator_3-way'!C171-1)</f>
        <v>5.6630030388231001E-2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1.0536148332932715</v>
      </c>
      <c r="F171" s="6">
        <f>IF('Log_working_3-way'!D171="","",1/'True_Odds_Calculator_3-way'!N172+1/'True_Odds_Calculator_3-way'!O172+1/'True_Odds_Calculator_3-way'!P172-1)</f>
        <v>9.2104102122902987E-13</v>
      </c>
      <c r="H171" s="6">
        <f>IF('Log_working_3-way'!$D171="","",'True_Odds_Calculator_3-way'!N172/'True_Odds_Calculator_3-way'!A172-1)</f>
        <v>3.6454299219696118E-2</v>
      </c>
      <c r="I171" s="6">
        <f>IF('Log_working_3-way'!$D171="","",'True_Odds_Calculator_3-way'!O172/'True_Odds_Calculator_3-way'!B172-1)</f>
        <v>7.5400204693663042E-2</v>
      </c>
      <c r="J171" s="6">
        <f>IF('Log_working_3-way'!$D171="","",'True_Odds_Calculator_3-way'!P172/'True_Odds_Calculator_3-way'!C172-1)</f>
        <v>6.9800493230347982E-2</v>
      </c>
      <c r="K171" s="6">
        <f>IF('Log_working_3-way'!$D171="","",1/'True_Odds_Calculator_3-way'!A172+1/'True_Odds_Calculator_3-way'!B172+1/'True_Odds_Calculator_3-way'!C172-1)</f>
        <v>5.4643380674308739E-2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1.0528551069244751</v>
      </c>
      <c r="F172" s="6">
        <f>IF('Log_working_3-way'!D172="","",1/'True_Odds_Calculator_3-way'!N173+1/'True_Odds_Calculator_3-way'!O173+1/'True_Odds_Calculator_3-way'!P173-1)</f>
        <v>8.9173113337892573E-13</v>
      </c>
      <c r="H172" s="6">
        <f>IF('Log_working_3-way'!$D172="","",'True_Odds_Calculator_3-way'!N173/'True_Odds_Calculator_3-way'!A173-1)</f>
        <v>3.4160902230943702E-2</v>
      </c>
      <c r="I172" s="6">
        <f>IF('Log_working_3-way'!$D172="","",'True_Odds_Calculator_3-way'!O173/'True_Odds_Calculator_3-way'!B173-1)</f>
        <v>6.5138566119827157E-2</v>
      </c>
      <c r="J172" s="6">
        <f>IF('Log_working_3-way'!$D172="","",'True_Odds_Calculator_3-way'!P173/'True_Odds_Calculator_3-way'!C173-1)</f>
        <v>8.3250148787777256E-2</v>
      </c>
      <c r="K172" s="6">
        <f>IF('Log_working_3-way'!$D172="","",1/'True_Odds_Calculator_3-way'!A173+1/'True_Odds_Calculator_3-way'!B173+1/'True_Odds_Calculator_3-way'!C173-1)</f>
        <v>5.2955637160072344E-2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1.0485378457281025</v>
      </c>
      <c r="F173" s="6">
        <f>IF('Log_working_3-way'!D173="","",1/'True_Odds_Calculator_3-way'!N174+1/'True_Odds_Calculator_3-way'!O174+1/'True_Odds_Calculator_3-way'!P174-1)</f>
        <v>3.3240077357277187E-13</v>
      </c>
      <c r="H173" s="6">
        <f>IF('Log_working_3-way'!$D173="","",'True_Odds_Calculator_3-way'!N174/'True_Odds_Calculator_3-way'!A174-1)</f>
        <v>5.7564912373654131E-2</v>
      </c>
      <c r="I173" s="6">
        <f>IF('Log_working_3-way'!$D173="","",'True_Odds_Calculator_3-way'!O174/'True_Odds_Calculator_3-way'!B174-1)</f>
        <v>5.2683756790507408E-2</v>
      </c>
      <c r="J173" s="6">
        <f>IF('Log_working_3-way'!$D173="","",'True_Odds_Calculator_3-way'!P174/'True_Odds_Calculator_3-way'!C174-1)</f>
        <v>4.6880886460366478E-2</v>
      </c>
      <c r="K173" s="6">
        <f>IF('Log_working_3-way'!$D173="","",1/'True_Odds_Calculator_3-way'!A174+1/'True_Odds_Calculator_3-way'!B174+1/'True_Odds_Calculator_3-way'!C174-1)</f>
        <v>5.198384624454655E-2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1.0826090326057287</v>
      </c>
      <c r="F174" s="6">
        <f>IF('Log_working_3-way'!D174="","",1/'True_Odds_Calculator_3-way'!N175+1/'True_Odds_Calculator_3-way'!O175+1/'True_Odds_Calculator_3-way'!P175-1)</f>
        <v>4.6987747026605575E-11</v>
      </c>
      <c r="H174" s="6">
        <f>IF('Log_working_3-way'!$D174="","",'True_Odds_Calculator_3-way'!N175/'True_Odds_Calculator_3-way'!A175-1)</f>
        <v>3.5755338522817537E-2</v>
      </c>
      <c r="I174" s="6">
        <f>IF('Log_working_3-way'!$D174="","",'True_Odds_Calculator_3-way'!O175/'True_Odds_Calculator_3-way'!B175-1)</f>
        <v>0.12542037035701092</v>
      </c>
      <c r="J174" s="6">
        <f>IF('Log_working_3-way'!$D174="","",'True_Odds_Calculator_3-way'!P175/'True_Odds_Calculator_3-way'!C175-1)</f>
        <v>0.15208712516082712</v>
      </c>
      <c r="K174" s="6">
        <f>IF('Log_working_3-way'!$D174="","",1/'True_Odds_Calculator_3-way'!A175+1/'True_Odds_Calculator_3-way'!B175+1/'True_Odds_Calculator_3-way'!C175-1)</f>
        <v>7.3009401182775768E-2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1.0601455193630982</v>
      </c>
      <c r="F175" s="6">
        <f>IF('Log_working_3-way'!D175="","",1/'True_Odds_Calculator_3-way'!N176+1/'True_Odds_Calculator_3-way'!O176+1/'True_Odds_Calculator_3-way'!P176-1)</f>
        <v>2.6756374893466273E-12</v>
      </c>
      <c r="H175" s="6">
        <f>IF('Log_working_3-way'!$D175="","",'True_Odds_Calculator_3-way'!N176/'True_Odds_Calculator_3-way'!A176-1)</f>
        <v>9.5553984480762688E-2</v>
      </c>
      <c r="I175" s="6">
        <f>IF('Log_working_3-way'!$D175="","",'True_Odds_Calculator_3-way'!O176/'True_Odds_Calculator_3-way'!B176-1)</f>
        <v>8.0087905067734555E-2</v>
      </c>
      <c r="J175" s="6">
        <f>IF('Log_working_3-way'!$D175="","",'True_Odds_Calculator_3-way'!P176/'True_Odds_Calculator_3-way'!C176-1)</f>
        <v>3.52890988430965E-2</v>
      </c>
      <c r="K175" s="6">
        <f>IF('Log_working_3-way'!$D175="","",1/'True_Odds_Calculator_3-way'!A176+1/'True_Odds_Calculator_3-way'!B176+1/'True_Odds_Calculator_3-way'!C176-1)</f>
        <v>5.8873776200801586E-2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1.0534369744715093</v>
      </c>
      <c r="F176" s="6">
        <f>IF('Log_working_3-way'!D176="","",1/'True_Odds_Calculator_3-way'!N177+1/'True_Odds_Calculator_3-way'!O177+1/'True_Odds_Calculator_3-way'!P177-1)</f>
        <v>8.0757622811233887E-13</v>
      </c>
      <c r="H176" s="6">
        <f>IF('Log_working_3-way'!$D176="","",'True_Odds_Calculator_3-way'!N177/'True_Odds_Calculator_3-way'!A177-1)</f>
        <v>3.9911407511892039E-2</v>
      </c>
      <c r="I176" s="6">
        <f>IF('Log_working_3-way'!$D176="","",'True_Odds_Calculator_3-way'!O177/'True_Odds_Calculator_3-way'!B177-1)</f>
        <v>6.9235452569341049E-2</v>
      </c>
      <c r="J176" s="6">
        <f>IF('Log_working_3-way'!$D176="","",'True_Odds_Calculator_3-way'!P177/'True_Odds_Calculator_3-way'!C177-1)</f>
        <v>6.8578903228350141E-2</v>
      </c>
      <c r="K176" s="6">
        <f>IF('Log_working_3-way'!$D176="","",1/'True_Odds_Calculator_3-way'!A177+1/'True_Odds_Calculator_3-way'!B177+1/'True_Odds_Calculator_3-way'!C177-1)</f>
        <v>5.5500857523978819E-2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1.0538943706367825</v>
      </c>
      <c r="F177" s="6">
        <f>IF('Log_working_3-way'!D177="","",1/'True_Odds_Calculator_3-way'!N178+1/'True_Odds_Calculator_3-way'!O178+1/'True_Odds_Calculator_3-way'!P178-1)</f>
        <v>8.6131102250419644E-13</v>
      </c>
      <c r="H177" s="6">
        <f>IF('Log_working_3-way'!$D177="","",'True_Odds_Calculator_3-way'!N178/'True_Odds_Calculator_3-way'!A178-1)</f>
        <v>4.0259817744145998E-2</v>
      </c>
      <c r="I177" s="6">
        <f>IF('Log_working_3-way'!$D177="","",'True_Odds_Calculator_3-way'!O178/'True_Odds_Calculator_3-way'!B178-1)</f>
        <v>7.1152182771031969E-2</v>
      </c>
      <c r="J177" s="6">
        <f>IF('Log_working_3-way'!$D177="","",'True_Odds_Calculator_3-way'!P178/'True_Odds_Calculator_3-way'!C178-1)</f>
        <v>6.7838642024658169E-2</v>
      </c>
      <c r="K177" s="6">
        <f>IF('Log_working_3-way'!$D177="","",1/'True_Odds_Calculator_3-way'!A178+1/'True_Odds_Calculator_3-way'!B178+1/'True_Odds_Calculator_3-way'!C178-1)</f>
        <v>5.595682787345857E-2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1.0522993720537559</v>
      </c>
      <c r="F178" s="6">
        <f>IF('Log_working_3-way'!D178="","",1/'True_Odds_Calculator_3-way'!N179+1/'True_Odds_Calculator_3-way'!O179+1/'True_Odds_Calculator_3-way'!P179-1)</f>
        <v>6.0262905776653497E-13</v>
      </c>
      <c r="H178" s="6">
        <f>IF('Log_working_3-way'!$D178="","",'True_Odds_Calculator_3-way'!N179/'True_Odds_Calculator_3-way'!A179-1)</f>
        <v>5.4630624391981852E-2</v>
      </c>
      <c r="I178" s="6">
        <f>IF('Log_working_3-way'!$D178="","",'True_Odds_Calculator_3-way'!O179/'True_Odds_Calculator_3-way'!B179-1)</f>
        <v>6.7712721061856884E-2</v>
      </c>
      <c r="J178" s="6">
        <f>IF('Log_working_3-way'!$D178="","",'True_Odds_Calculator_3-way'!P179/'True_Odds_Calculator_3-way'!C179-1)</f>
        <v>4.798035551880675E-2</v>
      </c>
      <c r="K178" s="6">
        <f>IF('Log_working_3-way'!$D178="","",1/'True_Odds_Calculator_3-way'!A179+1/'True_Odds_Calculator_3-way'!B179+1/'True_Odds_Calculator_3-way'!C179-1)</f>
        <v>5.554120382330141E-2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1.062605389409865</v>
      </c>
      <c r="F179" s="6">
        <f>IF('Log_working_3-way'!D179="","",1/'True_Odds_Calculator_3-way'!N180+1/'True_Odds_Calculator_3-way'!O180+1/'True_Odds_Calculator_3-way'!P180-1)</f>
        <v>4.3820502781954929E-12</v>
      </c>
      <c r="H179" s="6">
        <f>IF('Log_working_3-way'!$D179="","",'True_Odds_Calculator_3-way'!N180/'True_Odds_Calculator_3-way'!A180-1)</f>
        <v>3.2626465224264267E-2</v>
      </c>
      <c r="I179" s="6">
        <f>IF('Log_working_3-way'!$D179="","",'True_Odds_Calculator_3-way'!O180/'True_Odds_Calculator_3-way'!B180-1)</f>
        <v>8.9635572447862799E-2</v>
      </c>
      <c r="J179" s="6">
        <f>IF('Log_working_3-way'!$D179="","",'True_Odds_Calculator_3-way'!P180/'True_Odds_Calculator_3-way'!C180-1)</f>
        <v>0.10376091307448876</v>
      </c>
      <c r="K179" s="6">
        <f>IF('Log_working_3-way'!$D179="","",1/'True_Odds_Calculator_3-way'!A180+1/'True_Odds_Calculator_3-way'!B180+1/'True_Odds_Calculator_3-way'!C180-1)</f>
        <v>5.9221072056499624E-2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1.0322364151841255</v>
      </c>
      <c r="F180" s="6">
        <f>IF('Log_working_3-way'!D180="","",1/'True_Odds_Calculator_3-way'!N181+1/'True_Odds_Calculator_3-way'!O181+1/'True_Odds_Calculator_3-way'!P181-1)</f>
        <v>1.532107773982716E-14</v>
      </c>
      <c r="H180" s="6">
        <f>IF('Log_working_3-way'!$D180="","",'True_Odds_Calculator_3-way'!N181/'True_Odds_Calculator_3-way'!A181-1)</f>
        <v>2.8346539930960146E-2</v>
      </c>
      <c r="I180" s="6">
        <f>IF('Log_working_3-way'!$D180="","",'True_Odds_Calculator_3-way'!O181/'True_Odds_Calculator_3-way'!B181-1)</f>
        <v>4.063090776253464E-2</v>
      </c>
      <c r="J180" s="6">
        <f>IF('Log_working_3-way'!$D180="","",'True_Odds_Calculator_3-way'!P181/'True_Odds_Calculator_3-way'!C181-1)</f>
        <v>3.70376048299208E-2</v>
      </c>
      <c r="K180" s="6">
        <f>IF('Log_working_3-way'!$D180="","",1/'True_Odds_Calculator_3-way'!A181+1/'True_Odds_Calculator_3-way'!B181+1/'True_Odds_Calculator_3-way'!C181-1)</f>
        <v>3.4490337114751135E-2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1.0574818971431481</v>
      </c>
      <c r="F181" s="6">
        <f>IF('Log_working_3-way'!D181="","",1/'True_Odds_Calculator_3-way'!N182+1/'True_Odds_Calculator_3-way'!O182+1/'True_Odds_Calculator_3-way'!P182-1)</f>
        <v>1.2421175199506251E-12</v>
      </c>
      <c r="H181" s="6">
        <f>IF('Log_working_3-way'!$D181="","",'True_Odds_Calculator_3-way'!N182/'True_Odds_Calculator_3-way'!A182-1)</f>
        <v>6.5390721220880632E-2</v>
      </c>
      <c r="I181" s="6">
        <f>IF('Log_working_3-way'!$D181="","",'True_Odds_Calculator_3-way'!O182/'True_Odds_Calculator_3-way'!B182-1)</f>
        <v>7.1780720427444322E-2</v>
      </c>
      <c r="J181" s="6">
        <f>IF('Log_working_3-way'!$D181="","",'True_Odds_Calculator_3-way'!P182/'True_Odds_Calculator_3-way'!C182-1)</f>
        <v>4.9823560839163505E-2</v>
      </c>
      <c r="K181" s="6">
        <f>IF('Log_working_3-way'!$D181="","",1/'True_Odds_Calculator_3-way'!A182+1/'True_Odds_Calculator_3-way'!B182+1/'True_Odds_Calculator_3-way'!C182-1)</f>
        <v>6.0811660582276161E-2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1.0563204456084081</v>
      </c>
      <c r="F182" s="6">
        <f>IF('Log_working_3-way'!D182="","",1/'True_Odds_Calculator_3-way'!N183+1/'True_Odds_Calculator_3-way'!O183+1/'True_Odds_Calculator_3-way'!P183-1)</f>
        <v>1.0194067812108187E-12</v>
      </c>
      <c r="H182" s="6">
        <f>IF('Log_working_3-way'!$D182="","",'True_Odds_Calculator_3-way'!N183/'True_Odds_Calculator_3-way'!A183-1)</f>
        <v>5.6421901253877804E-2</v>
      </c>
      <c r="I182" s="6">
        <f>IF('Log_working_3-way'!$D182="","",'True_Odds_Calculator_3-way'!O183/'True_Odds_Calculator_3-way'!B183-1)</f>
        <v>6.8263802835204945E-2</v>
      </c>
      <c r="J182" s="6">
        <f>IF('Log_working_3-way'!$D182="","",'True_Odds_Calculator_3-way'!P183/'True_Odds_Calculator_3-way'!C183-1)</f>
        <v>5.709189351522137E-2</v>
      </c>
      <c r="K182" s="6">
        <f>IF('Log_working_3-way'!$D182="","",1/'True_Odds_Calculator_3-way'!A183+1/'True_Odds_Calculator_3-way'!B183+1/'True_Odds_Calculator_3-way'!C183-1)</f>
        <v>6.0090342144060838E-2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1.0380176878435234</v>
      </c>
      <c r="F183" s="6">
        <f>IF('Log_working_3-way'!D183="","",1/'True_Odds_Calculator_3-way'!N184+1/'True_Odds_Calculator_3-way'!O184+1/'True_Odds_Calculator_3-way'!P184-1)</f>
        <v>2.1049828546892968E-13</v>
      </c>
      <c r="H183" s="6">
        <f>IF('Log_working_3-way'!$D183="","",'True_Odds_Calculator_3-way'!N184/'True_Odds_Calculator_3-way'!A184-1)</f>
        <v>7.3628929394773612E-2</v>
      </c>
      <c r="I183" s="6">
        <f>IF('Log_working_3-way'!$D183="","",'True_Odds_Calculator_3-way'!O184/'True_Odds_Calculator_3-way'!B184-1)</f>
        <v>6.6735066578241575E-2</v>
      </c>
      <c r="J183" s="6">
        <f>IF('Log_working_3-way'!$D183="","",'True_Odds_Calculator_3-way'!P184/'True_Odds_Calculator_3-way'!C184-1)</f>
        <v>1.3959423470134791E-2</v>
      </c>
      <c r="K183" s="6">
        <f>IF('Log_working_3-way'!$D183="","",1/'True_Odds_Calculator_3-way'!A184+1/'True_Odds_Calculator_3-way'!B184+1/'True_Odds_Calculator_3-way'!C184-1)</f>
        <v>3.1580788588710496E-2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1.0250990128511952</v>
      </c>
      <c r="F184" s="6">
        <f>IF('Log_working_3-way'!D184="","",1/'True_Odds_Calculator_3-way'!N185+1/'True_Odds_Calculator_3-way'!O185+1/'True_Odds_Calculator_3-way'!P185-1)</f>
        <v>2.2204460492503131E-15</v>
      </c>
      <c r="H184" s="6">
        <f>IF('Log_working_3-way'!$D184="","",'True_Odds_Calculator_3-way'!N185/'True_Odds_Calculator_3-way'!A185-1)</f>
        <v>1.8796363733015742E-2</v>
      </c>
      <c r="I184" s="6">
        <f>IF('Log_working_3-way'!$D184="","",'True_Odds_Calculator_3-way'!O185/'True_Odds_Calculator_3-way'!B185-1)</f>
        <v>3.1645000656580047E-2</v>
      </c>
      <c r="J184" s="6">
        <f>IF('Log_working_3-way'!$D184="","",'True_Odds_Calculator_3-way'!P185/'True_Odds_Calculator_3-way'!C185-1)</f>
        <v>3.4279015870198881E-2</v>
      </c>
      <c r="K184" s="6">
        <f>IF('Log_working_3-way'!$D184="","",1/'True_Odds_Calculator_3-way'!A185+1/'True_Odds_Calculator_3-way'!B185+1/'True_Odds_Calculator_3-way'!C185-1)</f>
        <v>2.6304422975063968E-2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1.0395754060404565</v>
      </c>
      <c r="F185" s="6">
        <f>IF('Log_working_3-way'!D185="","",1/'True_Odds_Calculator_3-way'!N186+1/'True_Odds_Calculator_3-way'!O186+1/'True_Odds_Calculator_3-way'!P186-1)</f>
        <v>3.8902214782865485E-13</v>
      </c>
      <c r="H185" s="6">
        <f>IF('Log_working_3-way'!$D185="","",'True_Odds_Calculator_3-way'!N186/'True_Odds_Calculator_3-way'!A186-1)</f>
        <v>8.7617323809644931E-2</v>
      </c>
      <c r="I185" s="6">
        <f>IF('Log_working_3-way'!$D185="","",'True_Odds_Calculator_3-way'!O186/'True_Odds_Calculator_3-way'!B186-1)</f>
        <v>7.0024320018972075E-2</v>
      </c>
      <c r="J185" s="6">
        <f>IF('Log_working_3-way'!$D185="","",'True_Odds_Calculator_3-way'!P186/'True_Odds_Calculator_3-way'!C186-1)</f>
        <v>1.2536696557204907E-2</v>
      </c>
      <c r="K185" s="6">
        <f>IF('Log_working_3-way'!$D185="","",1/'True_Odds_Calculator_3-way'!A186+1/'True_Odds_Calculator_3-way'!B186+1/'True_Odds_Calculator_3-way'!C186-1)</f>
        <v>3.0519312742632865E-2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1.0249928682569629</v>
      </c>
      <c r="F186" s="6">
        <f>IF('Log_working_3-way'!D186="","",1/'True_Odds_Calculator_3-way'!N187+1/'True_Odds_Calculator_3-way'!O187+1/'True_Odds_Calculator_3-way'!P187-1)</f>
        <v>2.2204460492503131E-15</v>
      </c>
      <c r="H186" s="6">
        <f>IF('Log_working_3-way'!$D186="","",'True_Odds_Calculator_3-way'!N187/'True_Odds_Calculator_3-way'!A187-1)</f>
        <v>1.9433635050981168E-2</v>
      </c>
      <c r="I186" s="6">
        <f>IF('Log_working_3-way'!$D186="","",'True_Odds_Calculator_3-way'!O187/'True_Odds_Calculator_3-way'!B187-1)</f>
        <v>3.3586165904750054E-2</v>
      </c>
      <c r="J186" s="6">
        <f>IF('Log_working_3-way'!$D186="","",'True_Odds_Calculator_3-way'!P187/'True_Odds_Calculator_3-way'!C187-1)</f>
        <v>3.0829846594141008E-2</v>
      </c>
      <c r="K186" s="6">
        <f>IF('Log_working_3-way'!$D186="","",1/'True_Odds_Calculator_3-way'!A187+1/'True_Odds_Calculator_3-way'!B187+1/'True_Odds_Calculator_3-way'!C187-1)</f>
        <v>2.6365534674140045E-2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1.0229772744191159</v>
      </c>
      <c r="F187" s="6">
        <f>IF('Log_working_3-way'!D187="","",1/'True_Odds_Calculator_3-way'!N188+1/'True_Odds_Calculator_3-way'!O188+1/'True_Odds_Calculator_3-way'!P188-1)</f>
        <v>1.3322676295501878E-15</v>
      </c>
      <c r="H187" s="6">
        <f>IF('Log_working_3-way'!$D187="","",'True_Odds_Calculator_3-way'!N188/'True_Odds_Calculator_3-way'!A188-1)</f>
        <v>2.7012517142761316E-2</v>
      </c>
      <c r="I187" s="6">
        <f>IF('Log_working_3-way'!$D187="","",'True_Odds_Calculator_3-way'!O188/'True_Odds_Calculator_3-way'!B188-1)</f>
        <v>3.1212271669613711E-2</v>
      </c>
      <c r="J187" s="6">
        <f>IF('Log_working_3-way'!$D187="","",'True_Odds_Calculator_3-way'!P188/'True_Odds_Calculator_3-way'!C188-1)</f>
        <v>1.8598650402331662E-2</v>
      </c>
      <c r="K187" s="6">
        <f>IF('Log_working_3-way'!$D187="","",1/'True_Odds_Calculator_3-way'!A188+1/'True_Odds_Calculator_3-way'!B188+1/'True_Odds_Calculator_3-way'!C188-1)</f>
        <v>2.4377308699043976E-2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1.0304483698667704</v>
      </c>
      <c r="F188" s="6">
        <f>IF('Log_working_3-way'!D188="","",1/'True_Odds_Calculator_3-way'!N189+1/'True_Odds_Calculator_3-way'!O189+1/'True_Odds_Calculator_3-way'!P189-1)</f>
        <v>1.7763568394002505E-14</v>
      </c>
      <c r="H188" s="6">
        <f>IF('Log_working_3-way'!$D188="","",'True_Odds_Calculator_3-way'!N189/'True_Odds_Calculator_3-way'!A189-1)</f>
        <v>1.6469499856911041E-2</v>
      </c>
      <c r="I188" s="6">
        <f>IF('Log_working_3-way'!$D188="","",'True_Odds_Calculator_3-way'!O189/'True_Odds_Calculator_3-way'!B189-1)</f>
        <v>4.3975923225763935E-2</v>
      </c>
      <c r="J188" s="6">
        <f>IF('Log_working_3-way'!$D188="","",'True_Odds_Calculator_3-way'!P189/'True_Odds_Calculator_3-way'!C189-1)</f>
        <v>5.0032924498796483E-2</v>
      </c>
      <c r="K188" s="6">
        <f>IF('Log_working_3-way'!$D188="","",1/'True_Odds_Calculator_3-way'!A189+1/'True_Odds_Calculator_3-way'!B189+1/'True_Odds_Calculator_3-way'!C189-1)</f>
        <v>2.9311567531281391E-2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1.0381630060023328</v>
      </c>
      <c r="F189" s="6">
        <f>IF('Log_working_3-way'!D189="","",1/'True_Odds_Calculator_3-way'!N190+1/'True_Odds_Calculator_3-way'!O190+1/'True_Odds_Calculator_3-way'!P190-1)</f>
        <v>2.6845192735436285E-13</v>
      </c>
      <c r="H189" s="6">
        <f>IF('Log_working_3-way'!$D189="","",'True_Odds_Calculator_3-way'!N190/'True_Odds_Calculator_3-way'!A190-1)</f>
        <v>1.2646520241787806E-2</v>
      </c>
      <c r="I189" s="6">
        <f>IF('Log_working_3-way'!$D189="","",'True_Odds_Calculator_3-way'!O190/'True_Odds_Calculator_3-way'!B190-1)</f>
        <v>6.6998514437192291E-2</v>
      </c>
      <c r="J189" s="6">
        <f>IF('Log_working_3-way'!$D189="","",'True_Odds_Calculator_3-way'!P190/'True_Odds_Calculator_3-way'!C190-1)</f>
        <v>8.1651743568995627E-2</v>
      </c>
      <c r="K189" s="6">
        <f>IF('Log_working_3-way'!$D189="","",1/'True_Odds_Calculator_3-way'!A190+1/'True_Odds_Calculator_3-way'!B190+1/'True_Odds_Calculator_3-way'!C190-1)</f>
        <v>3.011705477326232E-2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1.0320413434515863</v>
      </c>
      <c r="F190" s="6">
        <f>IF('Log_working_3-way'!D190="","",1/'True_Odds_Calculator_3-way'!N191+1/'True_Odds_Calculator_3-way'!O191+1/'True_Odds_Calculator_3-way'!P191-1)</f>
        <v>1.4876988529977098E-14</v>
      </c>
      <c r="H190" s="6">
        <f>IF('Log_working_3-way'!$D190="","",'True_Odds_Calculator_3-way'!N191/'True_Odds_Calculator_3-way'!A191-1)</f>
        <v>2.7473376060857202E-2</v>
      </c>
      <c r="I190" s="6">
        <f>IF('Log_working_3-way'!$D190="","",'True_Odds_Calculator_3-way'!O191/'True_Odds_Calculator_3-way'!B191-1)</f>
        <v>4.0861286808824948E-2</v>
      </c>
      <c r="J190" s="6">
        <f>IF('Log_working_3-way'!$D190="","",'True_Odds_Calculator_3-way'!P191/'True_Odds_Calculator_3-way'!C191-1)</f>
        <v>3.7342791853719026E-2</v>
      </c>
      <c r="K190" s="6">
        <f>IF('Log_working_3-way'!$D190="","",1/'True_Odds_Calculator_3-way'!A191+1/'True_Odds_Calculator_3-way'!B191+1/'True_Odds_Calculator_3-way'!C191-1)</f>
        <v>3.4188838225239326E-2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1.0361438246999546</v>
      </c>
      <c r="F191" s="6">
        <f>IF('Log_working_3-way'!D191="","",1/'True_Odds_Calculator_3-way'!N192+1/'True_Odds_Calculator_3-way'!O192+1/'True_Odds_Calculator_3-way'!P192-1)</f>
        <v>9.3702823278363212E-14</v>
      </c>
      <c r="H191" s="6">
        <f>IF('Log_working_3-way'!$D191="","",'True_Odds_Calculator_3-way'!N192/'True_Odds_Calculator_3-way'!A192-1)</f>
        <v>6.5862276175572054E-2</v>
      </c>
      <c r="I191" s="6">
        <f>IF('Log_working_3-way'!$D191="","",'True_Odds_Calculator_3-way'!O192/'True_Odds_Calculator_3-way'!B192-1)</f>
        <v>5.6205711329048169E-2</v>
      </c>
      <c r="J191" s="6">
        <f>IF('Log_working_3-way'!$D191="","",'True_Odds_Calculator_3-way'!P192/'True_Odds_Calculator_3-way'!C192-1)</f>
        <v>1.6202506148147222E-2</v>
      </c>
      <c r="K191" s="6">
        <f>IF('Log_working_3-way'!$D191="","",1/'True_Odds_Calculator_3-way'!A192+1/'True_Odds_Calculator_3-way'!B192+1/'True_Odds_Calculator_3-way'!C192-1)</f>
        <v>3.252283491858643E-2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1.0407936297592797</v>
      </c>
      <c r="F192" s="6">
        <f>IF('Log_working_3-way'!D192="","",1/'True_Odds_Calculator_3-way'!N193+1/'True_Odds_Calculator_3-way'!O193+1/'True_Odds_Calculator_3-way'!P193-1)</f>
        <v>2.4757973449140991E-13</v>
      </c>
      <c r="H192" s="6">
        <f>IF('Log_working_3-way'!$D192="","",'True_Odds_Calculator_3-way'!N193/'True_Odds_Calculator_3-way'!A193-1)</f>
        <v>7.8940239519619038E-2</v>
      </c>
      <c r="I192" s="6">
        <f>IF('Log_working_3-way'!$D192="","",'True_Odds_Calculator_3-way'!O193/'True_Odds_Calculator_3-way'!B193-1)</f>
        <v>6.1509019563189549E-2</v>
      </c>
      <c r="J192" s="6">
        <f>IF('Log_working_3-way'!$D192="","",'True_Odds_Calculator_3-way'!P193/'True_Odds_Calculator_3-way'!C193-1)</f>
        <v>1.7770012857496686E-2</v>
      </c>
      <c r="K192" s="6">
        <f>IF('Log_working_3-way'!$D192="","",1/'True_Odds_Calculator_3-way'!A193+1/'True_Odds_Calculator_3-way'!B193+1/'True_Odds_Calculator_3-way'!C193-1)</f>
        <v>3.6111633937720988E-2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1.0284187337856672</v>
      </c>
      <c r="F193" s="6">
        <f>IF('Log_working_3-way'!D193="","",1/'True_Odds_Calculator_3-way'!N194+1/'True_Odds_Calculator_3-way'!O194+1/'True_Odds_Calculator_3-way'!P194-1)</f>
        <v>5.773159728050814E-15</v>
      </c>
      <c r="H193" s="6">
        <f>IF('Log_working_3-way'!$D193="","",'True_Odds_Calculator_3-way'!N194/'True_Odds_Calculator_3-way'!A194-1)</f>
        <v>3.379069974065585E-2</v>
      </c>
      <c r="I193" s="6">
        <f>IF('Log_working_3-way'!$D193="","",'True_Odds_Calculator_3-way'!O194/'True_Odds_Calculator_3-way'!B194-1)</f>
        <v>3.4153471967501847E-2</v>
      </c>
      <c r="J193" s="6">
        <f>IF('Log_working_3-way'!$D193="","",'True_Odds_Calculator_3-way'!P194/'True_Odds_Calculator_3-way'!C194-1)</f>
        <v>2.5433607097479216E-2</v>
      </c>
      <c r="K193" s="6">
        <f>IF('Log_working_3-way'!$D193="","",1/'True_Odds_Calculator_3-way'!A194+1/'True_Odds_Calculator_3-way'!B194+1/'True_Odds_Calculator_3-way'!C194-1)</f>
        <v>3.0530612964716486E-2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1.0397270547303898</v>
      </c>
      <c r="F194" s="6">
        <f>IF('Log_working_3-way'!D194="","",1/'True_Odds_Calculator_3-way'!N195+1/'True_Odds_Calculator_3-way'!O195+1/'True_Odds_Calculator_3-way'!P195-1)</f>
        <v>1.0791367799356522E-13</v>
      </c>
      <c r="H194" s="6">
        <f>IF('Log_working_3-way'!$D194="","",'True_Odds_Calculator_3-way'!N195/'True_Odds_Calculator_3-way'!A195-1)</f>
        <v>2.4740606314724634E-2</v>
      </c>
      <c r="I194" s="6">
        <f>IF('Log_working_3-way'!$D194="","",'True_Odds_Calculator_3-way'!O195/'True_Odds_Calculator_3-way'!B195-1)</f>
        <v>5.3576294923737278E-2</v>
      </c>
      <c r="J194" s="6">
        <f>IF('Log_working_3-way'!$D194="","",'True_Odds_Calculator_3-way'!P195/'True_Odds_Calculator_3-way'!C195-1)</f>
        <v>6.0048142520489289E-2</v>
      </c>
      <c r="K194" s="6">
        <f>IF('Log_working_3-way'!$D194="","",1/'True_Odds_Calculator_3-way'!A195+1/'True_Odds_Calculator_3-way'!B195+1/'True_Odds_Calculator_3-way'!C195-1)</f>
        <v>3.9772491385394515E-2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1.0395337521331234</v>
      </c>
      <c r="F195" s="6">
        <f>IF('Log_working_3-way'!D195="","",1/'True_Odds_Calculator_3-way'!N196+1/'True_Odds_Calculator_3-way'!O196+1/'True_Odds_Calculator_3-way'!P196-1)</f>
        <v>1.0413891970983968E-13</v>
      </c>
      <c r="H195" s="6">
        <f>IF('Log_working_3-way'!$D195="","",'True_Odds_Calculator_3-way'!N196/'True_Odds_Calculator_3-way'!A196-1)</f>
        <v>2.4618754499924345E-2</v>
      </c>
      <c r="I195" s="6">
        <f>IF('Log_working_3-way'!$D195="","",'True_Odds_Calculator_3-way'!O196/'True_Odds_Calculator_3-way'!B196-1)</f>
        <v>5.3420571784219772E-2</v>
      </c>
      <c r="J195" s="6">
        <f>IF('Log_working_3-way'!$D195="","",'True_Odds_Calculator_3-way'!P196/'True_Odds_Calculator_3-way'!C196-1)</f>
        <v>5.9650761909713301E-2</v>
      </c>
      <c r="K195" s="6">
        <f>IF('Log_working_3-way'!$D195="","",1/'True_Odds_Calculator_3-way'!A196+1/'True_Odds_Calculator_3-way'!B196+1/'True_Odds_Calculator_3-way'!C196-1)</f>
        <v>3.9583937502938982E-2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1.0368388013721432</v>
      </c>
      <c r="F196" s="6">
        <f>IF('Log_working_3-way'!D196="","",1/'True_Odds_Calculator_3-way'!N197+1/'True_Odds_Calculator_3-way'!O197+1/'True_Odds_Calculator_3-way'!P197-1)</f>
        <v>5.4622972811557702E-14</v>
      </c>
      <c r="H196" s="6">
        <f>IF('Log_working_3-way'!$D196="","",'True_Odds_Calculator_3-way'!N197/'True_Odds_Calculator_3-way'!A197-1)</f>
        <v>2.4713058643070607E-2</v>
      </c>
      <c r="I196" s="6">
        <f>IF('Log_working_3-way'!$D196="","",'True_Odds_Calculator_3-way'!O197/'True_Odds_Calculator_3-way'!B197-1)</f>
        <v>4.9377795561894811E-2</v>
      </c>
      <c r="J196" s="6">
        <f>IF('Log_working_3-way'!$D196="","",'True_Odds_Calculator_3-way'!P197/'True_Odds_Calculator_3-way'!C197-1)</f>
        <v>5.210412789000185E-2</v>
      </c>
      <c r="K196" s="6">
        <f>IF('Log_working_3-way'!$D196="","",1/'True_Odds_Calculator_3-way'!A197+1/'True_Odds_Calculator_3-way'!B197+1/'True_Odds_Calculator_3-way'!C197-1)</f>
        <v>3.7623356561786725E-2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1.0366481449778977</v>
      </c>
      <c r="F197" s="6">
        <f>IF('Log_working_3-way'!D197="","",1/'True_Odds_Calculator_3-way'!N198+1/'True_Odds_Calculator_3-way'!O198+1/'True_Odds_Calculator_3-way'!P198-1)</f>
        <v>3.8857805861880479E-14</v>
      </c>
      <c r="H197" s="6">
        <f>IF('Log_working_3-way'!$D197="","",'True_Odds_Calculator_3-way'!N198/'True_Odds_Calculator_3-way'!A198-1)</f>
        <v>3.6217689223719152E-2</v>
      </c>
      <c r="I197" s="6">
        <f>IF('Log_working_3-way'!$D197="","",'True_Odds_Calculator_3-way'!O198/'True_Odds_Calculator_3-way'!B198-1)</f>
        <v>4.3429218874956321E-2</v>
      </c>
      <c r="J197" s="6">
        <f>IF('Log_working_3-way'!$D197="","",'True_Odds_Calculator_3-way'!P198/'True_Odds_Calculator_3-way'!C198-1)</f>
        <v>3.9527259935378867E-2</v>
      </c>
      <c r="K197" s="6">
        <f>IF('Log_working_3-way'!$D197="","",1/'True_Odds_Calculator_3-way'!A198+1/'True_Odds_Calculator_3-way'!B198+1/'True_Odds_Calculator_3-way'!C198-1)</f>
        <v>3.9489724834552486E-2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1.0371565408735117</v>
      </c>
      <c r="F198" s="6">
        <f>IF('Log_working_3-way'!D198="","",1/'True_Odds_Calculator_3-way'!N199+1/'True_Odds_Calculator_3-way'!O199+1/'True_Odds_Calculator_3-way'!P199-1)</f>
        <v>4.3742787170231168E-14</v>
      </c>
      <c r="H198" s="6">
        <f>IF('Log_working_3-way'!$D198="","",'True_Odds_Calculator_3-way'!N199/'True_Odds_Calculator_3-way'!A199-1)</f>
        <v>3.6874878825292168E-2</v>
      </c>
      <c r="I198" s="6">
        <f>IF('Log_working_3-way'!$D198="","",'True_Odds_Calculator_3-way'!O199/'True_Odds_Calculator_3-way'!B199-1)</f>
        <v>4.6060846222594876E-2</v>
      </c>
      <c r="J198" s="6">
        <f>IF('Log_working_3-way'!$D198="","",'True_Odds_Calculator_3-way'!P199/'True_Odds_Calculator_3-way'!C199-1)</f>
        <v>3.8162402534747786E-2</v>
      </c>
      <c r="K198" s="6">
        <f>IF('Log_working_3-way'!$D198="","",1/'True_Odds_Calculator_3-way'!A199+1/'True_Odds_Calculator_3-way'!B199+1/'True_Odds_Calculator_3-way'!C199-1)</f>
        <v>3.9941041834720359E-2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1.0407305332751242</v>
      </c>
      <c r="F199" s="6">
        <f>IF('Log_working_3-way'!D199="","",1/'True_Odds_Calculator_3-way'!N200+1/'True_Odds_Calculator_3-way'!O200+1/'True_Odds_Calculator_3-way'!P200-1)</f>
        <v>1.4410694859634532E-13</v>
      </c>
      <c r="H199" s="6">
        <f>IF('Log_working_3-way'!$D199="","",'True_Odds_Calculator_3-way'!N200/'True_Odds_Calculator_3-way'!A200-1)</f>
        <v>6.4317546614869547E-2</v>
      </c>
      <c r="I199" s="6">
        <f>IF('Log_working_3-way'!$D199="","",'True_Odds_Calculator_3-way'!O200/'True_Odds_Calculator_3-way'!B200-1)</f>
        <v>5.6106586562624905E-2</v>
      </c>
      <c r="J199" s="6">
        <f>IF('Log_working_3-way'!$D199="","",'True_Odds_Calculator_3-way'!P200/'True_Odds_Calculator_3-way'!C200-1)</f>
        <v>2.3763732302490403E-2</v>
      </c>
      <c r="K199" s="6">
        <f>IF('Log_working_3-way'!$D199="","",1/'True_Odds_Calculator_3-way'!A200+1/'True_Odds_Calculator_3-way'!B200+1/'True_Odds_Calculator_3-way'!C200-1)</f>
        <v>4.002807397124708E-2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1.0385188278575144</v>
      </c>
      <c r="F200" s="6">
        <f>IF('Log_working_3-way'!D200="","",1/'True_Odds_Calculator_3-way'!N201+1/'True_Odds_Calculator_3-way'!O201+1/'True_Odds_Calculator_3-way'!P201-1)</f>
        <v>7.7715611723760958E-14</v>
      </c>
      <c r="H200" s="6">
        <f>IF('Log_working_3-way'!$D200="","",'True_Odds_Calculator_3-way'!N201/'True_Odds_Calculator_3-way'!A201-1)</f>
        <v>2.5650350627964169E-2</v>
      </c>
      <c r="I200" s="6">
        <f>IF('Log_working_3-way'!$D200="","",'True_Odds_Calculator_3-way'!O201/'True_Odds_Calculator_3-way'!B201-1)</f>
        <v>5.0238976690915704E-2</v>
      </c>
      <c r="J200" s="6">
        <f>IF('Log_working_3-way'!$D200="","",'True_Odds_Calculator_3-way'!P201/'True_Odds_Calculator_3-way'!C201-1)</f>
        <v>5.6346720233954706E-2</v>
      </c>
      <c r="K200" s="6">
        <f>IF('Log_working_3-way'!$D200="","",1/'True_Odds_Calculator_3-way'!A201+1/'True_Odds_Calculator_3-way'!B201+1/'True_Odds_Calculator_3-way'!C201-1)</f>
        <v>3.9210615265520721E-2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1.0578552082945927</v>
      </c>
      <c r="F201" s="6">
        <f>IF('Log_working_3-way'!D201="","",1/'True_Odds_Calculator_3-way'!N202+1/'True_Odds_Calculator_3-way'!O202+1/'True_Odds_Calculator_3-way'!P202-1)</f>
        <v>1.8398615964088094E-12</v>
      </c>
      <c r="H201" s="6">
        <f>IF('Log_working_3-way'!$D201="","",'True_Odds_Calculator_3-way'!N202/'True_Odds_Calculator_3-way'!A202-1)</f>
        <v>8.6421425717616129E-2</v>
      </c>
      <c r="I201" s="6">
        <f>IF('Log_working_3-way'!$D201="","",'True_Odds_Calculator_3-way'!O202/'True_Odds_Calculator_3-way'!B202-1)</f>
        <v>7.7441041255401188E-2</v>
      </c>
      <c r="J201" s="6">
        <f>IF('Log_working_3-way'!$D201="","",'True_Odds_Calculator_3-way'!P202/'True_Odds_Calculator_3-way'!C202-1)</f>
        <v>3.5907769356909647E-2</v>
      </c>
      <c r="K201" s="6">
        <f>IF('Log_working_3-way'!$D201="","",1/'True_Odds_Calculator_3-way'!A202+1/'True_Odds_Calculator_3-way'!B202+1/'True_Odds_Calculator_3-way'!C202-1)</f>
        <v>5.7623839020350509E-2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1.0614044759833094</v>
      </c>
      <c r="F202" s="6">
        <f>IF('Log_working_3-way'!D202="","",1/'True_Odds_Calculator_3-way'!N203+1/'True_Odds_Calculator_3-way'!O203+1/'True_Odds_Calculator_3-way'!P203-1)</f>
        <v>3.1303848402330914E-12</v>
      </c>
      <c r="H202" s="6">
        <f>IF('Log_working_3-way'!$D202="","",'True_Odds_Calculator_3-way'!N203/'True_Odds_Calculator_3-way'!A203-1)</f>
        <v>3.6040920366031903E-2</v>
      </c>
      <c r="I202" s="6">
        <f>IF('Log_working_3-way'!$D202="","",'True_Odds_Calculator_3-way'!O203/'True_Odds_Calculator_3-way'!B203-1)</f>
        <v>7.7454247560152512E-2</v>
      </c>
      <c r="J202" s="6">
        <f>IF('Log_working_3-way'!$D202="","",'True_Odds_Calculator_3-way'!P203/'True_Odds_Calculator_3-way'!C203-1)</f>
        <v>0.10346712540221414</v>
      </c>
      <c r="K202" s="6">
        <f>IF('Log_working_3-way'!$D202="","",1/'True_Odds_Calculator_3-way'!A203+1/'True_Odds_Calculator_3-way'!B203+1/'True_Odds_Calculator_3-way'!C203-1)</f>
        <v>5.9740901314263795E-2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1.0557156583348335</v>
      </c>
      <c r="F203" s="6">
        <f>IF('Log_working_3-way'!D203="","",1/'True_Odds_Calculator_3-way'!N204+1/'True_Odds_Calculator_3-way'!O204+1/'True_Odds_Calculator_3-way'!P204-1)</f>
        <v>1.1266543253896089E-12</v>
      </c>
      <c r="H203" s="6">
        <f>IF('Log_working_3-way'!$D203="","",'True_Odds_Calculator_3-way'!N204/'True_Odds_Calculator_3-way'!A204-1)</f>
        <v>7.2802132997475955E-2</v>
      </c>
      <c r="I203" s="6">
        <f>IF('Log_working_3-way'!$D203="","",'True_Odds_Calculator_3-way'!O204/'True_Odds_Calculator_3-way'!B204-1)</f>
        <v>7.2121180838724985E-2</v>
      </c>
      <c r="J203" s="6">
        <f>IF('Log_working_3-way'!$D203="","",'True_Odds_Calculator_3-way'!P204/'True_Odds_Calculator_3-way'!C204-1)</f>
        <v>4.0805483404873444E-2</v>
      </c>
      <c r="K203" s="6">
        <f>IF('Log_working_3-way'!$D203="","",1/'True_Odds_Calculator_3-way'!A204+1/'True_Odds_Calculator_3-way'!B204+1/'True_Odds_Calculator_3-way'!C204-1)</f>
        <v>5.7623948318348717E-2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1.0613080020073653</v>
      </c>
      <c r="F204" s="6">
        <f>IF('Log_working_3-way'!D204="","",1/'True_Odds_Calculator_3-way'!N205+1/'True_Odds_Calculator_3-way'!O205+1/'True_Odds_Calculator_3-way'!P205-1)</f>
        <v>3.0508928716699302E-12</v>
      </c>
      <c r="H204" s="6">
        <f>IF('Log_working_3-way'!$D204="","",'True_Odds_Calculator_3-way'!N205/'True_Odds_Calculator_3-way'!A205-1)</f>
        <v>0.10343241519713575</v>
      </c>
      <c r="I204" s="6">
        <f>IF('Log_working_3-way'!$D204="","",'True_Odds_Calculator_3-way'!O205/'True_Odds_Calculator_3-way'!B205-1)</f>
        <v>7.653960581557917E-2</v>
      </c>
      <c r="J204" s="6">
        <f>IF('Log_working_3-way'!$D204="","",'True_Odds_Calculator_3-way'!P205/'True_Odds_Calculator_3-way'!C205-1)</f>
        <v>3.6339172033271305E-2</v>
      </c>
      <c r="K204" s="6">
        <f>IF('Log_working_3-way'!$D204="","",1/'True_Odds_Calculator_3-way'!A205+1/'True_Odds_Calculator_3-way'!B205+1/'True_Odds_Calculator_3-way'!C205-1)</f>
        <v>5.9762731028800697E-2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1.1131363192125863</v>
      </c>
      <c r="F205" s="6">
        <f>IF('Log_working_3-way'!D205="","",1/'True_Odds_Calculator_3-way'!N206+1/'True_Odds_Calculator_3-way'!O206+1/'True_Odds_Calculator_3-way'!P206-1)</f>
        <v>-1.1102230246251565E-16</v>
      </c>
      <c r="H205" s="6">
        <f>IF('Log_working_3-way'!$D205="","",'True_Odds_Calculator_3-way'!N206/'True_Odds_Calculator_3-way'!A206-1)</f>
        <v>1.9875373392598483E-2</v>
      </c>
      <c r="I205" s="6">
        <f>IF('Log_working_3-way'!$D205="","",'True_Odds_Calculator_3-way'!O206/'True_Odds_Calculator_3-way'!B206-1)</f>
        <v>0.23842255055716599</v>
      </c>
      <c r="J205" s="6">
        <f>IF('Log_working_3-way'!$D205="","",'True_Odds_Calculator_3-way'!P206/'True_Odds_Calculator_3-way'!C206-1)</f>
        <v>0.34518921717480455</v>
      </c>
      <c r="K205" s="6">
        <f>IF('Log_working_3-way'!$D205="","",1/'True_Odds_Calculator_3-way'!A206+1/'True_Odds_Calculator_3-way'!B206+1/'True_Odds_Calculator_3-way'!C206-1)</f>
        <v>6.4120808993743061E-2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1.0586061576291415</v>
      </c>
      <c r="F206" s="6">
        <f>IF('Log_working_3-way'!D206="","",1/'True_Odds_Calculator_3-way'!N207+1/'True_Odds_Calculator_3-way'!O207+1/'True_Odds_Calculator_3-way'!P207-1)</f>
        <v>2.0055068716828828E-12</v>
      </c>
      <c r="H206" s="6">
        <f>IF('Log_working_3-way'!$D206="","",'True_Odds_Calculator_3-way'!N207/'True_Odds_Calculator_3-way'!A207-1)</f>
        <v>3.6711481711785954E-2</v>
      </c>
      <c r="I206" s="6">
        <f>IF('Log_working_3-way'!$D206="","",'True_Odds_Calculator_3-way'!O207/'True_Odds_Calculator_3-way'!B207-1)</f>
        <v>7.4908585214497281E-2</v>
      </c>
      <c r="J206" s="6">
        <f>IF('Log_working_3-way'!$D206="","",'True_Odds_Calculator_3-way'!P207/'True_Odds_Calculator_3-way'!C207-1)</f>
        <v>9.1002433409500316E-2</v>
      </c>
      <c r="K206" s="6">
        <f>IF('Log_working_3-way'!$D206="","",1/'True_Odds_Calculator_3-way'!A207+1/'True_Odds_Calculator_3-way'!B207+1/'True_Odds_Calculator_3-way'!C207-1)</f>
        <v>5.8330073936316396E-2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1.0549439929647944</v>
      </c>
      <c r="F207" s="6">
        <f>IF('Log_working_3-way'!D207="","",1/'True_Odds_Calculator_3-way'!N208+1/'True_Odds_Calculator_3-way'!O208+1/'True_Odds_Calculator_3-way'!P208-1)</f>
        <v>1.0753620216519266E-12</v>
      </c>
      <c r="H207" s="6">
        <f>IF('Log_working_3-way'!$D207="","",'True_Odds_Calculator_3-way'!N208/'True_Odds_Calculator_3-way'!A208-1)</f>
        <v>3.8245291236592927E-2</v>
      </c>
      <c r="I207" s="6">
        <f>IF('Log_working_3-way'!$D207="","",'True_Odds_Calculator_3-way'!O208/'True_Odds_Calculator_3-way'!B208-1)</f>
        <v>7.0918759282357469E-2</v>
      </c>
      <c r="J207" s="6">
        <f>IF('Log_working_3-way'!$D207="","",'True_Odds_Calculator_3-way'!P208/'True_Odds_Calculator_3-way'!C208-1)</f>
        <v>7.5951632132639668E-2</v>
      </c>
      <c r="K207" s="6">
        <f>IF('Log_working_3-way'!$D207="","",1/'True_Odds_Calculator_3-way'!A208+1/'True_Odds_Calculator_3-way'!B208+1/'True_Odds_Calculator_3-way'!C208-1)</f>
        <v>5.6259069633648906E-2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1.0413863456220167</v>
      </c>
      <c r="F208" s="6">
        <f>IF('Log_working_3-way'!D208="","",1/'True_Odds_Calculator_3-way'!N209+1/'True_Odds_Calculator_3-way'!O209+1/'True_Odds_Calculator_3-way'!P209-1)</f>
        <v>1.6298074001497298E-13</v>
      </c>
      <c r="H208" s="6">
        <f>IF('Log_working_3-way'!$D208="","",'True_Odds_Calculator_3-way'!N209/'True_Odds_Calculator_3-way'!A209-1)</f>
        <v>6.8163926002245523E-2</v>
      </c>
      <c r="I208" s="6">
        <f>IF('Log_working_3-way'!$D208="","",'True_Odds_Calculator_3-way'!O209/'True_Odds_Calculator_3-way'!B209-1)</f>
        <v>5.4805751282907877E-2</v>
      </c>
      <c r="J208" s="6">
        <f>IF('Log_working_3-way'!$D208="","",'True_Odds_Calculator_3-way'!P209/'True_Odds_Calculator_3-way'!C209-1)</f>
        <v>2.4150941932522541E-2</v>
      </c>
      <c r="K208" s="6">
        <f>IF('Log_working_3-way'!$D208="","",1/'True_Odds_Calculator_3-way'!A209+1/'True_Odds_Calculator_3-way'!B209+1/'True_Odds_Calculator_3-way'!C209-1)</f>
        <v>4.0531878993225856E-2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1.037767966297656</v>
      </c>
      <c r="F209" s="6">
        <f>IF('Log_working_3-way'!D209="","",1/'True_Odds_Calculator_3-way'!N210+1/'True_Odds_Calculator_3-way'!O210+1/'True_Odds_Calculator_3-way'!P210-1)</f>
        <v>7.3940853440035426E-14</v>
      </c>
      <c r="H209" s="6">
        <f>IF('Log_working_3-way'!$D209="","",'True_Odds_Calculator_3-way'!N210/'True_Odds_Calculator_3-way'!A210-1)</f>
        <v>2.3506329716899144E-2</v>
      </c>
      <c r="I209" s="6">
        <f>IF('Log_working_3-way'!$D209="","",'True_Odds_Calculator_3-way'!O210/'True_Odds_Calculator_3-way'!B210-1)</f>
        <v>4.9346783119642579E-2</v>
      </c>
      <c r="J209" s="6">
        <f>IF('Log_working_3-way'!$D209="","",'True_Odds_Calculator_3-way'!P210/'True_Odds_Calculator_3-way'!C210-1)</f>
        <v>5.9242308672060595E-2</v>
      </c>
      <c r="K209" s="6">
        <f>IF('Log_working_3-way'!$D209="","",1/'True_Odds_Calculator_3-way'!A210+1/'True_Odds_Calculator_3-way'!B210+1/'True_Odds_Calculator_3-way'!C210-1)</f>
        <v>3.7735073226364602E-2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1.0373974419832317</v>
      </c>
      <c r="F210" s="6">
        <f>IF('Log_working_3-way'!D210="","",1/'True_Odds_Calculator_3-way'!N211+1/'True_Odds_Calculator_3-way'!O211+1/'True_Odds_Calculator_3-way'!P211-1)</f>
        <v>4.7739590058881731E-14</v>
      </c>
      <c r="H210" s="6">
        <f>IF('Log_working_3-way'!$D210="","",'True_Odds_Calculator_3-way'!N211/'True_Odds_Calculator_3-way'!A211-1)</f>
        <v>4.2457208583917216E-2</v>
      </c>
      <c r="I210" s="6">
        <f>IF('Log_working_3-way'!$D210="","",'True_Odds_Calculator_3-way'!O211/'True_Odds_Calculator_3-way'!B211-1)</f>
        <v>4.7514557450818895E-2</v>
      </c>
      <c r="J210" s="6">
        <f>IF('Log_working_3-way'!$D210="","",'True_Odds_Calculator_3-way'!P211/'True_Odds_Calculator_3-way'!C211-1)</f>
        <v>3.2796195672951223E-2</v>
      </c>
      <c r="K210" s="6">
        <f>IF('Log_working_3-way'!$D210="","",1/'True_Odds_Calculator_3-way'!A211+1/'True_Odds_Calculator_3-way'!B211+1/'True_Odds_Calculator_3-way'!C211-1)</f>
        <v>3.9905637731557198E-2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1.0568169339185423</v>
      </c>
      <c r="F211" s="6">
        <f>IF('Log_working_3-way'!D211="","",1/'True_Odds_Calculator_3-way'!N212+1/'True_Odds_Calculator_3-way'!O212+1/'True_Odds_Calculator_3-way'!P212-1)</f>
        <v>6.248113137985456E-12</v>
      </c>
      <c r="H211" s="6">
        <f>IF('Log_working_3-way'!$D211="","",'True_Odds_Calculator_3-way'!N212/'True_Odds_Calculator_3-way'!A212-1)</f>
        <v>1.7197221249461547E-2</v>
      </c>
      <c r="I211" s="6">
        <f>IF('Log_working_3-way'!$D211="","",'True_Odds_Calculator_3-way'!O212/'True_Odds_Calculator_3-way'!B212-1)</f>
        <v>9.6127167447471518E-2</v>
      </c>
      <c r="J211" s="6">
        <f>IF('Log_working_3-way'!$D211="","",'True_Odds_Calculator_3-way'!P212/'True_Odds_Calculator_3-way'!C212-1)</f>
        <v>0.13793162907832035</v>
      </c>
      <c r="K211" s="6">
        <f>IF('Log_working_3-way'!$D211="","",1/'True_Odds_Calculator_3-way'!A212+1/'True_Odds_Calculator_3-way'!B212+1/'True_Odds_Calculator_3-way'!C212-1)</f>
        <v>4.2428556234608727E-2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1.0521510583571108</v>
      </c>
      <c r="F212" s="6">
        <f>IF('Log_working_3-way'!D212="","",1/'True_Odds_Calculator_3-way'!N213+1/'True_Odds_Calculator_3-way'!O213+1/'True_Odds_Calculator_3-way'!P213-1)</f>
        <v>2.5910384948701903E-12</v>
      </c>
      <c r="H212" s="6">
        <f>IF('Log_working_3-way'!$D212="","",'True_Odds_Calculator_3-way'!N213/'True_Odds_Calculator_3-way'!A213-1)</f>
        <v>1.7702243045667032E-2</v>
      </c>
      <c r="I212" s="6">
        <f>IF('Log_working_3-way'!$D212="","",'True_Odds_Calculator_3-way'!O213/'True_Odds_Calculator_3-way'!B213-1)</f>
        <v>8.4173412145497117E-2</v>
      </c>
      <c r="J212" s="6">
        <f>IF('Log_working_3-way'!$D212="","",'True_Odds_Calculator_3-way'!P213/'True_Odds_Calculator_3-way'!C213-1)</f>
        <v>0.1196309333968324</v>
      </c>
      <c r="K212" s="6">
        <f>IF('Log_working_3-way'!$D212="","",1/'True_Odds_Calculator_3-way'!A213+1/'True_Odds_Calculator_3-way'!B213+1/'True_Odds_Calculator_3-way'!C213-1)</f>
        <v>4.1147476566742558E-2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1.0262488049249743</v>
      </c>
      <c r="F213" s="6">
        <f>IF('Log_working_3-way'!D213="","",1/'True_Odds_Calculator_3-way'!N214+1/'True_Odds_Calculator_3-way'!O214+1/'True_Odds_Calculator_3-way'!P214-1)</f>
        <v>4.4408920985006262E-15</v>
      </c>
      <c r="H213" s="6">
        <f>IF('Log_working_3-way'!$D213="","",'True_Odds_Calculator_3-way'!N214/'True_Odds_Calculator_3-way'!A214-1)</f>
        <v>1.6565852711326379E-2</v>
      </c>
      <c r="I213" s="6">
        <f>IF('Log_working_3-way'!$D213="","",'True_Odds_Calculator_3-way'!O214/'True_Odds_Calculator_3-way'!B214-1)</f>
        <v>3.5375760913401555E-2</v>
      </c>
      <c r="J213" s="6">
        <f>IF('Log_working_3-way'!$D213="","",'True_Odds_Calculator_3-way'!P214/'True_Odds_Calculator_3-way'!C214-1)</f>
        <v>3.9841929080123961E-2</v>
      </c>
      <c r="K213" s="6">
        <f>IF('Log_working_3-way'!$D213="","",1/'True_Odds_Calculator_3-way'!A214+1/'True_Odds_Calculator_3-way'!B214+1/'True_Odds_Calculator_3-way'!C214-1)</f>
        <v>2.6450439408792992E-2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1.0221772463410179</v>
      </c>
      <c r="F214" s="6">
        <f>IF('Log_working_3-way'!D214="","",1/'True_Odds_Calculator_3-way'!N215+1/'True_Odds_Calculator_3-way'!O215+1/'True_Odds_Calculator_3-way'!P215-1)</f>
        <v>8.8817841970012523E-16</v>
      </c>
      <c r="H214" s="6">
        <f>IF('Log_working_3-way'!$D214="","",'True_Odds_Calculator_3-way'!N215/'True_Odds_Calculator_3-way'!A215-1)</f>
        <v>2.771181542526735E-2</v>
      </c>
      <c r="I214" s="6">
        <f>IF('Log_working_3-way'!$D214="","",'True_Odds_Calculator_3-way'!O215/'True_Odds_Calculator_3-way'!B215-1)</f>
        <v>2.4511436889533167E-2</v>
      </c>
      <c r="J214" s="6">
        <f>IF('Log_working_3-way'!$D214="","",'True_Odds_Calculator_3-way'!P215/'True_Odds_Calculator_3-way'!C215-1)</f>
        <v>2.0709034168559404E-2</v>
      </c>
      <c r="K214" s="6">
        <f>IF('Log_working_3-way'!$D214="","",1/'True_Odds_Calculator_3-way'!A215+1/'True_Odds_Calculator_3-way'!B215+1/'True_Odds_Calculator_3-way'!C215-1)</f>
        <v>2.3941056128427673E-2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1.0290991969658545</v>
      </c>
      <c r="F215" s="6">
        <f>IF('Log_working_3-way'!D215="","",1/'True_Odds_Calculator_3-way'!N216+1/'True_Odds_Calculator_3-way'!O216+1/'True_Odds_Calculator_3-way'!P216-1)</f>
        <v>1.1768364061026659E-14</v>
      </c>
      <c r="H215" s="6">
        <f>IF('Log_working_3-way'!$D215="","",'True_Odds_Calculator_3-way'!N216/'True_Odds_Calculator_3-way'!A216-1)</f>
        <v>1.641768304850455E-2</v>
      </c>
      <c r="I215" s="6">
        <f>IF('Log_working_3-way'!$D215="","",'True_Odds_Calculator_3-way'!O216/'True_Odds_Calculator_3-way'!B216-1)</f>
        <v>4.2571691185746996E-2</v>
      </c>
      <c r="J215" s="6">
        <f>IF('Log_working_3-way'!$D215="","",'True_Odds_Calculator_3-way'!P216/'True_Odds_Calculator_3-way'!C216-1)</f>
        <v>4.5275219693485802E-2</v>
      </c>
      <c r="K215" s="6">
        <f>IF('Log_working_3-way'!$D215="","",1/'True_Odds_Calculator_3-way'!A216+1/'True_Odds_Calculator_3-way'!B216+1/'True_Odds_Calculator_3-way'!C216-1)</f>
        <v>2.8432667269156608E-2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1.0322323196649834</v>
      </c>
      <c r="F216" s="6">
        <f>IF('Log_working_3-way'!D216="","",1/'True_Odds_Calculator_3-way'!N217+1/'True_Odds_Calculator_3-way'!O217+1/'True_Odds_Calculator_3-way'!P217-1)</f>
        <v>1.7319479184152442E-14</v>
      </c>
      <c r="H216" s="6">
        <f>IF('Log_working_3-way'!$D216="","",'True_Odds_Calculator_3-way'!N217/'True_Odds_Calculator_3-way'!A217-1)</f>
        <v>2.4202603130915046E-2</v>
      </c>
      <c r="I216" s="6">
        <f>IF('Log_working_3-way'!$D216="","",'True_Odds_Calculator_3-way'!O217/'True_Odds_Calculator_3-way'!B217-1)</f>
        <v>3.9232947615006841E-2</v>
      </c>
      <c r="J216" s="6">
        <f>IF('Log_working_3-way'!$D216="","",'True_Odds_Calculator_3-way'!P217/'True_Odds_Calculator_3-way'!C217-1)</f>
        <v>4.5101932248277965E-2</v>
      </c>
      <c r="K216" s="6">
        <f>IF('Log_working_3-way'!$D216="","",1/'True_Odds_Calculator_3-way'!A217+1/'True_Odds_Calculator_3-way'!B217+1/'True_Odds_Calculator_3-way'!C217-1)</f>
        <v>3.3673705429430711E-2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1.0310735268199074</v>
      </c>
      <c r="F217" s="6">
        <f>IF('Log_working_3-way'!D217="","",1/'True_Odds_Calculator_3-way'!N218+1/'True_Odds_Calculator_3-way'!O218+1/'True_Odds_Calculator_3-way'!P218-1)</f>
        <v>1.1102230246251565E-14</v>
      </c>
      <c r="H217" s="6">
        <f>IF('Log_working_3-way'!$D217="","",'True_Odds_Calculator_3-way'!N218/'True_Odds_Calculator_3-way'!A218-1)</f>
        <v>3.0625113767392298E-2</v>
      </c>
      <c r="I217" s="6">
        <f>IF('Log_working_3-way'!$D217="","",'True_Odds_Calculator_3-way'!O218/'True_Odds_Calculator_3-way'!B218-1)</f>
        <v>3.8664227843364207E-2</v>
      </c>
      <c r="J217" s="6">
        <f>IF('Log_working_3-way'!$D217="","",'True_Odds_Calculator_3-way'!P218/'True_Odds_Calculator_3-way'!C218-1)</f>
        <v>3.228124723778758E-2</v>
      </c>
      <c r="K217" s="6">
        <f>IF('Log_working_3-way'!$D217="","",1/'True_Odds_Calculator_3-way'!A218+1/'True_Odds_Calculator_3-way'!B218+1/'True_Odds_Calculator_3-way'!C218-1)</f>
        <v>3.3485359741169285E-2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1.0310444634358287</v>
      </c>
      <c r="F218" s="6">
        <f>IF('Log_working_3-way'!D218="","",1/'True_Odds_Calculator_3-way'!N219+1/'True_Odds_Calculator_3-way'!O219+1/'True_Odds_Calculator_3-way'!P219-1)</f>
        <v>1.1546319456101628E-14</v>
      </c>
      <c r="H218" s="6">
        <f>IF('Log_working_3-way'!$D218="","",'True_Odds_Calculator_3-way'!N219/'True_Odds_Calculator_3-way'!A219-1)</f>
        <v>2.6332635311822283E-2</v>
      </c>
      <c r="I218" s="6">
        <f>IF('Log_working_3-way'!$D218="","",'True_Odds_Calculator_3-way'!O219/'True_Odds_Calculator_3-way'!B219-1)</f>
        <v>3.5539799055830601E-2</v>
      </c>
      <c r="J218" s="6">
        <f>IF('Log_working_3-way'!$D218="","",'True_Odds_Calculator_3-way'!P219/'True_Odds_Calculator_3-way'!C219-1)</f>
        <v>4.0835270804980617E-2</v>
      </c>
      <c r="K218" s="6">
        <f>IF('Log_working_3-way'!$D218="","",1/'True_Odds_Calculator_3-way'!A219+1/'True_Odds_Calculator_3-way'!B219+1/'True_Odds_Calculator_3-way'!C219-1)</f>
        <v>3.3057851239669311E-2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1.0527949716741312</v>
      </c>
      <c r="F219" s="6">
        <f>IF('Log_working_3-way'!D219="","",1/'True_Odds_Calculator_3-way'!N220+1/'True_Odds_Calculator_3-way'!O220+1/'True_Odds_Calculator_3-way'!P220-1)</f>
        <v>5.418776538590464E-12</v>
      </c>
      <c r="H219" s="6">
        <f>IF('Log_working_3-way'!$D219="","",'True_Odds_Calculator_3-way'!N220/'True_Odds_Calculator_3-way'!A220-1)</f>
        <v>0.12902373884993823</v>
      </c>
      <c r="I219" s="6">
        <f>IF('Log_working_3-way'!$D219="","",'True_Odds_Calculator_3-way'!O220/'True_Odds_Calculator_3-way'!B220-1)</f>
        <v>0.10121279435279074</v>
      </c>
      <c r="J219" s="6">
        <f>IF('Log_working_3-way'!$D219="","",'True_Odds_Calculator_3-way'!P220/'True_Odds_Calculator_3-way'!C220-1)</f>
        <v>1.3534603301107451E-2</v>
      </c>
      <c r="K219" s="6">
        <f>IF('Log_working_3-way'!$D219="","",1/'True_Odds_Calculator_3-way'!A220+1/'True_Odds_Calculator_3-way'!B220+1/'True_Odds_Calculator_3-way'!C220-1)</f>
        <v>3.6626000688519511E-2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1.0323592170015117</v>
      </c>
      <c r="F220" s="6">
        <f>IF('Log_working_3-way'!D220="","",1/'True_Odds_Calculator_3-way'!N221+1/'True_Odds_Calculator_3-way'!O221+1/'True_Odds_Calculator_3-way'!P221-1)</f>
        <v>1.6209256159527285E-14</v>
      </c>
      <c r="H220" s="6">
        <f>IF('Log_working_3-way'!$D220="","",'True_Odds_Calculator_3-way'!N221/'True_Odds_Calculator_3-way'!A221-1)</f>
        <v>4.4235076524947736E-2</v>
      </c>
      <c r="I220" s="6">
        <f>IF('Log_working_3-way'!$D220="","",'True_Odds_Calculator_3-way'!O221/'True_Odds_Calculator_3-way'!B221-1)</f>
        <v>3.5626303916985735E-2</v>
      </c>
      <c r="J220" s="6">
        <f>IF('Log_working_3-way'!$D220="","",'True_Odds_Calculator_3-way'!P221/'True_Odds_Calculator_3-way'!C221-1)</f>
        <v>2.7463017798575295E-2</v>
      </c>
      <c r="K220" s="6">
        <f>IF('Log_working_3-way'!$D220="","",1/'True_Odds_Calculator_3-way'!A221+1/'True_Odds_Calculator_3-way'!B221+1/'True_Odds_Calculator_3-way'!C221-1)</f>
        <v>3.4350675348940429E-2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1.0597363108755604</v>
      </c>
      <c r="F221" s="6">
        <f>IF('Log_working_3-way'!D221="","",1/'True_Odds_Calculator_3-way'!N222+1/'True_Odds_Calculator_3-way'!O222+1/'True_Odds_Calculator_3-way'!P222-1)</f>
        <v>1.9019008590248632E-11</v>
      </c>
      <c r="H221" s="6">
        <f>IF('Log_working_3-way'!$D221="","",'True_Odds_Calculator_3-way'!N222/'True_Odds_Calculator_3-way'!A222-1)</f>
        <v>1.2932875757870166E-2</v>
      </c>
      <c r="I221" s="6">
        <f>IF('Log_working_3-way'!$D221="","",'True_Odds_Calculator_3-way'!O222/'True_Odds_Calculator_3-way'!B222-1)</f>
        <v>0.11912293552475361</v>
      </c>
      <c r="J221" s="6">
        <f>IF('Log_working_3-way'!$D221="","",'True_Odds_Calculator_3-way'!P222/'True_Odds_Calculator_3-way'!C222-1)</f>
        <v>0.16357336918162502</v>
      </c>
      <c r="K221" s="6">
        <f>IF('Log_working_3-way'!$D221="","",1/'True_Odds_Calculator_3-way'!A222+1/'True_Odds_Calculator_3-way'!B222+1/'True_Odds_Calculator_3-way'!C222-1)</f>
        <v>3.7603860530937228E-2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1.0348793649095176</v>
      </c>
      <c r="F222" s="6">
        <f>IF('Log_working_3-way'!D222="","",1/'True_Odds_Calculator_3-way'!N223+1/'True_Odds_Calculator_3-way'!O223+1/'True_Odds_Calculator_3-way'!P223-1)</f>
        <v>4.9071857688431919E-14</v>
      </c>
      <c r="H222" s="6">
        <f>IF('Log_working_3-way'!$D222="","",'True_Odds_Calculator_3-way'!N223/'True_Odds_Calculator_3-way'!A223-1)</f>
        <v>1.9095966396406761E-2</v>
      </c>
      <c r="I222" s="6">
        <f>IF('Log_working_3-way'!$D222="","",'True_Odds_Calculator_3-way'!O223/'True_Odds_Calculator_3-way'!B223-1)</f>
        <v>4.8708406179234442E-2</v>
      </c>
      <c r="J222" s="6">
        <f>IF('Log_working_3-way'!$D222="","",'True_Odds_Calculator_3-way'!P223/'True_Odds_Calculator_3-way'!C223-1)</f>
        <v>5.8400088315806453E-2</v>
      </c>
      <c r="K222" s="6">
        <f>IF('Log_working_3-way'!$D222="","",1/'True_Odds_Calculator_3-way'!A223+1/'True_Odds_Calculator_3-way'!B223+1/'True_Odds_Calculator_3-way'!C223-1)</f>
        <v>3.3613478764502824E-2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1.0382669156118896</v>
      </c>
      <c r="F223" s="6">
        <f>IF('Log_working_3-way'!D223="","",1/'True_Odds_Calculator_3-way'!N224+1/'True_Odds_Calculator_3-way'!O224+1/'True_Odds_Calculator_3-way'!P224-1)</f>
        <v>6.0840221749458578E-14</v>
      </c>
      <c r="H223" s="6">
        <f>IF('Log_working_3-way'!$D223="","",'True_Odds_Calculator_3-way'!N224/'True_Odds_Calculator_3-way'!A224-1)</f>
        <v>3.0631613480940789E-2</v>
      </c>
      <c r="I223" s="6">
        <f>IF('Log_working_3-way'!$D223="","",'True_Odds_Calculator_3-way'!O224/'True_Odds_Calculator_3-way'!B224-1)</f>
        <v>4.4246182989603478E-2</v>
      </c>
      <c r="J223" s="6">
        <f>IF('Log_working_3-way'!$D223="","",'True_Odds_Calculator_3-way'!P224/'True_Odds_Calculator_3-way'!C224-1)</f>
        <v>5.2413789664840671E-2</v>
      </c>
      <c r="K223" s="6">
        <f>IF('Log_working_3-way'!$D223="","",1/'True_Odds_Calculator_3-way'!A224+1/'True_Odds_Calculator_3-way'!B224+1/'True_Odds_Calculator_3-way'!C224-1)</f>
        <v>4.0283994443586879E-2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1.0369122741471319</v>
      </c>
      <c r="F224" s="6">
        <f>IF('Log_working_3-way'!D224="","",1/'True_Odds_Calculator_3-way'!N225+1/'True_Odds_Calculator_3-way'!O225+1/'True_Odds_Calculator_3-way'!P225-1)</f>
        <v>4.0856207306205761E-14</v>
      </c>
      <c r="H224" s="6">
        <f>IF('Log_working_3-way'!$D224="","",'True_Odds_Calculator_3-way'!N225/'True_Odds_Calculator_3-way'!A225-1)</f>
        <v>3.7201494747521657E-2</v>
      </c>
      <c r="I224" s="6">
        <f>IF('Log_working_3-way'!$D224="","",'True_Odds_Calculator_3-way'!O225/'True_Odds_Calculator_3-way'!B225-1)</f>
        <v>3.859987146669086E-2</v>
      </c>
      <c r="J224" s="6">
        <f>IF('Log_working_3-way'!$D224="","",'True_Odds_Calculator_3-way'!P225/'True_Odds_Calculator_3-way'!C225-1)</f>
        <v>4.4229175447368041E-2</v>
      </c>
      <c r="K224" s="6">
        <f>IF('Log_working_3-way'!$D224="","",1/'True_Odds_Calculator_3-way'!A225+1/'True_Odds_Calculator_3-way'!B225+1/'True_Odds_Calculator_3-way'!C225-1)</f>
        <v>3.9767674183825541E-2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1.0374539841263666</v>
      </c>
      <c r="F225" s="6">
        <f>IF('Log_working_3-way'!D225="","",1/'True_Odds_Calculator_3-way'!N226+1/'True_Odds_Calculator_3-way'!O226+1/'True_Odds_Calculator_3-way'!P226-1)</f>
        <v>4.5741188614556449E-14</v>
      </c>
      <c r="H225" s="6">
        <f>IF('Log_working_3-way'!$D225="","",'True_Odds_Calculator_3-way'!N226/'True_Odds_Calculator_3-way'!A226-1)</f>
        <v>4.000577808314576E-2</v>
      </c>
      <c r="I225" s="6">
        <f>IF('Log_working_3-way'!$D225="","",'True_Odds_Calculator_3-way'!O226/'True_Odds_Calculator_3-way'!B226-1)</f>
        <v>4.3537495354116995E-2</v>
      </c>
      <c r="J225" s="6">
        <f>IF('Log_working_3-way'!$D225="","",'True_Odds_Calculator_3-way'!P226/'True_Odds_Calculator_3-way'!C226-1)</f>
        <v>3.8045583320081677E-2</v>
      </c>
      <c r="K225" s="6">
        <f>IF('Log_working_3-way'!$D225="","",1/'True_Odds_Calculator_3-way'!A226+1/'True_Odds_Calculator_3-way'!B226+1/'True_Odds_Calculator_3-way'!C226-1)</f>
        <v>4.0393703532176861E-2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1.03713915152764</v>
      </c>
      <c r="F226" s="6">
        <f>IF('Log_working_3-way'!D226="","",1/'True_Odds_Calculator_3-way'!N227+1/'True_Odds_Calculator_3-way'!O227+1/'True_Odds_Calculator_3-way'!P227-1)</f>
        <v>4.6185277824406512E-14</v>
      </c>
      <c r="H226" s="6">
        <f>IF('Log_working_3-way'!$D226="","",'True_Odds_Calculator_3-way'!N227/'True_Odds_Calculator_3-way'!A227-1)</f>
        <v>3.1913483535803921E-2</v>
      </c>
      <c r="I226" s="6">
        <f>IF('Log_working_3-way'!$D226="","",'True_Odds_Calculator_3-way'!O227/'True_Odds_Calculator_3-way'!B227-1)</f>
        <v>4.138661098102947E-2</v>
      </c>
      <c r="J226" s="6">
        <f>IF('Log_working_3-way'!$D226="","",'True_Odds_Calculator_3-way'!P227/'True_Odds_Calculator_3-way'!C227-1)</f>
        <v>4.9153006034573288E-2</v>
      </c>
      <c r="K226" s="6">
        <f>IF('Log_working_3-way'!$D226="","",1/'True_Odds_Calculator_3-way'!A227+1/'True_Odds_Calculator_3-way'!B227+1/'True_Odds_Calculator_3-way'!C227-1)</f>
        <v>3.9480293880155504E-2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1.036842879515768</v>
      </c>
      <c r="F227" s="6">
        <f>IF('Log_working_3-way'!D227="","",1/'True_Odds_Calculator_3-way'!N228+1/'True_Odds_Calculator_3-way'!O228+1/'True_Odds_Calculator_3-way'!P228-1)</f>
        <v>4.3076653355456074E-14</v>
      </c>
      <c r="H227" s="6">
        <f>IF('Log_working_3-way'!$D227="","",'True_Odds_Calculator_3-way'!N228/'True_Odds_Calculator_3-way'!A228-1)</f>
        <v>3.1491443636946892E-2</v>
      </c>
      <c r="I227" s="6">
        <f>IF('Log_working_3-way'!$D227="","",'True_Odds_Calculator_3-way'!O228/'True_Odds_Calculator_3-way'!B228-1)</f>
        <v>4.1561307154188931E-2</v>
      </c>
      <c r="J227" s="6">
        <f>IF('Log_working_3-way'!$D227="","",'True_Odds_Calculator_3-way'!P228/'True_Odds_Calculator_3-way'!C228-1)</f>
        <v>4.8431765242879843E-2</v>
      </c>
      <c r="K227" s="6">
        <f>IF('Log_working_3-way'!$D227="","",1/'True_Odds_Calculator_3-way'!A228+1/'True_Odds_Calculator_3-way'!B228+1/'True_Odds_Calculator_3-way'!C228-1)</f>
        <v>3.9168620822497724E-2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1.037499256623108</v>
      </c>
      <c r="F228" s="6">
        <f>IF('Log_working_3-way'!D228="","",1/'True_Odds_Calculator_3-way'!N229+1/'True_Odds_Calculator_3-way'!O229+1/'True_Odds_Calculator_3-way'!P229-1)</f>
        <v>4.7073456244106637E-14</v>
      </c>
      <c r="H228" s="6">
        <f>IF('Log_working_3-way'!$D228="","",'True_Odds_Calculator_3-way'!N229/'True_Odds_Calculator_3-way'!A229-1)</f>
        <v>4.4459912893380027E-2</v>
      </c>
      <c r="I228" s="6">
        <f>IF('Log_working_3-way'!$D228="","",'True_Odds_Calculator_3-way'!O229/'True_Odds_Calculator_3-way'!B229-1)</f>
        <v>4.2831623251465389E-2</v>
      </c>
      <c r="J228" s="6">
        <f>IF('Log_working_3-way'!$D228="","",'True_Odds_Calculator_3-way'!P229/'True_Odds_Calculator_3-way'!C229-1)</f>
        <v>3.4957353267487168E-2</v>
      </c>
      <c r="K228" s="6">
        <f>IF('Log_working_3-way'!$D228="","",1/'True_Odds_Calculator_3-way'!A229+1/'True_Odds_Calculator_3-way'!B229+1/'True_Odds_Calculator_3-way'!C229-1)</f>
        <v>4.0277009445366385E-2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1.0417596762010701</v>
      </c>
      <c r="F229" s="6">
        <f>IF('Log_working_3-way'!D229="","",1/'True_Odds_Calculator_3-way'!N230+1/'True_Odds_Calculator_3-way'!O230+1/'True_Odds_Calculator_3-way'!P230-1)</f>
        <v>1.7252865802674933E-13</v>
      </c>
      <c r="H229" s="6">
        <f>IF('Log_working_3-way'!$D229="","",'True_Odds_Calculator_3-way'!N230/'True_Odds_Calculator_3-way'!A230-1)</f>
        <v>2.4611110045257734E-2</v>
      </c>
      <c r="I229" s="6">
        <f>IF('Log_working_3-way'!$D229="","",'True_Odds_Calculator_3-way'!O230/'True_Odds_Calculator_3-way'!B230-1)</f>
        <v>5.3074632705866875E-2</v>
      </c>
      <c r="J229" s="6">
        <f>IF('Log_working_3-way'!$D229="","",'True_Odds_Calculator_3-way'!P230/'True_Odds_Calculator_3-way'!C230-1)</f>
        <v>7.1272774418018159E-2</v>
      </c>
      <c r="K229" s="6">
        <f>IF('Log_working_3-way'!$D229="","",1/'True_Odds_Calculator_3-way'!A230+1/'True_Odds_Calculator_3-way'!B230+1/'True_Odds_Calculator_3-way'!C230-1)</f>
        <v>4.082198264855541E-2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1.0374432332849632</v>
      </c>
      <c r="F230" s="6">
        <f>IF('Log_working_3-way'!D230="","",1/'True_Odds_Calculator_3-way'!N231+1/'True_Odds_Calculator_3-way'!O231+1/'True_Odds_Calculator_3-way'!P231-1)</f>
        <v>4.5297099404706387E-14</v>
      </c>
      <c r="H230" s="6">
        <f>IF('Log_working_3-way'!$D230="","",'True_Odds_Calculator_3-way'!N231/'True_Odds_Calculator_3-way'!A231-1)</f>
        <v>3.9994068141189443E-2</v>
      </c>
      <c r="I230" s="6">
        <f>IF('Log_working_3-way'!$D230="","",'True_Odds_Calculator_3-way'!O231/'True_Odds_Calculator_3-way'!B231-1)</f>
        <v>3.9165840455627432E-2</v>
      </c>
      <c r="J230" s="6">
        <f>IF('Log_working_3-way'!$D230="","",'True_Odds_Calculator_3-way'!P231/'True_Odds_Calculator_3-way'!C231-1)</f>
        <v>4.2252659407080895E-2</v>
      </c>
      <c r="K230" s="6">
        <f>IF('Log_working_3-way'!$D230="","",1/'True_Odds_Calculator_3-way'!A231+1/'True_Odds_Calculator_3-way'!B231+1/'True_Odds_Calculator_3-way'!C231-1)</f>
        <v>4.0425959865125982E-2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1.0376143670383673</v>
      </c>
      <c r="F231" s="6">
        <f>IF('Log_working_3-way'!D231="","",1/'True_Odds_Calculator_3-way'!N232+1/'True_Odds_Calculator_3-way'!O232+1/'True_Odds_Calculator_3-way'!P232-1)</f>
        <v>4.9515946898281982E-14</v>
      </c>
      <c r="H231" s="6">
        <f>IF('Log_working_3-way'!$D231="","",'True_Odds_Calculator_3-way'!N232/'True_Odds_Calculator_3-way'!A232-1)</f>
        <v>3.3316103306739508E-2</v>
      </c>
      <c r="I231" s="6">
        <f>IF('Log_working_3-way'!$D231="","",'True_Odds_Calculator_3-way'!O232/'True_Odds_Calculator_3-way'!B232-1)</f>
        <v>4.296588729415296E-2</v>
      </c>
      <c r="J231" s="6">
        <f>IF('Log_working_3-way'!$D231="","",'True_Odds_Calculator_3-way'!P232/'True_Odds_Calculator_3-way'!C232-1)</f>
        <v>4.6991428106077926E-2</v>
      </c>
      <c r="K231" s="6">
        <f>IF('Log_working_3-way'!$D231="","",1/'True_Odds_Calculator_3-way'!A232+1/'True_Odds_Calculator_3-way'!B232+1/'True_Odds_Calculator_3-way'!C232-1)</f>
        <v>4.0192678199382215E-2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1.037021254887986</v>
      </c>
      <c r="F232" s="6">
        <f>IF('Log_working_3-way'!D232="","",1/'True_Odds_Calculator_3-way'!N233+1/'True_Odds_Calculator_3-way'!O233+1/'True_Odds_Calculator_3-way'!P233-1)</f>
        <v>4.1744385725905886E-14</v>
      </c>
      <c r="H232" s="6">
        <f>IF('Log_working_3-way'!$D232="","",'True_Odds_Calculator_3-way'!N233/'True_Odds_Calculator_3-way'!A233-1)</f>
        <v>4.0862592195370695E-2</v>
      </c>
      <c r="I232" s="6">
        <f>IF('Log_working_3-way'!$D232="","",'True_Odds_Calculator_3-way'!O233/'True_Odds_Calculator_3-way'!B233-1)</f>
        <v>4.1510439884772987E-2</v>
      </c>
      <c r="J232" s="6">
        <f>IF('Log_working_3-way'!$D232="","",'True_Odds_Calculator_3-way'!P233/'True_Odds_Calculator_3-way'!C233-1)</f>
        <v>3.7739352676227744E-2</v>
      </c>
      <c r="K232" s="6">
        <f>IF('Log_working_3-way'!$D232="","",1/'True_Odds_Calculator_3-way'!A233+1/'True_Odds_Calculator_3-way'!B233+1/'True_Odds_Calculator_3-way'!C233-1)</f>
        <v>3.9963443004320309E-2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1.0365468798081794</v>
      </c>
      <c r="F233" s="6">
        <f>IF('Log_working_3-way'!D233="","",1/'True_Odds_Calculator_3-way'!N234+1/'True_Odds_Calculator_3-way'!O234+1/'True_Odds_Calculator_3-way'!P234-1)</f>
        <v>3.8413716652030416E-14</v>
      </c>
      <c r="H233" s="6">
        <f>IF('Log_working_3-way'!$D233="","",'True_Odds_Calculator_3-way'!N234/'True_Odds_Calculator_3-way'!A234-1)</f>
        <v>3.5392027985442942E-2</v>
      </c>
      <c r="I233" s="6">
        <f>IF('Log_working_3-way'!$D233="","",'True_Odds_Calculator_3-way'!O234/'True_Odds_Calculator_3-way'!B234-1)</f>
        <v>3.9809644509225084E-2</v>
      </c>
      <c r="J233" s="6">
        <f>IF('Log_working_3-way'!$D233="","",'True_Odds_Calculator_3-way'!P234/'True_Odds_Calculator_3-way'!C234-1)</f>
        <v>4.3781904338588307E-2</v>
      </c>
      <c r="K233" s="6">
        <f>IF('Log_working_3-way'!$D233="","",1/'True_Odds_Calculator_3-way'!A234+1/'True_Odds_Calculator_3-way'!B234+1/'True_Odds_Calculator_3-way'!C234-1)</f>
        <v>3.9340521004049167E-2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1.0560104172289366</v>
      </c>
      <c r="F234" s="6">
        <f>IF('Log_working_3-way'!D234="","",1/'True_Odds_Calculator_3-way'!N235+1/'True_Odds_Calculator_3-way'!O235+1/'True_Odds_Calculator_3-way'!P235-1)</f>
        <v>6.1413096830165159E-12</v>
      </c>
      <c r="H234" s="6">
        <f>IF('Log_working_3-way'!$D234="","",'True_Odds_Calculator_3-way'!N235/'True_Odds_Calculator_3-way'!A235-1)</f>
        <v>1.6527642164044787E-2</v>
      </c>
      <c r="I234" s="6">
        <f>IF('Log_working_3-way'!$D234="","",'True_Odds_Calculator_3-way'!O235/'True_Odds_Calculator_3-way'!B235-1)</f>
        <v>0.10019083587527411</v>
      </c>
      <c r="J234" s="6">
        <f>IF('Log_working_3-way'!$D234="","",'True_Odds_Calculator_3-way'!P235/'True_Odds_Calculator_3-way'!C235-1)</f>
        <v>0.12953805842503496</v>
      </c>
      <c r="K234" s="6">
        <f>IF('Log_working_3-way'!$D234="","",1/'True_Odds_Calculator_3-way'!A235+1/'True_Odds_Calculator_3-way'!B235+1/'True_Odds_Calculator_3-way'!C235-1)</f>
        <v>4.1723202170963258E-2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1.0387550818437321</v>
      </c>
      <c r="F235" s="6">
        <f>IF('Log_working_3-way'!D235="","",1/'True_Odds_Calculator_3-way'!N236+1/'True_Odds_Calculator_3-way'!O236+1/'True_Odds_Calculator_3-way'!P236-1)</f>
        <v>7.0166095156309893E-14</v>
      </c>
      <c r="H235" s="6">
        <f>IF('Log_working_3-way'!$D235="","",'True_Odds_Calculator_3-way'!N236/'True_Odds_Calculator_3-way'!A236-1)</f>
        <v>4.974883561025023E-2</v>
      </c>
      <c r="I235" s="6">
        <f>IF('Log_working_3-way'!$D235="","",'True_Odds_Calculator_3-way'!O236/'True_Odds_Calculator_3-way'!B236-1)</f>
        <v>5.0440577558958921E-2</v>
      </c>
      <c r="J235" s="6">
        <f>IF('Log_working_3-way'!$D235="","",'True_Odds_Calculator_3-way'!P236/'True_Odds_Calculator_3-way'!C236-1)</f>
        <v>2.9360723251263821E-2</v>
      </c>
      <c r="K235" s="6">
        <f>IF('Log_working_3-way'!$D235="","",1/'True_Odds_Calculator_3-way'!A236+1/'True_Odds_Calculator_3-way'!B236+1/'True_Odds_Calculator_3-way'!C236-1)</f>
        <v>4.0546811407879524E-2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1.0370394850179858</v>
      </c>
      <c r="F236" s="6">
        <f>IF('Log_working_3-way'!D236="","",1/'True_Odds_Calculator_3-way'!N237+1/'True_Odds_Calculator_3-way'!O237+1/'True_Odds_Calculator_3-way'!P237-1)</f>
        <v>6.1506355564233672E-14</v>
      </c>
      <c r="H236" s="6">
        <f>IF('Log_working_3-way'!$D236="","",'True_Odds_Calculator_3-way'!N237/'True_Odds_Calculator_3-way'!A237-1)</f>
        <v>2.3455285298637829E-2</v>
      </c>
      <c r="I236" s="6">
        <f>IF('Log_working_3-way'!$D236="","",'True_Odds_Calculator_3-way'!O237/'True_Odds_Calculator_3-way'!B237-1)</f>
        <v>5.1098285360478002E-2</v>
      </c>
      <c r="J236" s="6">
        <f>IF('Log_working_3-way'!$D236="","",'True_Odds_Calculator_3-way'!P237/'True_Odds_Calculator_3-way'!C237-1)</f>
        <v>5.3936566547631237E-2</v>
      </c>
      <c r="K236" s="6">
        <f>IF('Log_working_3-way'!$D236="","",1/'True_Odds_Calculator_3-way'!A237+1/'True_Odds_Calculator_3-way'!B237+1/'True_Odds_Calculator_3-way'!C237-1)</f>
        <v>3.7306775560763672E-2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1.0463637815396212</v>
      </c>
      <c r="F237" s="6">
        <f>IF('Log_working_3-way'!D237="","",1/'True_Odds_Calculator_3-way'!N238+1/'True_Odds_Calculator_3-way'!O238+1/'True_Odds_Calculator_3-way'!P238-1)</f>
        <v>7.1409544943890069E-13</v>
      </c>
      <c r="H237" s="6">
        <f>IF('Log_working_3-way'!$D237="","",'True_Odds_Calculator_3-way'!N238/'True_Odds_Calculator_3-way'!A238-1)</f>
        <v>1.9290667973135056E-2</v>
      </c>
      <c r="I237" s="6">
        <f>IF('Log_working_3-way'!$D237="","",'True_Odds_Calculator_3-way'!O238/'True_Odds_Calculator_3-way'!B238-1)</f>
        <v>7.088088241696644E-2</v>
      </c>
      <c r="J237" s="6">
        <f>IF('Log_working_3-way'!$D237="","",'True_Odds_Calculator_3-way'!P238/'True_Odds_Calculator_3-way'!C238-1)</f>
        <v>9.2043041121797842E-2</v>
      </c>
      <c r="K237" s="6">
        <f>IF('Log_working_3-way'!$D237="","",1/'True_Odds_Calculator_3-way'!A238+1/'True_Odds_Calculator_3-way'!B238+1/'True_Odds_Calculator_3-way'!C238-1)</f>
        <v>4.0262756714639414E-2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1.0368685231433574</v>
      </c>
      <c r="F238" s="6">
        <f>IF('Log_working_3-way'!D238="","",1/'True_Odds_Calculator_3-way'!N239+1/'True_Odds_Calculator_3-way'!O239+1/'True_Odds_Calculator_3-way'!P239-1)</f>
        <v>4.3964831775156199E-14</v>
      </c>
      <c r="H238" s="6">
        <f>IF('Log_working_3-way'!$D238="","",'True_Odds_Calculator_3-way'!N239/'True_Odds_Calculator_3-way'!A239-1)</f>
        <v>3.118448739601809E-2</v>
      </c>
      <c r="I238" s="6">
        <f>IF('Log_working_3-way'!$D238="","",'True_Odds_Calculator_3-way'!O239/'True_Odds_Calculator_3-way'!B239-1)</f>
        <v>4.8998133478091122E-2</v>
      </c>
      <c r="J238" s="6">
        <f>IF('Log_working_3-way'!$D238="","",'True_Odds_Calculator_3-way'!P239/'True_Odds_Calculator_3-way'!C239-1)</f>
        <v>4.1590828330708929E-2</v>
      </c>
      <c r="K238" s="6">
        <f>IF('Log_working_3-way'!$D238="","",1/'True_Odds_Calculator_3-way'!A239+1/'True_Odds_Calculator_3-way'!B239+1/'True_Odds_Calculator_3-way'!C239-1)</f>
        <v>3.9132480226068633E-2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1.0370804463133221</v>
      </c>
      <c r="F239" s="6">
        <f>IF('Log_working_3-way'!D239="","",1/'True_Odds_Calculator_3-way'!N240+1/'True_Odds_Calculator_3-way'!O240+1/'True_Odds_Calculator_3-way'!P240-1)</f>
        <v>4.3742787170231168E-14</v>
      </c>
      <c r="H239" s="6">
        <f>IF('Log_working_3-way'!$D239="","",'True_Odds_Calculator_3-way'!N240/'True_Odds_Calculator_3-way'!A240-1)</f>
        <v>3.3471376539701447E-2</v>
      </c>
      <c r="I239" s="6">
        <f>IF('Log_working_3-way'!$D239="","",'True_Odds_Calculator_3-way'!O240/'True_Odds_Calculator_3-way'!B240-1)</f>
        <v>4.4674186254598958E-2</v>
      </c>
      <c r="J239" s="6">
        <f>IF('Log_working_3-way'!$D239="","",'True_Odds_Calculator_3-way'!P240/'True_Odds_Calculator_3-way'!C240-1)</f>
        <v>4.3094061479388657E-2</v>
      </c>
      <c r="K239" s="6">
        <f>IF('Log_working_3-way'!$D239="","",1/'True_Odds_Calculator_3-way'!A240+1/'True_Odds_Calculator_3-way'!B240+1/'True_Odds_Calculator_3-way'!C240-1)</f>
        <v>3.9727761949984064E-2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1.0370216112397239</v>
      </c>
      <c r="F240" s="6">
        <f>IF('Log_working_3-way'!D240="","",1/'True_Odds_Calculator_3-way'!N241+1/'True_Odds_Calculator_3-way'!O241+1/'True_Odds_Calculator_3-way'!P241-1)</f>
        <v>5.6177285046032921E-14</v>
      </c>
      <c r="H240" s="6">
        <f>IF('Log_working_3-way'!$D240="","",'True_Odds_Calculator_3-way'!N241/'True_Odds_Calculator_3-way'!A241-1)</f>
        <v>2.5032294994736581E-2</v>
      </c>
      <c r="I240" s="6">
        <f>IF('Log_working_3-way'!$D240="","",'True_Odds_Calculator_3-way'!O241/'True_Odds_Calculator_3-way'!B241-1)</f>
        <v>5.0150545818209658E-2</v>
      </c>
      <c r="J240" s="6">
        <f>IF('Log_working_3-way'!$D240="","",'True_Odds_Calculator_3-way'!P241/'True_Odds_Calculator_3-way'!C241-1)</f>
        <v>5.1375873658962457E-2</v>
      </c>
      <c r="K240" s="6">
        <f>IF('Log_working_3-way'!$D240="","",1/'True_Odds_Calculator_3-way'!A241+1/'True_Odds_Calculator_3-way'!B241+1/'True_Odds_Calculator_3-way'!C241-1)</f>
        <v>3.7885112303717161E-2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1.0442603260898802</v>
      </c>
      <c r="F241" s="6">
        <f>IF('Log_working_3-way'!D241="","",1/'True_Odds_Calculator_3-way'!N242+1/'True_Odds_Calculator_3-way'!O242+1/'True_Odds_Calculator_3-way'!P242-1)</f>
        <v>3.7081449022480228E-13</v>
      </c>
      <c r="H241" s="6">
        <f>IF('Log_working_3-way'!$D241="","",'True_Odds_Calculator_3-way'!N242/'True_Odds_Calculator_3-way'!A242-1)</f>
        <v>7.6515739563870477E-2</v>
      </c>
      <c r="I241" s="6">
        <f>IF('Log_working_3-way'!$D241="","",'True_Odds_Calculator_3-way'!O242/'True_Odds_Calculator_3-way'!B242-1)</f>
        <v>6.6247127315576693E-2</v>
      </c>
      <c r="J241" s="6">
        <f>IF('Log_working_3-way'!$D241="","",'True_Odds_Calculator_3-way'!P242/'True_Odds_Calculator_3-way'!C242-1)</f>
        <v>2.158193106302142E-2</v>
      </c>
      <c r="K241" s="6">
        <f>IF('Log_working_3-way'!$D241="","",1/'True_Odds_Calculator_3-way'!A242+1/'True_Odds_Calculator_3-way'!B242+1/'True_Odds_Calculator_3-way'!C242-1)</f>
        <v>4.1061651479039174E-2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1.0475897808599779</v>
      </c>
      <c r="F242" s="6">
        <f>IF('Log_working_3-way'!D242="","",1/'True_Odds_Calculator_3-way'!N243+1/'True_Odds_Calculator_3-way'!O243+1/'True_Odds_Calculator_3-way'!P243-1)</f>
        <v>7.9070083813803649E-13</v>
      </c>
      <c r="H242" s="6">
        <f>IF('Log_working_3-way'!$D242="","",'True_Odds_Calculator_3-way'!N243/'True_Odds_Calculator_3-way'!A243-1)</f>
        <v>2.0761003090344232E-2</v>
      </c>
      <c r="I242" s="6">
        <f>IF('Log_working_3-way'!$D242="","",'True_Odds_Calculator_3-way'!O243/'True_Odds_Calculator_3-way'!B243-1)</f>
        <v>7.128467305665076E-2</v>
      </c>
      <c r="J242" s="6">
        <f>IF('Log_working_3-way'!$D242="","",'True_Odds_Calculator_3-way'!P243/'True_Odds_Calculator_3-way'!C243-1)</f>
        <v>9.1952697935582028E-2</v>
      </c>
      <c r="K242" s="6">
        <f>IF('Log_working_3-way'!$D242="","",1/'True_Odds_Calculator_3-way'!A243+1/'True_Odds_Calculator_3-way'!B243+1/'True_Odds_Calculator_3-way'!C243-1)</f>
        <v>4.2125081958338084E-2</v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 t="shared" ref="H2:J3" si="0">IF(A2="","",1/D2)</f>
        <v>1.4403238822983806</v>
      </c>
      <c r="I2" s="9">
        <f t="shared" si="0"/>
        <v>5.4975939406191774</v>
      </c>
      <c r="J2" s="9">
        <f t="shared" si="0"/>
        <v>8.0766338226525516</v>
      </c>
      <c r="K2" s="11">
        <f t="shared" ref="K2:M3" si="1">1/A2</f>
        <v>0.70422535211267612</v>
      </c>
      <c r="L2" s="11">
        <f t="shared" si="1"/>
        <v>0.1890359168241966</v>
      </c>
      <c r="M2" s="11">
        <f t="shared" si="1"/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>(K3/(AR3+K3-(AR3*K3)))</f>
        <v>0.41243067452628646</v>
      </c>
      <c r="E3" s="9">
        <f>(L3/(AR3+L3-(AR3*L3)))</f>
        <v>0.28755033350608911</v>
      </c>
      <c r="F3" s="9">
        <f>(M3/(AR3+M3-(AR3*M3)))</f>
        <v>0.30001899196762416</v>
      </c>
      <c r="G3" s="9">
        <f>AR3</f>
        <v>1.0323550109863118</v>
      </c>
      <c r="H3" s="9">
        <f t="shared" si="0"/>
        <v>2.4246499151611105</v>
      </c>
      <c r="I3" s="9">
        <f t="shared" si="0"/>
        <v>3.477652026367148</v>
      </c>
      <c r="J3" s="9">
        <f t="shared" si="0"/>
        <v>3.3331223248290649</v>
      </c>
      <c r="K3" s="11">
        <f t="shared" si="1"/>
        <v>0.42016806722689076</v>
      </c>
      <c r="L3" s="11">
        <f t="shared" si="1"/>
        <v>0.29411764705882354</v>
      </c>
      <c r="M3" s="11">
        <f t="shared" si="1"/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>O3/N3</f>
        <v>0</v>
      </c>
      <c r="S3" s="11">
        <f>P3/N3</f>
        <v>-0.80693429096661162</v>
      </c>
      <c r="T3" s="11">
        <f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2">(K4/(AR4+K4-(AR4*K4)))</f>
        <v>0.85242685429330323</v>
      </c>
      <c r="E4" s="9">
        <f t="shared" ref="E4:E67" si="3">(L4/(AR4+L4-(AR4*L4)))</f>
        <v>0.1034460010507382</v>
      </c>
      <c r="F4" s="9">
        <f t="shared" ref="F4:F67" si="4">(M4/(AR4+M4-(AR4*M4)))</f>
        <v>4.4127144655958746E-2</v>
      </c>
      <c r="G4" s="9">
        <f t="shared" ref="G4:G67" si="5">AR4</f>
        <v>1.0820073957331007</v>
      </c>
      <c r="H4" s="9">
        <f t="shared" ref="H4:H67" si="6">IF(A4="","",1/D4)</f>
        <v>1.1731211833172959</v>
      </c>
      <c r="I4" s="9">
        <f t="shared" ref="I4:I67" si="7">IF(B4="","",1/E4)</f>
        <v>9.666879239822137</v>
      </c>
      <c r="J4" s="9">
        <f t="shared" ref="J4:J67" si="8">IF(C4="","",1/F4)</f>
        <v>22.661788062576676</v>
      </c>
      <c r="K4" s="11">
        <f t="shared" ref="K4:K67" si="9">1/A4</f>
        <v>0.86206896551724144</v>
      </c>
      <c r="L4" s="11">
        <f t="shared" ref="L4:L67" si="10">1/B4</f>
        <v>0.11098779134295228</v>
      </c>
      <c r="M4" s="11">
        <f t="shared" ref="M4:M67" si="11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12">O4/N4</f>
        <v>0</v>
      </c>
      <c r="S4" s="11">
        <f t="shared" ref="S4:S67" si="13">P4/N4</f>
        <v>-1.0986984301591047</v>
      </c>
      <c r="T4" s="11">
        <f t="shared" ref="T4:T67" si="14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2"/>
        <v>0.15245588376691663</v>
      </c>
      <c r="E5" s="9">
        <f t="shared" si="3"/>
        <v>0.21078312046839276</v>
      </c>
      <c r="F5" s="9">
        <f t="shared" si="4"/>
        <v>0.63676099576469058</v>
      </c>
      <c r="G5" s="9">
        <f t="shared" si="5"/>
        <v>1.0371780896566816</v>
      </c>
      <c r="H5" s="9">
        <f t="shared" si="6"/>
        <v>6.5592745605598131</v>
      </c>
      <c r="I5" s="9">
        <f t="shared" si="7"/>
        <v>4.7442129036606202</v>
      </c>
      <c r="J5" s="9">
        <f t="shared" si="8"/>
        <v>1.5704479493111747</v>
      </c>
      <c r="K5" s="11">
        <f t="shared" si="9"/>
        <v>0.15723270440251572</v>
      </c>
      <c r="L5" s="11">
        <f t="shared" si="10"/>
        <v>0.21691973969631234</v>
      </c>
      <c r="M5" s="11">
        <f t="shared" si="11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12"/>
        <v>0</v>
      </c>
      <c r="S5" s="11">
        <f t="shared" si="13"/>
        <v>-0.89454515385800781</v>
      </c>
      <c r="T5" s="11">
        <f t="shared" si="14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2"/>
        <v>0.51545215281530421</v>
      </c>
      <c r="E6" s="9">
        <f t="shared" si="3"/>
        <v>0.26036288885830622</v>
      </c>
      <c r="F6" s="9">
        <f t="shared" si="4"/>
        <v>0.22418495832638952</v>
      </c>
      <c r="G6" s="9">
        <f t="shared" si="5"/>
        <v>1.0330156908515575</v>
      </c>
      <c r="H6" s="9">
        <f t="shared" si="6"/>
        <v>1.940044278674917</v>
      </c>
      <c r="I6" s="9">
        <f t="shared" si="7"/>
        <v>3.8407931498417831</v>
      </c>
      <c r="J6" s="9">
        <f t="shared" si="8"/>
        <v>4.4606025643527163</v>
      </c>
      <c r="K6" s="11">
        <f t="shared" si="9"/>
        <v>0.52356020942408377</v>
      </c>
      <c r="L6" s="11">
        <f t="shared" si="10"/>
        <v>0.26666666666666666</v>
      </c>
      <c r="M6" s="11">
        <f t="shared" si="11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12"/>
        <v>0</v>
      </c>
      <c r="S6" s="11">
        <f t="shared" si="13"/>
        <v>-0.83617874662650815</v>
      </c>
      <c r="T6" s="11">
        <f t="shared" si="14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2"/>
        <v>0.86755333922131816</v>
      </c>
      <c r="E7" s="9">
        <f t="shared" si="3"/>
        <v>9.9385106787798216E-2</v>
      </c>
      <c r="F7" s="9">
        <f t="shared" si="4"/>
        <v>3.3061553990883723E-2</v>
      </c>
      <c r="G7" s="9">
        <f t="shared" si="5"/>
        <v>1.090477708079276</v>
      </c>
      <c r="H7" s="9">
        <f t="shared" si="6"/>
        <v>1.1526668791310986</v>
      </c>
      <c r="I7" s="9">
        <f t="shared" si="7"/>
        <v>10.061869754138783</v>
      </c>
      <c r="J7" s="9">
        <f t="shared" si="8"/>
        <v>30.246612130686188</v>
      </c>
      <c r="K7" s="11">
        <f t="shared" si="9"/>
        <v>0.87719298245614041</v>
      </c>
      <c r="L7" s="11">
        <f t="shared" si="10"/>
        <v>0.10741138560687433</v>
      </c>
      <c r="M7" s="11">
        <f t="shared" si="11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12"/>
        <v>0</v>
      </c>
      <c r="S7" s="11">
        <f t="shared" si="13"/>
        <v>-1.1303622017648143</v>
      </c>
      <c r="T7" s="11">
        <f t="shared" si="14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2"/>
        <v>0.40168043439312812</v>
      </c>
      <c r="E8" s="9">
        <f t="shared" si="3"/>
        <v>0.28714437088872707</v>
      </c>
      <c r="F8" s="9">
        <f t="shared" si="4"/>
        <v>0.31117519471814481</v>
      </c>
      <c r="G8" s="9">
        <f t="shared" si="5"/>
        <v>1.0344036272661772</v>
      </c>
      <c r="H8" s="9">
        <f t="shared" si="6"/>
        <v>2.4895412232632954</v>
      </c>
      <c r="I8" s="9">
        <f t="shared" si="7"/>
        <v>3.4825687054388248</v>
      </c>
      <c r="J8" s="9">
        <f t="shared" si="8"/>
        <v>3.2136237623496196</v>
      </c>
      <c r="K8" s="11">
        <f t="shared" si="9"/>
        <v>0.4098360655737705</v>
      </c>
      <c r="L8" s="11">
        <f t="shared" si="10"/>
        <v>0.29411764705882354</v>
      </c>
      <c r="M8" s="11">
        <f t="shared" si="11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12"/>
        <v>0</v>
      </c>
      <c r="S8" s="11">
        <f t="shared" si="13"/>
        <v>-0.80856265143648309</v>
      </c>
      <c r="T8" s="11">
        <f t="shared" si="14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2"/>
        <v>0.54725360326859873</v>
      </c>
      <c r="E9" s="9">
        <f t="shared" si="3"/>
        <v>0.24687138222735142</v>
      </c>
      <c r="F9" s="9">
        <f t="shared" si="4"/>
        <v>0.20587501450404974</v>
      </c>
      <c r="G9" s="9">
        <f t="shared" si="5"/>
        <v>1.0341329733309856</v>
      </c>
      <c r="H9" s="9">
        <f t="shared" si="6"/>
        <v>1.8273063786647885</v>
      </c>
      <c r="I9" s="9">
        <f t="shared" si="7"/>
        <v>4.0506922713264082</v>
      </c>
      <c r="J9" s="9">
        <f t="shared" si="8"/>
        <v>4.8573159905245769</v>
      </c>
      <c r="K9" s="11">
        <f t="shared" si="9"/>
        <v>0.55555555555555558</v>
      </c>
      <c r="L9" s="11">
        <f t="shared" si="10"/>
        <v>0.25316455696202528</v>
      </c>
      <c r="M9" s="11">
        <f t="shared" si="11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12"/>
        <v>0</v>
      </c>
      <c r="S9" s="11">
        <f t="shared" si="13"/>
        <v>-0.84972963148089264</v>
      </c>
      <c r="T9" s="11">
        <f t="shared" si="14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2"/>
        <v>0.46827351942837603</v>
      </c>
      <c r="E10" s="9">
        <f t="shared" si="3"/>
        <v>0.2654984176487164</v>
      </c>
      <c r="F10" s="9">
        <f t="shared" si="4"/>
        <v>0.26622806292290752</v>
      </c>
      <c r="G10" s="9">
        <f t="shared" si="5"/>
        <v>1.0322764144353944</v>
      </c>
      <c r="H10" s="9">
        <f t="shared" si="6"/>
        <v>2.1355040558789344</v>
      </c>
      <c r="I10" s="9">
        <f t="shared" si="7"/>
        <v>3.7665007906868579</v>
      </c>
      <c r="J10" s="9">
        <f t="shared" si="8"/>
        <v>3.7561780265425027</v>
      </c>
      <c r="K10" s="11">
        <f t="shared" si="9"/>
        <v>0.47619047619047616</v>
      </c>
      <c r="L10" s="11">
        <f t="shared" si="10"/>
        <v>0.27173913043478259</v>
      </c>
      <c r="M10" s="11">
        <f t="shared" si="11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12"/>
        <v>0</v>
      </c>
      <c r="S10" s="11">
        <f t="shared" si="13"/>
        <v>-0.81944719710944758</v>
      </c>
      <c r="T10" s="11">
        <f t="shared" si="14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2"/>
        <v>8.2258785244707686E-2</v>
      </c>
      <c r="E11" s="9">
        <f t="shared" si="3"/>
        <v>0.15312507749272466</v>
      </c>
      <c r="F11" s="9">
        <f t="shared" si="4"/>
        <v>0.7646161372625675</v>
      </c>
      <c r="G11" s="9">
        <f t="shared" si="5"/>
        <v>1.06153722455287</v>
      </c>
      <c r="H11" s="9">
        <f t="shared" si="6"/>
        <v>12.156756230050666</v>
      </c>
      <c r="I11" s="9">
        <f t="shared" si="7"/>
        <v>6.5306089399204543</v>
      </c>
      <c r="J11" s="9">
        <f t="shared" si="8"/>
        <v>1.3078457951203326</v>
      </c>
      <c r="K11" s="11">
        <f t="shared" si="9"/>
        <v>8.6880973066898348E-2</v>
      </c>
      <c r="L11" s="11">
        <f t="shared" si="10"/>
        <v>0.1610305958132045</v>
      </c>
      <c r="M11" s="11">
        <f t="shared" si="11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12"/>
        <v>0</v>
      </c>
      <c r="S11" s="11">
        <f t="shared" si="13"/>
        <v>-1.0082143968859585</v>
      </c>
      <c r="T11" s="11">
        <f t="shared" si="14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2"/>
        <v>0.61248896507651718</v>
      </c>
      <c r="E12" s="9">
        <f t="shared" si="3"/>
        <v>0.23370242806511077</v>
      </c>
      <c r="F12" s="9">
        <f t="shared" si="4"/>
        <v>0.15380860685837189</v>
      </c>
      <c r="G12" s="9">
        <f t="shared" si="5"/>
        <v>1.1003173494976224</v>
      </c>
      <c r="H12" s="9">
        <f t="shared" si="6"/>
        <v>1.6326824759611329</v>
      </c>
      <c r="I12" s="9">
        <f t="shared" si="7"/>
        <v>4.2789457015029155</v>
      </c>
      <c r="J12" s="9">
        <f t="shared" si="8"/>
        <v>6.5015867474881137</v>
      </c>
      <c r="K12" s="11">
        <f t="shared" si="9"/>
        <v>0.63492063492063489</v>
      </c>
      <c r="L12" s="11">
        <f t="shared" si="10"/>
        <v>0.25125628140703515</v>
      </c>
      <c r="M12" s="11">
        <f t="shared" si="11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12"/>
        <v>0</v>
      </c>
      <c r="S12" s="11">
        <f t="shared" si="13"/>
        <v>-0.99854099795739737</v>
      </c>
      <c r="T12" s="11">
        <f t="shared" si="14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2"/>
        <v>0.14837238759984606</v>
      </c>
      <c r="E13" s="9">
        <f t="shared" si="3"/>
        <v>0.21851542331859966</v>
      </c>
      <c r="F13" s="9">
        <f t="shared" si="4"/>
        <v>0.63311218908155442</v>
      </c>
      <c r="G13" s="9">
        <f t="shared" si="5"/>
        <v>1.1038074098253128</v>
      </c>
      <c r="H13" s="9">
        <f t="shared" si="6"/>
        <v>6.7397985310916271</v>
      </c>
      <c r="I13" s="9">
        <f t="shared" si="7"/>
        <v>4.5763360078340138</v>
      </c>
      <c r="J13" s="9">
        <f t="shared" si="8"/>
        <v>1.5794988901582889</v>
      </c>
      <c r="K13" s="11">
        <f t="shared" si="9"/>
        <v>0.16129032258064516</v>
      </c>
      <c r="L13" s="11">
        <f t="shared" si="10"/>
        <v>0.23584905660377356</v>
      </c>
      <c r="M13" s="11">
        <f t="shared" si="11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12"/>
        <v>0</v>
      </c>
      <c r="S13" s="11">
        <f t="shared" si="13"/>
        <v>-1.013544069099624</v>
      </c>
      <c r="T13" s="11">
        <f t="shared" si="14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2"/>
        <v>0.20890606712202681</v>
      </c>
      <c r="E14" s="9">
        <f t="shared" si="3"/>
        <v>0.28026221185203898</v>
      </c>
      <c r="F14" s="9">
        <f t="shared" si="4"/>
        <v>0.51083172102593422</v>
      </c>
      <c r="G14" s="9">
        <f t="shared" si="5"/>
        <v>1.088172526115484</v>
      </c>
      <c r="H14" s="9">
        <f t="shared" si="6"/>
        <v>4.7868403908818848</v>
      </c>
      <c r="I14" s="9">
        <f t="shared" si="7"/>
        <v>3.5680871616325422</v>
      </c>
      <c r="J14" s="9">
        <f t="shared" si="8"/>
        <v>1.957591822981626</v>
      </c>
      <c r="K14" s="11">
        <f t="shared" si="9"/>
        <v>0.2232142857142857</v>
      </c>
      <c r="L14" s="11">
        <f t="shared" si="10"/>
        <v>0.29761904761904762</v>
      </c>
      <c r="M14" s="11">
        <f t="shared" si="11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12"/>
        <v>0</v>
      </c>
      <c r="S14" s="11">
        <f t="shared" si="13"/>
        <v>-0.92981244354710135</v>
      </c>
      <c r="T14" s="11">
        <f t="shared" si="14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2"/>
        <v>0.57336143195671563</v>
      </c>
      <c r="E15" s="9">
        <f t="shared" si="3"/>
        <v>0.23836451129646599</v>
      </c>
      <c r="F15" s="9">
        <f t="shared" si="4"/>
        <v>0.18827405674681838</v>
      </c>
      <c r="G15" s="9">
        <f t="shared" si="5"/>
        <v>1.0942655433694175</v>
      </c>
      <c r="H15" s="9">
        <f t="shared" si="6"/>
        <v>1.7441005694912042</v>
      </c>
      <c r="I15" s="9">
        <f t="shared" si="7"/>
        <v>4.1952553866386992</v>
      </c>
      <c r="J15" s="9">
        <f t="shared" si="8"/>
        <v>5.3114062408755043</v>
      </c>
      <c r="K15" s="11">
        <f t="shared" si="9"/>
        <v>0.59523809523809523</v>
      </c>
      <c r="L15" s="11">
        <f t="shared" si="10"/>
        <v>0.25510204081632654</v>
      </c>
      <c r="M15" s="11">
        <f t="shared" si="11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12"/>
        <v>0</v>
      </c>
      <c r="S15" s="11">
        <f t="shared" si="13"/>
        <v>-0.96379209496189822</v>
      </c>
      <c r="T15" s="11">
        <f t="shared" si="14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2"/>
        <v>7.899117942014007E-2</v>
      </c>
      <c r="E16" s="9">
        <f t="shared" si="3"/>
        <v>0.14210098811400529</v>
      </c>
      <c r="F16" s="9">
        <f t="shared" si="4"/>
        <v>0.77890783246585493</v>
      </c>
      <c r="G16" s="9">
        <f t="shared" si="5"/>
        <v>1.0917267166564542</v>
      </c>
      <c r="H16" s="9">
        <f t="shared" si="6"/>
        <v>12.659641333890931</v>
      </c>
      <c r="I16" s="9">
        <f t="shared" si="7"/>
        <v>7.037248743110192</v>
      </c>
      <c r="J16" s="9">
        <f t="shared" si="8"/>
        <v>1.2838489463306779</v>
      </c>
      <c r="K16" s="11">
        <f t="shared" si="9"/>
        <v>8.5616438356164379E-2</v>
      </c>
      <c r="L16" s="11">
        <f t="shared" si="10"/>
        <v>0.15313935681470137</v>
      </c>
      <c r="M16" s="11">
        <f t="shared" si="11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12"/>
        <v>0</v>
      </c>
      <c r="S16" s="11">
        <f t="shared" si="13"/>
        <v>-1.0725656081935404</v>
      </c>
      <c r="T16" s="11">
        <f t="shared" si="14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2"/>
        <v>0.86034192171874835</v>
      </c>
      <c r="E17" s="9">
        <f t="shared" si="3"/>
        <v>8.8974406762869468E-2</v>
      </c>
      <c r="F17" s="9">
        <f t="shared" si="4"/>
        <v>5.068367151838217E-2</v>
      </c>
      <c r="G17" s="9">
        <f t="shared" si="5"/>
        <v>1.2486813471899798</v>
      </c>
      <c r="H17" s="9">
        <f t="shared" si="6"/>
        <v>1.1623285751346972</v>
      </c>
      <c r="I17" s="9">
        <f t="shared" si="7"/>
        <v>11.239187046957834</v>
      </c>
      <c r="J17" s="9">
        <f t="shared" si="8"/>
        <v>19.730220207849698</v>
      </c>
      <c r="K17" s="11">
        <f t="shared" si="9"/>
        <v>0.88495575221238942</v>
      </c>
      <c r="L17" s="11">
        <f t="shared" si="10"/>
        <v>0.10869565217391305</v>
      </c>
      <c r="M17" s="11">
        <f t="shared" si="11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12"/>
        <v>0</v>
      </c>
      <c r="S17" s="11">
        <f t="shared" si="13"/>
        <v>-1.4590368980612898</v>
      </c>
      <c r="T17" s="11">
        <f t="shared" si="14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2"/>
        <v>0.29508136465305135</v>
      </c>
      <c r="E18" s="9">
        <f t="shared" si="3"/>
        <v>0.32028147052884454</v>
      </c>
      <c r="F18" s="9">
        <f t="shared" si="4"/>
        <v>0.38463716481810384</v>
      </c>
      <c r="G18" s="9">
        <f t="shared" si="5"/>
        <v>1.0883352205216323</v>
      </c>
      <c r="H18" s="9">
        <f t="shared" si="6"/>
        <v>3.3888958090449828</v>
      </c>
      <c r="I18" s="9">
        <f t="shared" si="7"/>
        <v>3.1222536800171836</v>
      </c>
      <c r="J18" s="9">
        <f t="shared" si="8"/>
        <v>2.5998527741668003</v>
      </c>
      <c r="K18" s="11">
        <f t="shared" si="9"/>
        <v>0.3129890453834116</v>
      </c>
      <c r="L18" s="11">
        <f t="shared" si="10"/>
        <v>0.33898305084745761</v>
      </c>
      <c r="M18" s="11">
        <f t="shared" si="11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12"/>
        <v>0</v>
      </c>
      <c r="S18" s="11">
        <f t="shared" si="13"/>
        <v>-0.89240766103766478</v>
      </c>
      <c r="T18" s="11">
        <f t="shared" si="14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2"/>
        <v>0.3326317976190481</v>
      </c>
      <c r="E19" s="9">
        <f t="shared" si="3"/>
        <v>0.29346231420018221</v>
      </c>
      <c r="F19" s="9">
        <f t="shared" si="4"/>
        <v>0.37390588818076975</v>
      </c>
      <c r="G19" s="9">
        <f t="shared" si="5"/>
        <v>1.084501155441884</v>
      </c>
      <c r="H19" s="9">
        <f t="shared" si="6"/>
        <v>3.0063271375674856</v>
      </c>
      <c r="I19" s="9">
        <f t="shared" si="7"/>
        <v>3.4075925650809822</v>
      </c>
      <c r="J19" s="9">
        <f t="shared" si="8"/>
        <v>2.6744697840022695</v>
      </c>
      <c r="K19" s="11">
        <f t="shared" si="9"/>
        <v>0.35087719298245612</v>
      </c>
      <c r="L19" s="11">
        <f t="shared" si="10"/>
        <v>0.3105590062111801</v>
      </c>
      <c r="M19" s="11">
        <f t="shared" si="11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12"/>
        <v>0</v>
      </c>
      <c r="S19" s="11">
        <f t="shared" si="13"/>
        <v>-0.88532027336116381</v>
      </c>
      <c r="T19" s="11">
        <f t="shared" si="14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2"/>
        <v>0.5968722921116435</v>
      </c>
      <c r="E20" s="9">
        <f t="shared" si="3"/>
        <v>0.23166382530598362</v>
      </c>
      <c r="F20" s="9">
        <f t="shared" si="4"/>
        <v>0.17146388258237308</v>
      </c>
      <c r="G20" s="9">
        <f t="shared" si="5"/>
        <v>1.0982118228834437</v>
      </c>
      <c r="H20" s="9">
        <f t="shared" si="6"/>
        <v>1.6754002710733178</v>
      </c>
      <c r="I20" s="9">
        <f t="shared" si="7"/>
        <v>4.3165997051079996</v>
      </c>
      <c r="J20" s="9">
        <f t="shared" si="8"/>
        <v>5.8321320206871512</v>
      </c>
      <c r="K20" s="11">
        <f t="shared" si="9"/>
        <v>0.61919504643962853</v>
      </c>
      <c r="L20" s="11">
        <f t="shared" si="10"/>
        <v>0.24875621890547267</v>
      </c>
      <c r="M20" s="11">
        <f t="shared" si="11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12"/>
        <v>0</v>
      </c>
      <c r="S20" s="11">
        <f t="shared" si="13"/>
        <v>-0.98322100018110326</v>
      </c>
      <c r="T20" s="11">
        <f t="shared" si="14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2"/>
        <v>0.64159442429280267</v>
      </c>
      <c r="E21" s="9">
        <f t="shared" si="3"/>
        <v>0.20682735922134649</v>
      </c>
      <c r="F21" s="9">
        <f t="shared" si="4"/>
        <v>0.15157821648585076</v>
      </c>
      <c r="G21" s="9">
        <f t="shared" si="5"/>
        <v>1.1083671352132634</v>
      </c>
      <c r="H21" s="9">
        <f t="shared" si="6"/>
        <v>1.5586170361474849</v>
      </c>
      <c r="I21" s="9">
        <f t="shared" si="7"/>
        <v>4.8349502878378905</v>
      </c>
      <c r="J21" s="9">
        <f t="shared" si="8"/>
        <v>6.5972540328269798</v>
      </c>
      <c r="K21" s="11">
        <f t="shared" si="9"/>
        <v>0.66489361702127658</v>
      </c>
      <c r="L21" s="11">
        <f t="shared" si="10"/>
        <v>0.22421524663677131</v>
      </c>
      <c r="M21" s="11">
        <f t="shared" si="11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12"/>
        <v>0</v>
      </c>
      <c r="S21" s="11">
        <f t="shared" si="13"/>
        <v>-1.0235746943810813</v>
      </c>
      <c r="T21" s="11">
        <f t="shared" si="14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2"/>
        <v>0.37509986209115281</v>
      </c>
      <c r="E22" s="9">
        <f t="shared" si="3"/>
        <v>0.3290367383312246</v>
      </c>
      <c r="F22" s="9">
        <f t="shared" si="4"/>
        <v>0.29586339957762275</v>
      </c>
      <c r="G22" s="9">
        <f t="shared" si="5"/>
        <v>1.0817900813618855</v>
      </c>
      <c r="H22" s="9">
        <f t="shared" si="6"/>
        <v>2.6659567252973035</v>
      </c>
      <c r="I22" s="9">
        <f t="shared" si="7"/>
        <v>3.0391743033671537</v>
      </c>
      <c r="J22" s="9">
        <f t="shared" si="8"/>
        <v>3.3799381789961482</v>
      </c>
      <c r="K22" s="11">
        <f t="shared" si="9"/>
        <v>0.39370078740157477</v>
      </c>
      <c r="L22" s="11">
        <f t="shared" si="10"/>
        <v>0.34662045060658581</v>
      </c>
      <c r="M22" s="11">
        <f t="shared" si="11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12"/>
        <v>0</v>
      </c>
      <c r="S22" s="11">
        <f t="shared" si="13"/>
        <v>-0.88078066134492461</v>
      </c>
      <c r="T22" s="11">
        <f t="shared" si="14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2"/>
        <v>0.15610807320540238</v>
      </c>
      <c r="E23" s="9">
        <f t="shared" si="3"/>
        <v>0.21548689918035976</v>
      </c>
      <c r="F23" s="9">
        <f t="shared" si="4"/>
        <v>0.62840502761423811</v>
      </c>
      <c r="G23" s="9">
        <f t="shared" si="5"/>
        <v>1.1032282870878394</v>
      </c>
      <c r="H23" s="9">
        <f t="shared" si="6"/>
        <v>6.4058186067304135</v>
      </c>
      <c r="I23" s="9">
        <f t="shared" si="7"/>
        <v>4.6406533473898701</v>
      </c>
      <c r="J23" s="9">
        <f t="shared" si="8"/>
        <v>1.5913303618790819</v>
      </c>
      <c r="K23" s="11">
        <f t="shared" si="9"/>
        <v>0.16949152542372881</v>
      </c>
      <c r="L23" s="11">
        <f t="shared" si="10"/>
        <v>0.23255813953488372</v>
      </c>
      <c r="M23" s="11">
        <f t="shared" si="11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12"/>
        <v>0</v>
      </c>
      <c r="S23" s="11">
        <f t="shared" si="13"/>
        <v>-1.0079472766039921</v>
      </c>
      <c r="T23" s="11">
        <f t="shared" si="14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2"/>
        <v>0.29015311219935308</v>
      </c>
      <c r="E24" s="9">
        <f t="shared" si="3"/>
        <v>0.32166188376739807</v>
      </c>
      <c r="F24" s="9">
        <f t="shared" si="4"/>
        <v>0.38818500403324879</v>
      </c>
      <c r="G24" s="9">
        <f t="shared" si="5"/>
        <v>0.92493619126169135</v>
      </c>
      <c r="H24" s="9">
        <f t="shared" si="6"/>
        <v>3.4464562258871734</v>
      </c>
      <c r="I24" s="9">
        <f t="shared" si="7"/>
        <v>3.1088545160766565</v>
      </c>
      <c r="J24" s="9">
        <f t="shared" si="8"/>
        <v>2.5760912699099219</v>
      </c>
      <c r="K24" s="11">
        <f t="shared" si="9"/>
        <v>0.27434842249657065</v>
      </c>
      <c r="L24" s="11">
        <f t="shared" si="10"/>
        <v>0.3048780487804878</v>
      </c>
      <c r="M24" s="11">
        <f t="shared" si="11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12"/>
        <v>0</v>
      </c>
      <c r="S24" s="11">
        <f t="shared" si="13"/>
        <v>-0.64508642854151199</v>
      </c>
      <c r="T24" s="11">
        <f t="shared" si="14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2"/>
        <v>0.38581364091149689</v>
      </c>
      <c r="E25" s="9">
        <f t="shared" si="3"/>
        <v>0.28123513811111867</v>
      </c>
      <c r="F25" s="9">
        <f t="shared" si="4"/>
        <v>0.33295122097738455</v>
      </c>
      <c r="G25" s="9">
        <f t="shared" si="5"/>
        <v>1.0829421394561678</v>
      </c>
      <c r="H25" s="9">
        <f t="shared" si="6"/>
        <v>2.5919249450005668</v>
      </c>
      <c r="I25" s="9">
        <f t="shared" si="7"/>
        <v>3.5557434491165556</v>
      </c>
      <c r="J25" s="9">
        <f t="shared" si="8"/>
        <v>3.0034429579939106</v>
      </c>
      <c r="K25" s="11">
        <f t="shared" si="9"/>
        <v>0.40485829959514169</v>
      </c>
      <c r="L25" s="11">
        <f t="shared" si="10"/>
        <v>0.29761904761904762</v>
      </c>
      <c r="M25" s="11">
        <f t="shared" si="11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12"/>
        <v>0</v>
      </c>
      <c r="S25" s="11">
        <f t="shared" si="13"/>
        <v>-0.88500814893066659</v>
      </c>
      <c r="T25" s="11">
        <f t="shared" si="14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2"/>
        <v>0.23789888074428017</v>
      </c>
      <c r="E26" s="9">
        <f t="shared" si="3"/>
        <v>0.2429367687267294</v>
      </c>
      <c r="F26" s="9">
        <f t="shared" si="4"/>
        <v>0.51916435052899035</v>
      </c>
      <c r="G26" s="9">
        <f t="shared" si="5"/>
        <v>1.0896144906738354</v>
      </c>
      <c r="H26" s="9">
        <f t="shared" si="6"/>
        <v>4.2034666025810763</v>
      </c>
      <c r="I26" s="9">
        <f t="shared" si="7"/>
        <v>4.1162974433271691</v>
      </c>
      <c r="J26" s="9">
        <f t="shared" si="8"/>
        <v>1.9261723170727603</v>
      </c>
      <c r="K26" s="11">
        <f t="shared" si="9"/>
        <v>0.25380710659898476</v>
      </c>
      <c r="L26" s="11">
        <f t="shared" si="10"/>
        <v>0.2590673575129534</v>
      </c>
      <c r="M26" s="11">
        <f t="shared" si="11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12"/>
        <v>0</v>
      </c>
      <c r="S26" s="11">
        <f t="shared" si="13"/>
        <v>-0.93044210691269547</v>
      </c>
      <c r="T26" s="11">
        <f t="shared" si="14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2"/>
        <v>0.4278329882000575</v>
      </c>
      <c r="E27" s="9">
        <f t="shared" si="3"/>
        <v>0.29141223969881941</v>
      </c>
      <c r="F27" s="9">
        <f t="shared" si="4"/>
        <v>0.28075477210112287</v>
      </c>
      <c r="G27" s="9">
        <f t="shared" si="5"/>
        <v>1.0855200244504641</v>
      </c>
      <c r="H27" s="9">
        <f t="shared" si="6"/>
        <v>2.3373606701229721</v>
      </c>
      <c r="I27" s="9">
        <f t="shared" si="7"/>
        <v>3.4315648547690403</v>
      </c>
      <c r="J27" s="9">
        <f t="shared" si="8"/>
        <v>3.5618272577030954</v>
      </c>
      <c r="K27" s="11">
        <f t="shared" si="9"/>
        <v>0.4480286738351254</v>
      </c>
      <c r="L27" s="11">
        <f t="shared" si="10"/>
        <v>0.30864197530864196</v>
      </c>
      <c r="M27" s="11">
        <f t="shared" si="11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12"/>
        <v>0</v>
      </c>
      <c r="S27" s="11">
        <f t="shared" si="13"/>
        <v>-0.8954612276343511</v>
      </c>
      <c r="T27" s="11">
        <f t="shared" si="14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2"/>
        <v>0.74922064083555429</v>
      </c>
      <c r="E28" s="9">
        <f t="shared" si="3"/>
        <v>0.16296663620299862</v>
      </c>
      <c r="F28" s="9">
        <f t="shared" si="4"/>
        <v>8.7812722961447168E-2</v>
      </c>
      <c r="G28" s="9">
        <f t="shared" si="5"/>
        <v>1.1542079379279757</v>
      </c>
      <c r="H28" s="9">
        <f t="shared" si="6"/>
        <v>1.334720301999113</v>
      </c>
      <c r="I28" s="9">
        <f t="shared" si="7"/>
        <v>6.1362253237794926</v>
      </c>
      <c r="J28" s="9">
        <f t="shared" si="8"/>
        <v>11.387871441351781</v>
      </c>
      <c r="K28" s="11">
        <f t="shared" si="9"/>
        <v>0.77519379844961234</v>
      </c>
      <c r="L28" s="11">
        <f t="shared" si="10"/>
        <v>0.18348623853211007</v>
      </c>
      <c r="M28" s="11">
        <f t="shared" si="11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12"/>
        <v>0</v>
      </c>
      <c r="S28" s="11">
        <f t="shared" si="13"/>
        <v>-1.1830040036161684</v>
      </c>
      <c r="T28" s="11">
        <f t="shared" si="14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2"/>
        <v>0.45314563965264082</v>
      </c>
      <c r="E29" s="9">
        <f t="shared" si="3"/>
        <v>0.27910423692480268</v>
      </c>
      <c r="F29" s="9">
        <f t="shared" si="4"/>
        <v>0.26775012342255661</v>
      </c>
      <c r="G29" s="9">
        <f t="shared" si="5"/>
        <v>1.0852482312010476</v>
      </c>
      <c r="H29" s="9">
        <f t="shared" si="6"/>
        <v>2.2067960330955647</v>
      </c>
      <c r="I29" s="9">
        <f t="shared" si="7"/>
        <v>3.5828907902584932</v>
      </c>
      <c r="J29" s="9">
        <f t="shared" si="8"/>
        <v>3.7348255426266408</v>
      </c>
      <c r="K29" s="11">
        <f t="shared" si="9"/>
        <v>0.47348484848484845</v>
      </c>
      <c r="L29" s="11">
        <f t="shared" si="10"/>
        <v>0.29585798816568049</v>
      </c>
      <c r="M29" s="11">
        <f t="shared" si="11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12"/>
        <v>0</v>
      </c>
      <c r="S29" s="11">
        <f t="shared" si="13"/>
        <v>-0.90143971257567757</v>
      </c>
      <c r="T29" s="11">
        <f t="shared" si="14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2"/>
        <v>0.59550310251978167</v>
      </c>
      <c r="E30" s="9">
        <f t="shared" si="3"/>
        <v>0.22421381734362902</v>
      </c>
      <c r="F30" s="9">
        <f t="shared" si="4"/>
        <v>0.18028308013658947</v>
      </c>
      <c r="G30" s="9">
        <f t="shared" si="5"/>
        <v>1.1089834715092013</v>
      </c>
      <c r="H30" s="9">
        <f t="shared" si="6"/>
        <v>1.6792523762993856</v>
      </c>
      <c r="I30" s="9">
        <f t="shared" si="7"/>
        <v>4.4600284311087073</v>
      </c>
      <c r="J30" s="9">
        <f t="shared" si="8"/>
        <v>5.5468322331877244</v>
      </c>
      <c r="K30" s="11">
        <f t="shared" si="9"/>
        <v>0.62015503875968991</v>
      </c>
      <c r="L30" s="11">
        <f t="shared" si="10"/>
        <v>0.24271844660194175</v>
      </c>
      <c r="M30" s="11">
        <f t="shared" si="11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12"/>
        <v>0</v>
      </c>
      <c r="S30" s="11">
        <f t="shared" si="13"/>
        <v>-0.99966815994690539</v>
      </c>
      <c r="T30" s="11">
        <f t="shared" si="14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2"/>
        <v>0.46699292931333375</v>
      </c>
      <c r="E31" s="9">
        <f t="shared" si="3"/>
        <v>0.28570432665508178</v>
      </c>
      <c r="F31" s="9">
        <f t="shared" si="4"/>
        <v>0.24730274403158467</v>
      </c>
      <c r="G31" s="9">
        <f t="shared" si="5"/>
        <v>1.0870095664034183</v>
      </c>
      <c r="H31" s="9">
        <f t="shared" si="6"/>
        <v>2.1413600447235885</v>
      </c>
      <c r="I31" s="9">
        <f t="shared" si="7"/>
        <v>3.5001220027278617</v>
      </c>
      <c r="J31" s="9">
        <f t="shared" si="8"/>
        <v>4.0436267859295709</v>
      </c>
      <c r="K31" s="11">
        <f t="shared" si="9"/>
        <v>0.48780487804878053</v>
      </c>
      <c r="L31" s="11">
        <f t="shared" si="10"/>
        <v>0.30303030303030304</v>
      </c>
      <c r="M31" s="11">
        <f t="shared" si="11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12"/>
        <v>0</v>
      </c>
      <c r="S31" s="11">
        <f t="shared" si="13"/>
        <v>-0.90949423247559891</v>
      </c>
      <c r="T31" s="11">
        <f t="shared" si="14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2"/>
        <v>0.47041495858126081</v>
      </c>
      <c r="E32" s="9">
        <f t="shared" si="3"/>
        <v>0.2769691276745529</v>
      </c>
      <c r="F32" s="9">
        <f t="shared" si="4"/>
        <v>0.25261591374418635</v>
      </c>
      <c r="G32" s="9">
        <f t="shared" si="5"/>
        <v>1.0877127931129178</v>
      </c>
      <c r="H32" s="9">
        <f t="shared" si="6"/>
        <v>2.1257827408718706</v>
      </c>
      <c r="I32" s="9">
        <f t="shared" si="7"/>
        <v>3.6105107034710029</v>
      </c>
      <c r="J32" s="9">
        <f t="shared" si="8"/>
        <v>3.9585787972671369</v>
      </c>
      <c r="K32" s="11">
        <f t="shared" si="9"/>
        <v>0.49140049140049136</v>
      </c>
      <c r="L32" s="11">
        <f t="shared" si="10"/>
        <v>0.29411764705882354</v>
      </c>
      <c r="M32" s="11">
        <f t="shared" si="11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12"/>
        <v>0</v>
      </c>
      <c r="S32" s="11">
        <f t="shared" si="13"/>
        <v>-0.91097731363076584</v>
      </c>
      <c r="T32" s="11">
        <f t="shared" si="14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2"/>
        <v>0.298816228380965</v>
      </c>
      <c r="E33" s="9">
        <f t="shared" si="3"/>
        <v>0.26956875737317337</v>
      </c>
      <c r="F33" s="9">
        <f t="shared" si="4"/>
        <v>0.43161501424586152</v>
      </c>
      <c r="G33" s="9">
        <f t="shared" si="5"/>
        <v>1.0838514815211544</v>
      </c>
      <c r="H33" s="9">
        <f t="shared" si="6"/>
        <v>3.346538457493299</v>
      </c>
      <c r="I33" s="9">
        <f t="shared" si="7"/>
        <v>3.7096287038028866</v>
      </c>
      <c r="J33" s="9">
        <f t="shared" si="8"/>
        <v>2.3168795500482022</v>
      </c>
      <c r="K33" s="11">
        <f t="shared" si="9"/>
        <v>0.31595576619273302</v>
      </c>
      <c r="L33" s="11">
        <f t="shared" si="10"/>
        <v>0.2857142857142857</v>
      </c>
      <c r="M33" s="11">
        <f t="shared" si="11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12"/>
        <v>0</v>
      </c>
      <c r="S33" s="11">
        <f t="shared" si="13"/>
        <v>-0.89413508967011723</v>
      </c>
      <c r="T33" s="11">
        <f t="shared" si="14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2"/>
        <v>0.33895054227016158</v>
      </c>
      <c r="E34" s="9">
        <f t="shared" si="3"/>
        <v>0.31744284021160807</v>
      </c>
      <c r="F34" s="9">
        <f t="shared" si="4"/>
        <v>0.3436066175182303</v>
      </c>
      <c r="G34" s="9">
        <f t="shared" si="5"/>
        <v>1.0804891595719013</v>
      </c>
      <c r="H34" s="9">
        <f t="shared" si="6"/>
        <v>2.9502829330272817</v>
      </c>
      <c r="I34" s="9">
        <f t="shared" si="7"/>
        <v>3.1501734275480837</v>
      </c>
      <c r="J34" s="9">
        <f t="shared" si="8"/>
        <v>2.9103048341231212</v>
      </c>
      <c r="K34" s="11">
        <f t="shared" si="9"/>
        <v>0.35650623885918004</v>
      </c>
      <c r="L34" s="11">
        <f t="shared" si="10"/>
        <v>0.33444816053511706</v>
      </c>
      <c r="M34" s="11">
        <f t="shared" si="11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12"/>
        <v>0</v>
      </c>
      <c r="S34" s="11">
        <f t="shared" si="13"/>
        <v>-0.87598469151009428</v>
      </c>
      <c r="T34" s="11">
        <f t="shared" si="14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2"/>
        <v>0.41513971902627367</v>
      </c>
      <c r="E35" s="9">
        <f t="shared" si="3"/>
        <v>0.2845585428067301</v>
      </c>
      <c r="F35" s="9">
        <f t="shared" si="4"/>
        <v>0.30030173816699618</v>
      </c>
      <c r="G35" s="9">
        <f t="shared" si="5"/>
        <v>1.0837135142866692</v>
      </c>
      <c r="H35" s="9">
        <f t="shared" si="6"/>
        <v>2.4088275685726694</v>
      </c>
      <c r="I35" s="9">
        <f t="shared" si="7"/>
        <v>3.5142153531450715</v>
      </c>
      <c r="J35" s="9">
        <f t="shared" si="8"/>
        <v>3.3299840557163387</v>
      </c>
      <c r="K35" s="11">
        <f t="shared" si="9"/>
        <v>0.43478260869565222</v>
      </c>
      <c r="L35" s="11">
        <f t="shared" si="10"/>
        <v>0.30120481927710846</v>
      </c>
      <c r="M35" s="11">
        <f t="shared" si="11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12"/>
        <v>0</v>
      </c>
      <c r="S35" s="11">
        <f t="shared" si="13"/>
        <v>-0.88982789463944267</v>
      </c>
      <c r="T35" s="11">
        <f t="shared" si="14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2"/>
        <v>0.31305099620538329</v>
      </c>
      <c r="E36" s="9">
        <f t="shared" si="3"/>
        <v>0.32630138505670392</v>
      </c>
      <c r="F36" s="9">
        <f t="shared" si="4"/>
        <v>0.36064761873791285</v>
      </c>
      <c r="G36" s="9">
        <f t="shared" si="5"/>
        <v>1.0809693249298717</v>
      </c>
      <c r="H36" s="9">
        <f t="shared" si="6"/>
        <v>3.1943677296076394</v>
      </c>
      <c r="I36" s="9">
        <f t="shared" si="7"/>
        <v>3.0646514106160545</v>
      </c>
      <c r="J36" s="9">
        <f t="shared" si="8"/>
        <v>2.7727896928849889</v>
      </c>
      <c r="K36" s="11">
        <f t="shared" si="9"/>
        <v>0.33003300330033003</v>
      </c>
      <c r="L36" s="11">
        <f t="shared" si="10"/>
        <v>0.3436426116838488</v>
      </c>
      <c r="M36" s="11">
        <f t="shared" si="11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12"/>
        <v>0</v>
      </c>
      <c r="S36" s="11">
        <f t="shared" si="13"/>
        <v>-0.87752792520316847</v>
      </c>
      <c r="T36" s="11">
        <f t="shared" si="14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2"/>
        <v>0.61237248496317187</v>
      </c>
      <c r="E37" s="9">
        <f t="shared" si="3"/>
        <v>0.23123582115891786</v>
      </c>
      <c r="F37" s="9">
        <f t="shared" si="4"/>
        <v>0.15639169387791066</v>
      </c>
      <c r="G37" s="9">
        <f t="shared" si="5"/>
        <v>1.1008574443057213</v>
      </c>
      <c r="H37" s="9">
        <f t="shared" si="6"/>
        <v>1.6329930304757898</v>
      </c>
      <c r="I37" s="9">
        <f t="shared" si="7"/>
        <v>4.3245894818032777</v>
      </c>
      <c r="J37" s="9">
        <f t="shared" si="8"/>
        <v>6.3942014770980347</v>
      </c>
      <c r="K37" s="11">
        <f t="shared" si="9"/>
        <v>0.63492063492063489</v>
      </c>
      <c r="L37" s="11">
        <f t="shared" si="10"/>
        <v>0.24875621890547267</v>
      </c>
      <c r="M37" s="11">
        <f t="shared" si="11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12"/>
        <v>0</v>
      </c>
      <c r="S37" s="11">
        <f t="shared" si="13"/>
        <v>-0.99837228297595904</v>
      </c>
      <c r="T37" s="11">
        <f t="shared" si="14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2"/>
        <v>0.18632418472097911</v>
      </c>
      <c r="E38" s="9">
        <f t="shared" si="3"/>
        <v>0.28481758730861351</v>
      </c>
      <c r="F38" s="9">
        <f t="shared" si="4"/>
        <v>0.52885822797040716</v>
      </c>
      <c r="G38" s="9">
        <f t="shared" si="5"/>
        <v>1.0917474514882519</v>
      </c>
      <c r="H38" s="9">
        <f t="shared" si="6"/>
        <v>5.3669898059530077</v>
      </c>
      <c r="I38" s="9">
        <f t="shared" si="7"/>
        <v>3.5110191384229799</v>
      </c>
      <c r="J38" s="9">
        <f t="shared" si="8"/>
        <v>1.8908659204144143</v>
      </c>
      <c r="K38" s="11">
        <f t="shared" si="9"/>
        <v>0.2</v>
      </c>
      <c r="L38" s="11">
        <f t="shared" si="10"/>
        <v>0.30303030303030304</v>
      </c>
      <c r="M38" s="11">
        <f t="shared" si="11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12"/>
        <v>0</v>
      </c>
      <c r="S38" s="11">
        <f t="shared" si="13"/>
        <v>-0.94789002557544777</v>
      </c>
      <c r="T38" s="11">
        <f t="shared" si="14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2"/>
        <v>0.32837412644867264</v>
      </c>
      <c r="E39" s="9">
        <f t="shared" si="3"/>
        <v>0.29721674807430754</v>
      </c>
      <c r="F39" s="9">
        <f t="shared" si="4"/>
        <v>0.3744091254770196</v>
      </c>
      <c r="G39" s="9">
        <f t="shared" si="5"/>
        <v>1.0821729741522659</v>
      </c>
      <c r="H39" s="9">
        <f t="shared" si="6"/>
        <v>3.045306921147783</v>
      </c>
      <c r="I39" s="9">
        <f t="shared" si="7"/>
        <v>3.3645479485227017</v>
      </c>
      <c r="J39" s="9">
        <f t="shared" si="8"/>
        <v>2.670875072091099</v>
      </c>
      <c r="K39" s="11">
        <f t="shared" si="9"/>
        <v>0.34602076124567471</v>
      </c>
      <c r="L39" s="11">
        <f t="shared" si="10"/>
        <v>0.31397174254317112</v>
      </c>
      <c r="M39" s="11">
        <f t="shared" si="11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12"/>
        <v>0</v>
      </c>
      <c r="S39" s="11">
        <f t="shared" si="13"/>
        <v>-0.88124870259300769</v>
      </c>
      <c r="T39" s="11">
        <f t="shared" si="14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2"/>
        <v>0.24182314464568924</v>
      </c>
      <c r="E40" s="9">
        <f t="shared" si="3"/>
        <v>0.24971171303459366</v>
      </c>
      <c r="F40" s="9">
        <f t="shared" si="4"/>
        <v>0.5084651423197174</v>
      </c>
      <c r="G40" s="9">
        <f t="shared" si="5"/>
        <v>1.0886296799228765</v>
      </c>
      <c r="H40" s="9">
        <f t="shared" si="6"/>
        <v>4.1352534781778845</v>
      </c>
      <c r="I40" s="9">
        <f t="shared" si="7"/>
        <v>4.0046179165871392</v>
      </c>
      <c r="J40" s="9">
        <f t="shared" si="8"/>
        <v>1.9667031557715136</v>
      </c>
      <c r="K40" s="11">
        <f t="shared" si="9"/>
        <v>0.25773195876288663</v>
      </c>
      <c r="L40" s="11">
        <f t="shared" si="10"/>
        <v>0.26595744680851063</v>
      </c>
      <c r="M40" s="11">
        <f t="shared" si="11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12"/>
        <v>0</v>
      </c>
      <c r="S40" s="11">
        <f t="shared" si="13"/>
        <v>-0.92483788135962031</v>
      </c>
      <c r="T40" s="11">
        <f t="shared" si="14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2"/>
        <v>0.67103607244648877</v>
      </c>
      <c r="E41" s="9">
        <f t="shared" si="3"/>
        <v>0.20597267699767713</v>
      </c>
      <c r="F41" s="9">
        <f t="shared" si="4"/>
        <v>0.12299125055583401</v>
      </c>
      <c r="G41" s="9">
        <f t="shared" si="5"/>
        <v>1.1141655726026023</v>
      </c>
      <c r="H41" s="9">
        <f t="shared" si="6"/>
        <v>1.4902328519451451</v>
      </c>
      <c r="I41" s="9">
        <f t="shared" si="7"/>
        <v>4.8550128812050035</v>
      </c>
      <c r="J41" s="9">
        <f t="shared" si="8"/>
        <v>8.1306596646566547</v>
      </c>
      <c r="K41" s="11">
        <f t="shared" si="9"/>
        <v>0.69444444444444442</v>
      </c>
      <c r="L41" s="11">
        <f t="shared" si="10"/>
        <v>0.22421524663677131</v>
      </c>
      <c r="M41" s="11">
        <f t="shared" si="11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12"/>
        <v>0</v>
      </c>
      <c r="S41" s="11">
        <f t="shared" si="13"/>
        <v>-1.0571301891749871</v>
      </c>
      <c r="T41" s="11">
        <f t="shared" si="14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2"/>
        <v>0.2557515401704929</v>
      </c>
      <c r="E42" s="9">
        <f t="shared" si="3"/>
        <v>0.3048539720865473</v>
      </c>
      <c r="F42" s="9">
        <f t="shared" si="4"/>
        <v>0.43939448774295964</v>
      </c>
      <c r="G42" s="9">
        <f t="shared" si="5"/>
        <v>1.0858376415054509</v>
      </c>
      <c r="H42" s="9">
        <f t="shared" si="6"/>
        <v>3.9100448792346083</v>
      </c>
      <c r="I42" s="9">
        <f t="shared" si="7"/>
        <v>3.2802590471614468</v>
      </c>
      <c r="J42" s="9">
        <f t="shared" si="8"/>
        <v>2.2758592287689043</v>
      </c>
      <c r="K42" s="11">
        <f t="shared" si="9"/>
        <v>0.27173913043478259</v>
      </c>
      <c r="L42" s="11">
        <f t="shared" si="10"/>
        <v>0.32258064516129031</v>
      </c>
      <c r="M42" s="11">
        <f t="shared" si="11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12"/>
        <v>0</v>
      </c>
      <c r="S42" s="11">
        <f t="shared" si="13"/>
        <v>-0.90051263439640772</v>
      </c>
      <c r="T42" s="11">
        <f t="shared" si="14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2"/>
        <v>0.5397122800033286</v>
      </c>
      <c r="E43" s="9">
        <f t="shared" si="3"/>
        <v>0.25025835508428645</v>
      </c>
      <c r="F43" s="9">
        <f t="shared" si="4"/>
        <v>0.21002936491238508</v>
      </c>
      <c r="G43" s="9">
        <f t="shared" si="5"/>
        <v>1.0933834255736312</v>
      </c>
      <c r="H43" s="9">
        <f t="shared" si="6"/>
        <v>1.8528390719474321</v>
      </c>
      <c r="I43" s="9">
        <f t="shared" si="7"/>
        <v>3.9958705860717507</v>
      </c>
      <c r="J43" s="9">
        <f t="shared" si="8"/>
        <v>4.7612389839732918</v>
      </c>
      <c r="K43" s="11">
        <f t="shared" si="9"/>
        <v>0.5617977528089888</v>
      </c>
      <c r="L43" s="11">
        <f t="shared" si="10"/>
        <v>0.26737967914438499</v>
      </c>
      <c r="M43" s="11">
        <f t="shared" si="11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12"/>
        <v>0</v>
      </c>
      <c r="S43" s="11">
        <f t="shared" si="13"/>
        <v>-0.94668529569225512</v>
      </c>
      <c r="T43" s="11">
        <f t="shared" si="14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2"/>
        <v>0.42774440969031957</v>
      </c>
      <c r="E44" s="9">
        <f t="shared" si="3"/>
        <v>0.29987590449466189</v>
      </c>
      <c r="F44" s="9">
        <f t="shared" si="4"/>
        <v>0.2723796858150187</v>
      </c>
      <c r="G44" s="9">
        <f t="shared" si="5"/>
        <v>1.085912903663542</v>
      </c>
      <c r="H44" s="9">
        <f t="shared" si="6"/>
        <v>2.3378446973134839</v>
      </c>
      <c r="I44" s="9">
        <f t="shared" si="7"/>
        <v>3.3347127428766155</v>
      </c>
      <c r="J44" s="9">
        <f t="shared" si="8"/>
        <v>3.6713457430123122</v>
      </c>
      <c r="K44" s="11">
        <f t="shared" si="9"/>
        <v>0.4480286738351254</v>
      </c>
      <c r="L44" s="11">
        <f t="shared" si="10"/>
        <v>0.31746031746031744</v>
      </c>
      <c r="M44" s="11">
        <f t="shared" si="11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12"/>
        <v>0</v>
      </c>
      <c r="S44" s="11">
        <f t="shared" si="13"/>
        <v>-0.89655570370261195</v>
      </c>
      <c r="T44" s="11">
        <f t="shared" si="14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2"/>
        <v>0.50732844690413093</v>
      </c>
      <c r="E45" s="9">
        <f t="shared" si="3"/>
        <v>0.25625140545026487</v>
      </c>
      <c r="F45" s="9">
        <f t="shared" si="4"/>
        <v>0.2364201476456041</v>
      </c>
      <c r="G45" s="9">
        <f t="shared" si="5"/>
        <v>1.0911344439334254</v>
      </c>
      <c r="H45" s="9">
        <f t="shared" si="6"/>
        <v>1.9711096551007488</v>
      </c>
      <c r="I45" s="9">
        <f t="shared" si="7"/>
        <v>3.9024176208629116</v>
      </c>
      <c r="J45" s="9">
        <f t="shared" si="8"/>
        <v>4.2297579540429391</v>
      </c>
      <c r="K45" s="11">
        <f t="shared" si="9"/>
        <v>0.52910052910052918</v>
      </c>
      <c r="L45" s="11">
        <f t="shared" si="10"/>
        <v>0.27322404371584696</v>
      </c>
      <c r="M45" s="11">
        <f t="shared" si="11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12"/>
        <v>0</v>
      </c>
      <c r="S45" s="11">
        <f t="shared" si="13"/>
        <v>-0.92900410759665675</v>
      </c>
      <c r="T45" s="11">
        <f t="shared" si="14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2"/>
        <v>0.45157190143999698</v>
      </c>
      <c r="E46" s="9">
        <f t="shared" si="3"/>
        <v>0.27503306728513716</v>
      </c>
      <c r="F46" s="9">
        <f t="shared" si="4"/>
        <v>0.27339503127486597</v>
      </c>
      <c r="G46" s="9">
        <f t="shared" si="5"/>
        <v>1.0892257998254198</v>
      </c>
      <c r="H46" s="9">
        <f t="shared" si="6"/>
        <v>2.2144867668053432</v>
      </c>
      <c r="I46" s="9">
        <f t="shared" si="7"/>
        <v>3.6359264355775163</v>
      </c>
      <c r="J46" s="9">
        <f t="shared" si="8"/>
        <v>3.6577109515740238</v>
      </c>
      <c r="K46" s="11">
        <f t="shared" si="9"/>
        <v>0.47281323877068554</v>
      </c>
      <c r="L46" s="11">
        <f t="shared" si="10"/>
        <v>0.29239766081871343</v>
      </c>
      <c r="M46" s="11">
        <f t="shared" si="11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12"/>
        <v>0</v>
      </c>
      <c r="S46" s="11">
        <f t="shared" si="13"/>
        <v>-0.90752343764714005</v>
      </c>
      <c r="T46" s="11">
        <f t="shared" si="14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2"/>
        <v>0.68032568201970023</v>
      </c>
      <c r="E47" s="9">
        <f t="shared" si="3"/>
        <v>0.1954239151098843</v>
      </c>
      <c r="F47" s="9">
        <f t="shared" si="4"/>
        <v>0.12425040287041532</v>
      </c>
      <c r="G47" s="9">
        <f t="shared" si="5"/>
        <v>1.1187720067614368</v>
      </c>
      <c r="H47" s="9">
        <f t="shared" si="6"/>
        <v>1.4698842428398036</v>
      </c>
      <c r="I47" s="9">
        <f t="shared" si="7"/>
        <v>5.1170809848820866</v>
      </c>
      <c r="J47" s="9">
        <f t="shared" si="8"/>
        <v>8.0482636425970515</v>
      </c>
      <c r="K47" s="11">
        <f t="shared" si="9"/>
        <v>0.70422535211267612</v>
      </c>
      <c r="L47" s="11">
        <f t="shared" si="10"/>
        <v>0.21367521367521369</v>
      </c>
      <c r="M47" s="11">
        <f t="shared" si="11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12"/>
        <v>0</v>
      </c>
      <c r="S47" s="11">
        <f t="shared" si="13"/>
        <v>-1.0680600742712552</v>
      </c>
      <c r="T47" s="11">
        <f t="shared" si="14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2"/>
        <v>0.41136272288579145</v>
      </c>
      <c r="E48" s="9">
        <f t="shared" si="3"/>
        <v>0.29877805800971458</v>
      </c>
      <c r="F48" s="9">
        <f t="shared" si="4"/>
        <v>0.28985921910449386</v>
      </c>
      <c r="G48" s="9">
        <f t="shared" si="5"/>
        <v>1.0840489581039052</v>
      </c>
      <c r="H48" s="9">
        <f t="shared" si="6"/>
        <v>2.4309446246971547</v>
      </c>
      <c r="I48" s="9">
        <f t="shared" si="7"/>
        <v>3.3469659942949548</v>
      </c>
      <c r="J48" s="9">
        <f t="shared" si="8"/>
        <v>3.4499506453148254</v>
      </c>
      <c r="K48" s="11">
        <f t="shared" si="9"/>
        <v>0.43103448275862072</v>
      </c>
      <c r="L48" s="11">
        <f t="shared" si="10"/>
        <v>0.31595576619273302</v>
      </c>
      <c r="M48" s="11">
        <f t="shared" si="11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12"/>
        <v>0</v>
      </c>
      <c r="S48" s="11">
        <f t="shared" si="13"/>
        <v>-0.88950780258593665</v>
      </c>
      <c r="T48" s="11">
        <f t="shared" si="14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2"/>
        <v>0.46360824216772006</v>
      </c>
      <c r="E49" s="9">
        <f t="shared" si="3"/>
        <v>0.30056783716392155</v>
      </c>
      <c r="F49" s="9">
        <f t="shared" si="4"/>
        <v>0.23582392066835839</v>
      </c>
      <c r="G49" s="9">
        <f t="shared" si="5"/>
        <v>1.0873999771670422</v>
      </c>
      <c r="H49" s="9">
        <f t="shared" si="6"/>
        <v>2.1569935757057332</v>
      </c>
      <c r="I49" s="9">
        <f t="shared" si="7"/>
        <v>3.3270359511374701</v>
      </c>
      <c r="J49" s="9">
        <f t="shared" si="8"/>
        <v>4.2404519319577858</v>
      </c>
      <c r="K49" s="11">
        <f t="shared" si="9"/>
        <v>0.48449612403100772</v>
      </c>
      <c r="L49" s="11">
        <f t="shared" si="10"/>
        <v>0.31847133757961782</v>
      </c>
      <c r="M49" s="11">
        <f t="shared" si="11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12"/>
        <v>0</v>
      </c>
      <c r="S49" s="11">
        <f t="shared" si="13"/>
        <v>-0.91137647795082011</v>
      </c>
      <c r="T49" s="11">
        <f t="shared" si="14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2"/>
        <v>0.36350737004662892</v>
      </c>
      <c r="E50" s="9">
        <f t="shared" si="3"/>
        <v>0.29699500814742869</v>
      </c>
      <c r="F50" s="9">
        <f t="shared" si="4"/>
        <v>0.33949762180594234</v>
      </c>
      <c r="G50" s="9">
        <f t="shared" si="5"/>
        <v>1.0808492964145486</v>
      </c>
      <c r="H50" s="9">
        <f t="shared" si="6"/>
        <v>2.750975860191569</v>
      </c>
      <c r="I50" s="9">
        <f t="shared" si="7"/>
        <v>3.3670599591478614</v>
      </c>
      <c r="J50" s="9">
        <f t="shared" si="8"/>
        <v>2.9455287335461877</v>
      </c>
      <c r="K50" s="11">
        <f t="shared" si="9"/>
        <v>0.38167938931297707</v>
      </c>
      <c r="L50" s="11">
        <f t="shared" si="10"/>
        <v>0.31347962382445144</v>
      </c>
      <c r="M50" s="11">
        <f t="shared" si="11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12"/>
        <v>0</v>
      </c>
      <c r="S50" s="11">
        <f t="shared" si="13"/>
        <v>-0.87847868162429332</v>
      </c>
      <c r="T50" s="11">
        <f t="shared" si="14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2"/>
        <v>0.5086363707605267</v>
      </c>
      <c r="E51" s="9">
        <f t="shared" si="3"/>
        <v>0.26661255903060799</v>
      </c>
      <c r="F51" s="9">
        <f t="shared" si="4"/>
        <v>0.22475107020886523</v>
      </c>
      <c r="G51" s="9">
        <f t="shared" si="5"/>
        <v>1.0915718424803482</v>
      </c>
      <c r="H51" s="9">
        <f t="shared" si="6"/>
        <v>1.9660410805951081</v>
      </c>
      <c r="I51" s="9">
        <f t="shared" si="7"/>
        <v>3.7507610430504768</v>
      </c>
      <c r="J51" s="9">
        <f t="shared" si="8"/>
        <v>4.4493670222379009</v>
      </c>
      <c r="K51" s="11">
        <f t="shared" si="9"/>
        <v>0.5305039787798409</v>
      </c>
      <c r="L51" s="11">
        <f t="shared" si="10"/>
        <v>0.28409090909090912</v>
      </c>
      <c r="M51" s="11">
        <f t="shared" si="11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12"/>
        <v>0</v>
      </c>
      <c r="S51" s="11">
        <f t="shared" si="13"/>
        <v>-0.93154499397794865</v>
      </c>
      <c r="T51" s="11">
        <f t="shared" si="14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2"/>
        <v>0.3747991511632498</v>
      </c>
      <c r="E52" s="9">
        <f t="shared" si="3"/>
        <v>0.29877213912466216</v>
      </c>
      <c r="F52" s="9">
        <f t="shared" si="4"/>
        <v>0.32642870971208804</v>
      </c>
      <c r="G52" s="9">
        <f t="shared" si="5"/>
        <v>1.0831790197675557</v>
      </c>
      <c r="H52" s="9">
        <f t="shared" si="6"/>
        <v>2.6680956904420361</v>
      </c>
      <c r="I52" s="9">
        <f t="shared" si="7"/>
        <v>3.347032300032339</v>
      </c>
      <c r="J52" s="9">
        <f t="shared" si="8"/>
        <v>3.0634560326571938</v>
      </c>
      <c r="K52" s="11">
        <f t="shared" si="9"/>
        <v>0.39370078740157477</v>
      </c>
      <c r="L52" s="11">
        <f t="shared" si="10"/>
        <v>0.31577617784514339</v>
      </c>
      <c r="M52" s="11">
        <f t="shared" si="11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12"/>
        <v>0</v>
      </c>
      <c r="S52" s="11">
        <f t="shared" si="13"/>
        <v>-0.88281083950884054</v>
      </c>
      <c r="T52" s="11">
        <f t="shared" si="14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2"/>
        <v>0.34187639808722625</v>
      </c>
      <c r="E53" s="9">
        <f t="shared" si="3"/>
        <v>0.29898513932210585</v>
      </c>
      <c r="F53" s="9">
        <f t="shared" si="4"/>
        <v>0.3591384625906679</v>
      </c>
      <c r="G53" s="9">
        <f t="shared" si="5"/>
        <v>1.0814796303394436</v>
      </c>
      <c r="H53" s="9">
        <f t="shared" si="6"/>
        <v>2.9250337420042092</v>
      </c>
      <c r="I53" s="9">
        <f t="shared" si="7"/>
        <v>3.3446478385759146</v>
      </c>
      <c r="J53" s="9">
        <f t="shared" si="8"/>
        <v>2.7844413900600817</v>
      </c>
      <c r="K53" s="11">
        <f t="shared" si="9"/>
        <v>0.35971223021582738</v>
      </c>
      <c r="L53" s="11">
        <f t="shared" si="10"/>
        <v>0.31565656565656564</v>
      </c>
      <c r="M53" s="11">
        <f t="shared" si="11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12"/>
        <v>0</v>
      </c>
      <c r="S53" s="11">
        <f t="shared" si="13"/>
        <v>-0.87916354138005126</v>
      </c>
      <c r="T53" s="11">
        <f t="shared" si="14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2"/>
        <v>0.59539633999706976</v>
      </c>
      <c r="E54" s="9">
        <f t="shared" si="3"/>
        <v>0.24057918609133144</v>
      </c>
      <c r="F54" s="9">
        <f t="shared" si="4"/>
        <v>0.16402447391159855</v>
      </c>
      <c r="G54" s="9">
        <f t="shared" si="5"/>
        <v>1.0960540140287631</v>
      </c>
      <c r="H54" s="9">
        <f t="shared" si="6"/>
        <v>1.6795534886978336</v>
      </c>
      <c r="I54" s="9">
        <f t="shared" si="7"/>
        <v>4.1566355604028375</v>
      </c>
      <c r="J54" s="9">
        <f t="shared" si="8"/>
        <v>6.0966511652337489</v>
      </c>
      <c r="K54" s="11">
        <f t="shared" si="9"/>
        <v>0.61728395061728392</v>
      </c>
      <c r="L54" s="11">
        <f t="shared" si="10"/>
        <v>0.25773195876288663</v>
      </c>
      <c r="M54" s="11">
        <f t="shared" si="11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12"/>
        <v>0</v>
      </c>
      <c r="S54" s="11">
        <f t="shared" si="13"/>
        <v>-0.98156819670867546</v>
      </c>
      <c r="T54" s="11">
        <f t="shared" si="14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2"/>
        <v>0.37963403191059764</v>
      </c>
      <c r="E55" s="9">
        <f t="shared" si="3"/>
        <v>0.3096623763281896</v>
      </c>
      <c r="F55" s="9">
        <f t="shared" si="4"/>
        <v>0.31070359176121265</v>
      </c>
      <c r="G55" s="9">
        <f t="shared" si="5"/>
        <v>1.08219589112056</v>
      </c>
      <c r="H55" s="9">
        <f t="shared" si="6"/>
        <v>2.634115795592046</v>
      </c>
      <c r="I55" s="9">
        <f t="shared" si="7"/>
        <v>3.2293235357083536</v>
      </c>
      <c r="J55" s="9">
        <f t="shared" si="8"/>
        <v>3.2185015767971472</v>
      </c>
      <c r="K55" s="11">
        <f t="shared" si="9"/>
        <v>0.39840637450199207</v>
      </c>
      <c r="L55" s="11">
        <f t="shared" si="10"/>
        <v>0.32679738562091504</v>
      </c>
      <c r="M55" s="11">
        <f t="shared" si="11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12"/>
        <v>0</v>
      </c>
      <c r="S55" s="11">
        <f t="shared" si="13"/>
        <v>-0.88132945882921254</v>
      </c>
      <c r="T55" s="11">
        <f t="shared" si="14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2"/>
        <v>0.41823114393620753</v>
      </c>
      <c r="E56" s="9">
        <f t="shared" si="3"/>
        <v>0.28399183832075892</v>
      </c>
      <c r="F56" s="9">
        <f t="shared" si="4"/>
        <v>0.29777701774303361</v>
      </c>
      <c r="G56" s="9">
        <f t="shared" si="5"/>
        <v>1.0867361873681112</v>
      </c>
      <c r="H56" s="9">
        <f t="shared" si="6"/>
        <v>2.3910223198311824</v>
      </c>
      <c r="I56" s="9">
        <f t="shared" si="7"/>
        <v>3.5212279546940173</v>
      </c>
      <c r="J56" s="9">
        <f t="shared" si="8"/>
        <v>3.3582175265888017</v>
      </c>
      <c r="K56" s="11">
        <f t="shared" si="9"/>
        <v>0.43859649122807021</v>
      </c>
      <c r="L56" s="11">
        <f t="shared" si="10"/>
        <v>0.30120481927710846</v>
      </c>
      <c r="M56" s="11">
        <f t="shared" si="11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12"/>
        <v>0</v>
      </c>
      <c r="S56" s="11">
        <f t="shared" si="13"/>
        <v>-0.89540213332273966</v>
      </c>
      <c r="T56" s="11">
        <f t="shared" si="14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2"/>
        <v>0.52236737817273426</v>
      </c>
      <c r="E57" s="9">
        <f t="shared" si="3"/>
        <v>0.25878142723417302</v>
      </c>
      <c r="F57" s="9">
        <f t="shared" si="4"/>
        <v>0.21885119459309274</v>
      </c>
      <c r="G57" s="9">
        <f t="shared" si="5"/>
        <v>1.1016403669125008</v>
      </c>
      <c r="H57" s="9">
        <f t="shared" si="6"/>
        <v>1.9143615045373759</v>
      </c>
      <c r="I57" s="9">
        <f t="shared" si="7"/>
        <v>3.8642649539725022</v>
      </c>
      <c r="J57" s="9">
        <f t="shared" si="8"/>
        <v>4.5693147887965031</v>
      </c>
      <c r="K57" s="11">
        <f t="shared" si="9"/>
        <v>0.54644808743169393</v>
      </c>
      <c r="L57" s="11">
        <f t="shared" si="10"/>
        <v>0.27777777777777779</v>
      </c>
      <c r="M57" s="11">
        <f t="shared" si="11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12"/>
        <v>0</v>
      </c>
      <c r="S57" s="11">
        <f t="shared" si="13"/>
        <v>-0.9539582832755521</v>
      </c>
      <c r="T57" s="11">
        <f t="shared" si="14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2"/>
        <v>0.5331337522127233</v>
      </c>
      <c r="E58" s="9">
        <f t="shared" si="3"/>
        <v>0.23343312389363835</v>
      </c>
      <c r="F58" s="9">
        <f t="shared" si="4"/>
        <v>0.23343312389363835</v>
      </c>
      <c r="G58" s="9">
        <f t="shared" si="5"/>
        <v>1.0946273938050037</v>
      </c>
      <c r="H58" s="9">
        <f t="shared" si="6"/>
        <v>1.8757019150440029</v>
      </c>
      <c r="I58" s="9">
        <f t="shared" si="7"/>
        <v>4.2838821814150112</v>
      </c>
      <c r="J58" s="9">
        <f t="shared" si="8"/>
        <v>4.2838821814150112</v>
      </c>
      <c r="K58" s="11">
        <f t="shared" si="9"/>
        <v>0.55555555555555558</v>
      </c>
      <c r="L58" s="11">
        <f t="shared" si="10"/>
        <v>0.25</v>
      </c>
      <c r="M58" s="11">
        <f t="shared" si="11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12"/>
        <v>0</v>
      </c>
      <c r="S58" s="11">
        <f t="shared" si="13"/>
        <v>-0.94444444444444486</v>
      </c>
      <c r="T58" s="11">
        <f t="shared" si="14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2"/>
        <v>0.24487436157882381</v>
      </c>
      <c r="E59" s="9">
        <f t="shared" si="3"/>
        <v>0.26643025241250695</v>
      </c>
      <c r="F59" s="9">
        <f t="shared" si="4"/>
        <v>0.4886953860086693</v>
      </c>
      <c r="G59" s="9">
        <f t="shared" si="5"/>
        <v>1.1013310101913296</v>
      </c>
      <c r="H59" s="9">
        <f t="shared" si="6"/>
        <v>4.0837268285357231</v>
      </c>
      <c r="I59" s="9">
        <f t="shared" si="7"/>
        <v>3.753327525478324</v>
      </c>
      <c r="J59" s="9">
        <f t="shared" si="8"/>
        <v>2.0462644596817623</v>
      </c>
      <c r="K59" s="11">
        <f t="shared" si="9"/>
        <v>0.26315789473684209</v>
      </c>
      <c r="L59" s="11">
        <f t="shared" si="10"/>
        <v>0.2857142857142857</v>
      </c>
      <c r="M59" s="11">
        <f t="shared" si="11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12"/>
        <v>0</v>
      </c>
      <c r="S59" s="11">
        <f t="shared" si="13"/>
        <v>-0.93984962406015082</v>
      </c>
      <c r="T59" s="11">
        <f t="shared" si="14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2"/>
        <v>0.35211940540326503</v>
      </c>
      <c r="E60" s="9">
        <f t="shared" si="3"/>
        <v>0.29576118919347011</v>
      </c>
      <c r="F60" s="9">
        <f t="shared" si="4"/>
        <v>0.35211940540326503</v>
      </c>
      <c r="G60" s="9">
        <f t="shared" si="5"/>
        <v>1.0823210145980573</v>
      </c>
      <c r="H60" s="9">
        <f t="shared" si="6"/>
        <v>2.8399457248166975</v>
      </c>
      <c r="I60" s="9">
        <f t="shared" si="7"/>
        <v>3.3811062321157257</v>
      </c>
      <c r="J60" s="9">
        <f t="shared" si="8"/>
        <v>2.8399457248166975</v>
      </c>
      <c r="K60" s="11">
        <f t="shared" si="9"/>
        <v>0.37037037037037035</v>
      </c>
      <c r="L60" s="11">
        <f t="shared" si="10"/>
        <v>0.3125</v>
      </c>
      <c r="M60" s="11">
        <f t="shared" si="11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12"/>
        <v>0</v>
      </c>
      <c r="S60" s="11">
        <f t="shared" si="13"/>
        <v>-0.88078011953444457</v>
      </c>
      <c r="T60" s="11">
        <f t="shared" si="14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2"/>
        <v>0.39288675958777447</v>
      </c>
      <c r="E61" s="9">
        <f t="shared" si="3"/>
        <v>0.26600006251897251</v>
      </c>
      <c r="F61" s="9">
        <f t="shared" si="4"/>
        <v>0.34111317789325329</v>
      </c>
      <c r="G61" s="9">
        <f t="shared" si="5"/>
        <v>1.1037590450621413</v>
      </c>
      <c r="H61" s="9">
        <f t="shared" si="6"/>
        <v>2.5452626630869979</v>
      </c>
      <c r="I61" s="9">
        <f t="shared" si="7"/>
        <v>3.7593976126553534</v>
      </c>
      <c r="J61" s="9">
        <f t="shared" si="8"/>
        <v>2.9315783288587469</v>
      </c>
      <c r="K61" s="11">
        <f t="shared" si="9"/>
        <v>0.41666666666666669</v>
      </c>
      <c r="L61" s="11">
        <f t="shared" si="10"/>
        <v>0.2857142857142857</v>
      </c>
      <c r="M61" s="11">
        <f t="shared" si="11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12"/>
        <v>0</v>
      </c>
      <c r="S61" s="11">
        <f t="shared" si="13"/>
        <v>-0.92244897959183592</v>
      </c>
      <c r="T61" s="11">
        <f t="shared" si="14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2"/>
        <v>0.57744803820403845</v>
      </c>
      <c r="E62" s="9">
        <f t="shared" si="3"/>
        <v>0.24083697379705535</v>
      </c>
      <c r="F62" s="9">
        <f t="shared" si="4"/>
        <v>0.18171498799890617</v>
      </c>
      <c r="G62" s="9">
        <f t="shared" si="5"/>
        <v>1.1257808464401675</v>
      </c>
      <c r="H62" s="9">
        <f t="shared" si="6"/>
        <v>1.7317575501861084</v>
      </c>
      <c r="I62" s="9">
        <f t="shared" si="7"/>
        <v>4.1521863700324682</v>
      </c>
      <c r="J62" s="9">
        <f t="shared" si="8"/>
        <v>5.5031233857606701</v>
      </c>
      <c r="K62" s="11">
        <f t="shared" si="9"/>
        <v>0.60606060606060608</v>
      </c>
      <c r="L62" s="11">
        <f t="shared" si="10"/>
        <v>0.26315789473684209</v>
      </c>
      <c r="M62" s="11">
        <f t="shared" si="11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12"/>
        <v>0</v>
      </c>
      <c r="S62" s="11">
        <f t="shared" si="13"/>
        <v>-1.0233516483516487</v>
      </c>
      <c r="T62" s="11">
        <f t="shared" si="14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2"/>
        <v>0.42183804602589786</v>
      </c>
      <c r="E63" s="9">
        <f t="shared" si="3"/>
        <v>0.27536756208842139</v>
      </c>
      <c r="F63" s="9">
        <f t="shared" si="4"/>
        <v>0.30279439188568075</v>
      </c>
      <c r="G63" s="9">
        <f t="shared" si="5"/>
        <v>1.0964624161730678</v>
      </c>
      <c r="H63" s="9">
        <f t="shared" si="6"/>
        <v>2.3705780202163345</v>
      </c>
      <c r="I63" s="9">
        <f t="shared" si="7"/>
        <v>3.6315097988153626</v>
      </c>
      <c r="J63" s="9">
        <f t="shared" si="8"/>
        <v>3.302571073963442</v>
      </c>
      <c r="K63" s="11">
        <f t="shared" si="9"/>
        <v>0.44444444444444442</v>
      </c>
      <c r="L63" s="11">
        <f t="shared" si="10"/>
        <v>0.29411764705882354</v>
      </c>
      <c r="M63" s="11">
        <f t="shared" si="11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12"/>
        <v>0</v>
      </c>
      <c r="S63" s="11">
        <f t="shared" si="13"/>
        <v>-0.91269841269841268</v>
      </c>
      <c r="T63" s="11">
        <f t="shared" si="14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2"/>
        <v>0.37717519683768824</v>
      </c>
      <c r="E64" s="9">
        <f t="shared" si="3"/>
        <v>0.27456984939532048</v>
      </c>
      <c r="F64" s="9">
        <f t="shared" si="4"/>
        <v>0.34825495376699134</v>
      </c>
      <c r="G64" s="9">
        <f t="shared" si="5"/>
        <v>1.1008585371540844</v>
      </c>
      <c r="H64" s="9">
        <f t="shared" si="6"/>
        <v>2.6512878057311262</v>
      </c>
      <c r="I64" s="9">
        <f t="shared" si="7"/>
        <v>3.6420604891698027</v>
      </c>
      <c r="J64" s="9">
        <f t="shared" si="8"/>
        <v>2.8714595131619434</v>
      </c>
      <c r="K64" s="11">
        <f t="shared" si="9"/>
        <v>0.4</v>
      </c>
      <c r="L64" s="11">
        <f t="shared" si="10"/>
        <v>0.29411764705882354</v>
      </c>
      <c r="M64" s="11">
        <f t="shared" si="11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12"/>
        <v>0</v>
      </c>
      <c r="S64" s="11">
        <f t="shared" si="13"/>
        <v>-0.91503267973856228</v>
      </c>
      <c r="T64" s="11">
        <f t="shared" si="14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2"/>
        <v>0.52665805513644592</v>
      </c>
      <c r="E65" s="9">
        <f t="shared" si="3"/>
        <v>0.22881360019097258</v>
      </c>
      <c r="F65" s="9">
        <f t="shared" si="4"/>
        <v>0.24452834467258167</v>
      </c>
      <c r="G65" s="9">
        <f t="shared" si="5"/>
        <v>1.123456529922725</v>
      </c>
      <c r="H65" s="9">
        <f t="shared" si="6"/>
        <v>1.8987652239381798</v>
      </c>
      <c r="I65" s="9">
        <f t="shared" si="7"/>
        <v>4.3703695897681749</v>
      </c>
      <c r="J65" s="9">
        <f t="shared" si="8"/>
        <v>4.089505457287494</v>
      </c>
      <c r="K65" s="11">
        <f t="shared" si="9"/>
        <v>0.55555555555555558</v>
      </c>
      <c r="L65" s="11">
        <f t="shared" si="10"/>
        <v>0.25</v>
      </c>
      <c r="M65" s="11">
        <f t="shared" si="11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12"/>
        <v>0</v>
      </c>
      <c r="S65" s="11">
        <f t="shared" si="13"/>
        <v>-0.99242424242424232</v>
      </c>
      <c r="T65" s="11">
        <f t="shared" si="14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2"/>
        <v>0.45261822961912729</v>
      </c>
      <c r="E66" s="9">
        <f t="shared" si="3"/>
        <v>0.26390990886000582</v>
      </c>
      <c r="F66" s="9">
        <f t="shared" si="4"/>
        <v>0.28347186152086701</v>
      </c>
      <c r="G66" s="9">
        <f t="shared" si="5"/>
        <v>1.089520257475769</v>
      </c>
      <c r="H66" s="9">
        <f t="shared" si="6"/>
        <v>2.2093674857981034</v>
      </c>
      <c r="I66" s="9">
        <f t="shared" si="7"/>
        <v>3.7891718591379684</v>
      </c>
      <c r="J66" s="9">
        <f t="shared" si="8"/>
        <v>3.5276869973437832</v>
      </c>
      <c r="K66" s="11">
        <f t="shared" si="9"/>
        <v>0.47393364928909953</v>
      </c>
      <c r="L66" s="11">
        <f t="shared" si="10"/>
        <v>0.2808988764044944</v>
      </c>
      <c r="M66" s="11">
        <f t="shared" si="11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12"/>
        <v>0</v>
      </c>
      <c r="S66" s="11">
        <f t="shared" si="13"/>
        <v>-0.90860661307859569</v>
      </c>
      <c r="T66" s="11">
        <f t="shared" si="14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2"/>
        <v>0.29814568511091988</v>
      </c>
      <c r="E67" s="9">
        <f t="shared" si="3"/>
        <v>0.27657714483305518</v>
      </c>
      <c r="F67" s="9">
        <f t="shared" si="4"/>
        <v>0.42527717005602506</v>
      </c>
      <c r="G67" s="9">
        <f t="shared" si="5"/>
        <v>1.0898448960229075</v>
      </c>
      <c r="H67" s="9">
        <f t="shared" si="6"/>
        <v>3.35406497540948</v>
      </c>
      <c r="I67" s="9">
        <f t="shared" si="7"/>
        <v>3.6156277504549781</v>
      </c>
      <c r="J67" s="9">
        <f t="shared" si="8"/>
        <v>2.3514076710684053</v>
      </c>
      <c r="K67" s="11">
        <f t="shared" si="9"/>
        <v>0.31645569620253161</v>
      </c>
      <c r="L67" s="11">
        <f t="shared" si="10"/>
        <v>0.29411764705882354</v>
      </c>
      <c r="M67" s="11">
        <f t="shared" si="11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12"/>
        <v>0</v>
      </c>
      <c r="S67" s="11">
        <f t="shared" si="13"/>
        <v>-0.90227996814018274</v>
      </c>
      <c r="T67" s="11">
        <f t="shared" si="14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15">(K68/(AR68+K68-(AR68*K68)))</f>
        <v>0.49008260918485808</v>
      </c>
      <c r="E68" s="9">
        <f t="shared" ref="E68:E131" si="16">(L68/(AR68+L68-(AR68*L68)))</f>
        <v>0.28702149828756895</v>
      </c>
      <c r="F68" s="9">
        <f t="shared" ref="F68:F131" si="17">(M68/(AR68+M68-(AR68*M68)))</f>
        <v>0.22289589252757291</v>
      </c>
      <c r="G68" s="9">
        <f t="shared" ref="G68:G131" si="18">AR68</f>
        <v>1.0894998146055686</v>
      </c>
      <c r="H68" s="9">
        <f t="shared" ref="H68:H131" si="19">IF(A68="","",1/D68)</f>
        <v>2.0404723229483177</v>
      </c>
      <c r="I68" s="9">
        <f t="shared" ref="I68:I131" si="20">IF(B68="","",1/E68)</f>
        <v>3.4840595773006964</v>
      </c>
      <c r="J68" s="9">
        <f t="shared" ref="J68:J131" si="21">IF(C68="","",1/F68)</f>
        <v>4.4863994067378199</v>
      </c>
      <c r="K68" s="11">
        <f t="shared" ref="K68:K131" si="22">1/A68</f>
        <v>0.51150895140664965</v>
      </c>
      <c r="L68" s="11">
        <f t="shared" ref="L68:L131" si="23">1/B68</f>
        <v>0.3048780487804878</v>
      </c>
      <c r="M68" s="11">
        <f t="shared" ref="M68:M131" si="24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25">O68/N68</f>
        <v>0</v>
      </c>
      <c r="S68" s="11">
        <f t="shared" ref="S68:S131" si="26">P68/N68</f>
        <v>-0.92354987599889793</v>
      </c>
      <c r="T68" s="11">
        <f t="shared" ref="T68:T131" si="27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15"/>
        <v>0.31944604538676191</v>
      </c>
      <c r="E69" s="9">
        <f t="shared" si="16"/>
        <v>0.32689944584442687</v>
      </c>
      <c r="F69" s="9">
        <f t="shared" si="17"/>
        <v>0.35365450876881094</v>
      </c>
      <c r="G69" s="9">
        <f t="shared" si="18"/>
        <v>1.0814310122121222</v>
      </c>
      <c r="H69" s="9">
        <f t="shared" si="19"/>
        <v>3.1304190940578813</v>
      </c>
      <c r="I69" s="9">
        <f t="shared" si="20"/>
        <v>3.0590446472518806</v>
      </c>
      <c r="J69" s="9">
        <f t="shared" si="21"/>
        <v>2.827618410638487</v>
      </c>
      <c r="K69" s="11">
        <f t="shared" si="22"/>
        <v>0.33670033670033667</v>
      </c>
      <c r="L69" s="11">
        <f t="shared" si="23"/>
        <v>0.34435261707988984</v>
      </c>
      <c r="M69" s="11">
        <f t="shared" si="24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25"/>
        <v>0</v>
      </c>
      <c r="S69" s="11">
        <f t="shared" si="26"/>
        <v>-0.87774274098550076</v>
      </c>
      <c r="T69" s="11">
        <f t="shared" si="27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15"/>
        <v>0.37075792293993315</v>
      </c>
      <c r="E70" s="9">
        <f t="shared" si="16"/>
        <v>0.32344199373019911</v>
      </c>
      <c r="F70" s="9">
        <f t="shared" si="17"/>
        <v>0.3058000833298678</v>
      </c>
      <c r="G70" s="9">
        <f t="shared" si="18"/>
        <v>1.081004901277121</v>
      </c>
      <c r="H70" s="9">
        <f t="shared" si="19"/>
        <v>2.6971776950050801</v>
      </c>
      <c r="I70" s="9">
        <f t="shared" si="20"/>
        <v>3.0917444839712291</v>
      </c>
      <c r="J70" s="9">
        <f t="shared" si="21"/>
        <v>3.2701102926819541</v>
      </c>
      <c r="K70" s="11">
        <f t="shared" si="22"/>
        <v>0.38910505836575876</v>
      </c>
      <c r="L70" s="11">
        <f t="shared" si="23"/>
        <v>0.34071550255536626</v>
      </c>
      <c r="M70" s="11">
        <f t="shared" si="24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25"/>
        <v>0</v>
      </c>
      <c r="S70" s="11">
        <f t="shared" si="26"/>
        <v>-0.8785686463067589</v>
      </c>
      <c r="T70" s="11">
        <f t="shared" si="27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15"/>
        <v>0.41321004140534556</v>
      </c>
      <c r="E71" s="9">
        <f t="shared" si="16"/>
        <v>0.31244367268378659</v>
      </c>
      <c r="F71" s="9">
        <f t="shared" si="17"/>
        <v>0.27434628591086779</v>
      </c>
      <c r="G71" s="9">
        <f t="shared" si="18"/>
        <v>1.0840280274394001</v>
      </c>
      <c r="H71" s="9">
        <f t="shared" si="19"/>
        <v>2.4200767159456142</v>
      </c>
      <c r="I71" s="9">
        <f t="shared" si="20"/>
        <v>3.2005768957019827</v>
      </c>
      <c r="J71" s="9">
        <f t="shared" si="21"/>
        <v>3.645028386952136</v>
      </c>
      <c r="K71" s="11">
        <f t="shared" si="22"/>
        <v>0.4329004329004329</v>
      </c>
      <c r="L71" s="11">
        <f t="shared" si="23"/>
        <v>0.33003300330033003</v>
      </c>
      <c r="M71" s="11">
        <f t="shared" si="24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25"/>
        <v>0</v>
      </c>
      <c r="S71" s="11">
        <f t="shared" si="26"/>
        <v>-0.89078045313292764</v>
      </c>
      <c r="T71" s="11">
        <f t="shared" si="27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15"/>
        <v>0.27614577533731333</v>
      </c>
      <c r="E72" s="9">
        <f t="shared" si="16"/>
        <v>0.32817069437584889</v>
      </c>
      <c r="F72" s="9">
        <f t="shared" si="17"/>
        <v>0.39568353028683789</v>
      </c>
      <c r="G72" s="9">
        <f t="shared" si="18"/>
        <v>1.0831717979786166</v>
      </c>
      <c r="H72" s="9">
        <f t="shared" si="19"/>
        <v>3.6212757511082523</v>
      </c>
      <c r="I72" s="9">
        <f t="shared" si="20"/>
        <v>3.0471946981795859</v>
      </c>
      <c r="J72" s="9">
        <f t="shared" si="21"/>
        <v>2.5272722351498498</v>
      </c>
      <c r="K72" s="11">
        <f t="shared" si="22"/>
        <v>0.29239766081871343</v>
      </c>
      <c r="L72" s="11">
        <f t="shared" si="23"/>
        <v>0.34602076124567471</v>
      </c>
      <c r="M72" s="11">
        <f t="shared" si="24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25"/>
        <v>0</v>
      </c>
      <c r="S72" s="11">
        <f t="shared" si="26"/>
        <v>-0.88695124156117011</v>
      </c>
      <c r="T72" s="11">
        <f t="shared" si="27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15"/>
        <v>0.5428453121289829</v>
      </c>
      <c r="E73" s="9">
        <f t="shared" si="16"/>
        <v>0.2844546169508092</v>
      </c>
      <c r="F73" s="9">
        <f t="shared" si="17"/>
        <v>0.17270007092020792</v>
      </c>
      <c r="G73" s="9">
        <f t="shared" si="18"/>
        <v>1.093695337474718</v>
      </c>
      <c r="H73" s="9">
        <f t="shared" si="19"/>
        <v>1.842145409855533</v>
      </c>
      <c r="I73" s="9">
        <f t="shared" si="20"/>
        <v>3.5154992761918509</v>
      </c>
      <c r="J73" s="9">
        <f t="shared" si="21"/>
        <v>5.7903855781392641</v>
      </c>
      <c r="K73" s="11">
        <f t="shared" si="22"/>
        <v>0.56497175141242939</v>
      </c>
      <c r="L73" s="11">
        <f t="shared" si="23"/>
        <v>0.30303030303030304</v>
      </c>
      <c r="M73" s="11">
        <f t="shared" si="24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25"/>
        <v>0</v>
      </c>
      <c r="S73" s="11">
        <f t="shared" si="26"/>
        <v>-0.96042532016325932</v>
      </c>
      <c r="T73" s="11">
        <f t="shared" si="27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15"/>
        <v>0.18809446502895152</v>
      </c>
      <c r="E74" s="9">
        <f t="shared" si="16"/>
        <v>0.24453114956143138</v>
      </c>
      <c r="F74" s="9">
        <f t="shared" si="17"/>
        <v>0.56737438540961704</v>
      </c>
      <c r="G74" s="9">
        <f t="shared" si="18"/>
        <v>1.0955526768476931</v>
      </c>
      <c r="H74" s="9">
        <f t="shared" si="19"/>
        <v>5.316477546779911</v>
      </c>
      <c r="I74" s="9">
        <f t="shared" si="20"/>
        <v>4.0894585487104944</v>
      </c>
      <c r="J74" s="9">
        <f t="shared" si="21"/>
        <v>1.762504663085994</v>
      </c>
      <c r="K74" s="11">
        <f t="shared" si="22"/>
        <v>0.20242914979757085</v>
      </c>
      <c r="L74" s="11">
        <f t="shared" si="23"/>
        <v>0.26178010471204188</v>
      </c>
      <c r="M74" s="11">
        <f t="shared" si="24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25"/>
        <v>0</v>
      </c>
      <c r="S74" s="11">
        <f t="shared" si="26"/>
        <v>-0.96416492765245732</v>
      </c>
      <c r="T74" s="11">
        <f t="shared" si="27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15"/>
        <v>0.6672822738276587</v>
      </c>
      <c r="E75" s="9">
        <f t="shared" si="16"/>
        <v>0.20152279840833601</v>
      </c>
      <c r="F75" s="9">
        <f t="shared" si="17"/>
        <v>0.13119492776400549</v>
      </c>
      <c r="G75" s="9">
        <f t="shared" si="18"/>
        <v>1.1129825038814347</v>
      </c>
      <c r="H75" s="9">
        <f t="shared" si="19"/>
        <v>1.4986161617388827</v>
      </c>
      <c r="I75" s="9">
        <f t="shared" si="20"/>
        <v>4.9622177138179069</v>
      </c>
      <c r="J75" s="9">
        <f t="shared" si="21"/>
        <v>7.6222458980945378</v>
      </c>
      <c r="K75" s="11">
        <f t="shared" si="22"/>
        <v>0.69060773480662985</v>
      </c>
      <c r="L75" s="11">
        <f t="shared" si="23"/>
        <v>0.2192982456140351</v>
      </c>
      <c r="M75" s="11">
        <f t="shared" si="24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25"/>
        <v>0</v>
      </c>
      <c r="S75" s="11">
        <f t="shared" si="26"/>
        <v>-1.0493663757637879</v>
      </c>
      <c r="T75" s="11">
        <f t="shared" si="27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15"/>
        <v>0.52008915583398296</v>
      </c>
      <c r="E76" s="9">
        <f t="shared" si="16"/>
        <v>0.25187245930696467</v>
      </c>
      <c r="F76" s="9">
        <f t="shared" si="17"/>
        <v>0.2280383848590524</v>
      </c>
      <c r="G76" s="9">
        <f t="shared" si="18"/>
        <v>1.0920085932279981</v>
      </c>
      <c r="H76" s="9">
        <f t="shared" si="19"/>
        <v>1.9227472612776584</v>
      </c>
      <c r="I76" s="9">
        <f t="shared" si="20"/>
        <v>3.9702633735801554</v>
      </c>
      <c r="J76" s="9">
        <f t="shared" si="21"/>
        <v>4.3852266390067935</v>
      </c>
      <c r="K76" s="11">
        <f t="shared" si="22"/>
        <v>0.5420054200542006</v>
      </c>
      <c r="L76" s="11">
        <f t="shared" si="23"/>
        <v>0.26881720430107525</v>
      </c>
      <c r="M76" s="11">
        <f t="shared" si="24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25"/>
        <v>0</v>
      </c>
      <c r="S76" s="11">
        <f t="shared" si="26"/>
        <v>-0.93543334493560759</v>
      </c>
      <c r="T76" s="11">
        <f t="shared" si="27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15"/>
        <v>0.76129092695404432</v>
      </c>
      <c r="E77" s="9">
        <f t="shared" si="16"/>
        <v>0.14314112250537914</v>
      </c>
      <c r="F77" s="9">
        <f t="shared" si="17"/>
        <v>9.5567950540576638E-2</v>
      </c>
      <c r="G77" s="9">
        <f t="shared" si="18"/>
        <v>1.1402119244576054</v>
      </c>
      <c r="H77" s="9">
        <f t="shared" si="19"/>
        <v>1.3135582792258411</v>
      </c>
      <c r="I77" s="9">
        <f t="shared" si="20"/>
        <v>6.986112603402427</v>
      </c>
      <c r="J77" s="9">
        <f t="shared" si="21"/>
        <v>10.463758972998127</v>
      </c>
      <c r="K77" s="11">
        <f t="shared" si="22"/>
        <v>0.78431372549019618</v>
      </c>
      <c r="L77" s="11">
        <f t="shared" si="23"/>
        <v>0.16</v>
      </c>
      <c r="M77" s="11">
        <f t="shared" si="24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25"/>
        <v>0</v>
      </c>
      <c r="S77" s="11">
        <f t="shared" si="26"/>
        <v>-1.1537057320189856</v>
      </c>
      <c r="T77" s="11">
        <f t="shared" si="27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15"/>
        <v>0.60025751620064427</v>
      </c>
      <c r="E78" s="9">
        <f t="shared" si="16"/>
        <v>0.25458340698609844</v>
      </c>
      <c r="F78" s="9">
        <f t="shared" si="17"/>
        <v>0.14515907681325715</v>
      </c>
      <c r="G78" s="9">
        <f t="shared" si="18"/>
        <v>1.1007465301940416</v>
      </c>
      <c r="H78" s="9">
        <f t="shared" si="19"/>
        <v>1.6659516507673955</v>
      </c>
      <c r="I78" s="9">
        <f t="shared" si="20"/>
        <v>3.9279857703161509</v>
      </c>
      <c r="J78" s="9">
        <f t="shared" si="21"/>
        <v>6.8889939365381219</v>
      </c>
      <c r="K78" s="11">
        <f t="shared" si="22"/>
        <v>0.62305295950155759</v>
      </c>
      <c r="L78" s="11">
        <f t="shared" si="23"/>
        <v>0.27322404371584696</v>
      </c>
      <c r="M78" s="11">
        <f t="shared" si="24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25"/>
        <v>0</v>
      </c>
      <c r="S78" s="11">
        <f t="shared" si="26"/>
        <v>-1.00060919271222</v>
      </c>
      <c r="T78" s="11">
        <f t="shared" si="27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15"/>
        <v>0.40096703912479198</v>
      </c>
      <c r="E79" s="9">
        <f t="shared" si="16"/>
        <v>0.3194345282409653</v>
      </c>
      <c r="F79" s="9">
        <f t="shared" si="17"/>
        <v>0.27959843263424283</v>
      </c>
      <c r="G79" s="9">
        <f t="shared" si="18"/>
        <v>1.0825873783894098</v>
      </c>
      <c r="H79" s="9">
        <f t="shared" si="19"/>
        <v>2.4939705821773854</v>
      </c>
      <c r="I79" s="9">
        <f t="shared" si="20"/>
        <v>3.1305319606703583</v>
      </c>
      <c r="J79" s="9">
        <f t="shared" si="21"/>
        <v>3.5765579605667952</v>
      </c>
      <c r="K79" s="11">
        <f t="shared" si="22"/>
        <v>0.42016806722689076</v>
      </c>
      <c r="L79" s="11">
        <f t="shared" si="23"/>
        <v>0.33692722371967654</v>
      </c>
      <c r="M79" s="11">
        <f t="shared" si="24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25"/>
        <v>0</v>
      </c>
      <c r="S79" s="11">
        <f t="shared" si="26"/>
        <v>-0.88617985193370363</v>
      </c>
      <c r="T79" s="11">
        <f t="shared" si="27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15"/>
        <v>0.37063584999862165</v>
      </c>
      <c r="E80" s="9">
        <f t="shared" si="16"/>
        <v>0.32164032286802247</v>
      </c>
      <c r="F80" s="9">
        <f t="shared" si="17"/>
        <v>0.30772382713335583</v>
      </c>
      <c r="G80" s="9">
        <f t="shared" si="18"/>
        <v>1.0815707259637382</v>
      </c>
      <c r="H80" s="9">
        <f t="shared" si="19"/>
        <v>2.6980660397630691</v>
      </c>
      <c r="I80" s="9">
        <f t="shared" si="20"/>
        <v>3.1090629156292895</v>
      </c>
      <c r="J80" s="9">
        <f t="shared" si="21"/>
        <v>3.2496671100045753</v>
      </c>
      <c r="K80" s="11">
        <f t="shared" si="22"/>
        <v>0.38910505836575876</v>
      </c>
      <c r="L80" s="11">
        <f t="shared" si="23"/>
        <v>0.33898305084745761</v>
      </c>
      <c r="M80" s="11">
        <f t="shared" si="24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25"/>
        <v>0</v>
      </c>
      <c r="S80" s="11">
        <f t="shared" si="26"/>
        <v>-0.87940803276423074</v>
      </c>
      <c r="T80" s="11">
        <f t="shared" si="27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15"/>
        <v>0.51779715225117207</v>
      </c>
      <c r="E81" s="9">
        <f t="shared" si="16"/>
        <v>0.26245944283550615</v>
      </c>
      <c r="F81" s="9">
        <f t="shared" si="17"/>
        <v>0.21974340491332167</v>
      </c>
      <c r="G81" s="9">
        <f t="shared" si="18"/>
        <v>1.0891908857272812</v>
      </c>
      <c r="H81" s="9">
        <f t="shared" si="19"/>
        <v>1.9312582072968256</v>
      </c>
      <c r="I81" s="9">
        <f t="shared" si="20"/>
        <v>3.8101124851763863</v>
      </c>
      <c r="J81" s="9">
        <f t="shared" si="21"/>
        <v>4.5507622874709366</v>
      </c>
      <c r="K81" s="11">
        <f t="shared" si="22"/>
        <v>0.53908355795148244</v>
      </c>
      <c r="L81" s="11">
        <f t="shared" si="23"/>
        <v>0.27932960893854747</v>
      </c>
      <c r="M81" s="11">
        <f t="shared" si="24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25"/>
        <v>0</v>
      </c>
      <c r="S81" s="11">
        <f t="shared" si="26"/>
        <v>-0.93099459703299858</v>
      </c>
      <c r="T81" s="11">
        <f t="shared" si="27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15"/>
        <v>0.25125761899561599</v>
      </c>
      <c r="E82" s="9">
        <f t="shared" si="16"/>
        <v>0.24199946716546403</v>
      </c>
      <c r="F82" s="9">
        <f t="shared" si="17"/>
        <v>0.5067429138389199</v>
      </c>
      <c r="G82" s="9">
        <f t="shared" si="18"/>
        <v>1.0875835080929339</v>
      </c>
      <c r="H82" s="9">
        <f t="shared" si="19"/>
        <v>3.97997881217464</v>
      </c>
      <c r="I82" s="9">
        <f t="shared" si="20"/>
        <v>4.1322405033076492</v>
      </c>
      <c r="J82" s="9">
        <f t="shared" si="21"/>
        <v>1.9733872397431755</v>
      </c>
      <c r="K82" s="11">
        <f t="shared" si="22"/>
        <v>0.26737967914438499</v>
      </c>
      <c r="L82" s="11">
        <f t="shared" si="23"/>
        <v>0.25773195876288663</v>
      </c>
      <c r="M82" s="11">
        <f t="shared" si="24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25"/>
        <v>0</v>
      </c>
      <c r="S82" s="11">
        <f t="shared" si="26"/>
        <v>-0.92246167996484052</v>
      </c>
      <c r="T82" s="11">
        <f t="shared" si="27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15"/>
        <v>0.28896576353192327</v>
      </c>
      <c r="E83" s="9">
        <f t="shared" si="16"/>
        <v>0.27213962521640539</v>
      </c>
      <c r="F83" s="9">
        <f t="shared" si="17"/>
        <v>0.43889461125167128</v>
      </c>
      <c r="G83" s="9">
        <f t="shared" si="18"/>
        <v>1.069833728483752</v>
      </c>
      <c r="H83" s="9">
        <f t="shared" si="19"/>
        <v>3.4606175755126292</v>
      </c>
      <c r="I83" s="9">
        <f t="shared" si="20"/>
        <v>3.6745843212093798</v>
      </c>
      <c r="J83" s="9">
        <f t="shared" si="21"/>
        <v>2.2784513055380833</v>
      </c>
      <c r="K83" s="11">
        <f t="shared" si="22"/>
        <v>0.30303030303030304</v>
      </c>
      <c r="L83" s="11">
        <f t="shared" si="23"/>
        <v>0.2857142857142857</v>
      </c>
      <c r="M83" s="11">
        <f t="shared" si="24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25"/>
        <v>0</v>
      </c>
      <c r="S83" s="11">
        <f t="shared" si="26"/>
        <v>-0.87247589594324204</v>
      </c>
      <c r="T83" s="11">
        <f t="shared" si="27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15"/>
        <v>0.39333095622609288</v>
      </c>
      <c r="E84" s="9">
        <f t="shared" si="16"/>
        <v>0.30154193646967797</v>
      </c>
      <c r="F84" s="9">
        <f t="shared" si="17"/>
        <v>0.30512710730422909</v>
      </c>
      <c r="G84" s="9">
        <f t="shared" si="18"/>
        <v>1.0823777166747102</v>
      </c>
      <c r="H84" s="9">
        <f t="shared" si="19"/>
        <v>2.5423882462614618</v>
      </c>
      <c r="I84" s="9">
        <f t="shared" si="20"/>
        <v>3.3162883136838799</v>
      </c>
      <c r="J84" s="9">
        <f t="shared" si="21"/>
        <v>3.2773227158835909</v>
      </c>
      <c r="K84" s="11">
        <f t="shared" si="22"/>
        <v>0.41237113402061859</v>
      </c>
      <c r="L84" s="11">
        <f t="shared" si="23"/>
        <v>0.31847133757961782</v>
      </c>
      <c r="M84" s="11">
        <f t="shared" si="24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25"/>
        <v>0</v>
      </c>
      <c r="S84" s="11">
        <f t="shared" si="26"/>
        <v>-0.88355193801639254</v>
      </c>
      <c r="T84" s="11">
        <f t="shared" si="27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15"/>
        <v>0.43391646663506184</v>
      </c>
      <c r="E85" s="9">
        <f t="shared" si="16"/>
        <v>0.28391271038864357</v>
      </c>
      <c r="F85" s="9">
        <f t="shared" si="17"/>
        <v>0.28217082297629442</v>
      </c>
      <c r="G85" s="9">
        <f t="shared" si="18"/>
        <v>1.0871591978574551</v>
      </c>
      <c r="H85" s="9">
        <f t="shared" si="19"/>
        <v>2.3045910374289464</v>
      </c>
      <c r="I85" s="9">
        <f t="shared" si="20"/>
        <v>3.522209339029295</v>
      </c>
      <c r="J85" s="9">
        <f t="shared" si="21"/>
        <v>3.5439525229864444</v>
      </c>
      <c r="K85" s="11">
        <f t="shared" si="22"/>
        <v>0.45454545454545453</v>
      </c>
      <c r="L85" s="11">
        <f t="shared" si="23"/>
        <v>0.30120481927710846</v>
      </c>
      <c r="M85" s="11">
        <f t="shared" si="24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25"/>
        <v>0</v>
      </c>
      <c r="S85" s="11">
        <f t="shared" si="26"/>
        <v>-0.89952352883387421</v>
      </c>
      <c r="T85" s="11">
        <f t="shared" si="27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15"/>
        <v>0.17419620009371523</v>
      </c>
      <c r="E86" s="9">
        <f t="shared" si="16"/>
        <v>0.20962281360524754</v>
      </c>
      <c r="F86" s="9">
        <f t="shared" si="17"/>
        <v>0.61618098630103757</v>
      </c>
      <c r="G86" s="9">
        <f t="shared" si="18"/>
        <v>1.10247752375611</v>
      </c>
      <c r="H86" s="9">
        <f t="shared" si="19"/>
        <v>5.7406533521512717</v>
      </c>
      <c r="I86" s="9">
        <f t="shared" si="20"/>
        <v>4.7704731312458959</v>
      </c>
      <c r="J86" s="9">
        <f t="shared" si="21"/>
        <v>1.622899800922202</v>
      </c>
      <c r="K86" s="11">
        <f t="shared" si="22"/>
        <v>0.18867924528301888</v>
      </c>
      <c r="L86" s="11">
        <f t="shared" si="23"/>
        <v>0.22624434389140272</v>
      </c>
      <c r="M86" s="11">
        <f t="shared" si="24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25"/>
        <v>0</v>
      </c>
      <c r="S86" s="11">
        <f t="shared" si="26"/>
        <v>-0.99712476636469982</v>
      </c>
      <c r="T86" s="11">
        <f t="shared" si="27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15"/>
        <v>0.44177619714859423</v>
      </c>
      <c r="E87" s="9">
        <f t="shared" si="16"/>
        <v>0.26478540419000562</v>
      </c>
      <c r="F87" s="9">
        <f t="shared" si="17"/>
        <v>0.29343839866140048</v>
      </c>
      <c r="G87" s="9">
        <f t="shared" si="18"/>
        <v>1.0846262556156381</v>
      </c>
      <c r="H87" s="9">
        <f t="shared" si="19"/>
        <v>2.2635895877922181</v>
      </c>
      <c r="I87" s="9">
        <f t="shared" si="20"/>
        <v>3.7766432143760333</v>
      </c>
      <c r="J87" s="9">
        <f t="shared" si="21"/>
        <v>3.4078702874667171</v>
      </c>
      <c r="K87" s="11">
        <f t="shared" si="22"/>
        <v>0.46189376443418012</v>
      </c>
      <c r="L87" s="11">
        <f t="shared" si="23"/>
        <v>0.2808988764044944</v>
      </c>
      <c r="M87" s="11">
        <f t="shared" si="24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25"/>
        <v>0</v>
      </c>
      <c r="S87" s="11">
        <f t="shared" si="26"/>
        <v>-0.89791038355952468</v>
      </c>
      <c r="T87" s="11">
        <f t="shared" si="27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15"/>
        <v>0.61184794993696834</v>
      </c>
      <c r="E88" s="9">
        <f t="shared" si="16"/>
        <v>0.22522429575930181</v>
      </c>
      <c r="F88" s="9">
        <f t="shared" si="17"/>
        <v>0.16292775430372974</v>
      </c>
      <c r="G88" s="9">
        <f t="shared" si="18"/>
        <v>1.1168890659724169</v>
      </c>
      <c r="H88" s="9">
        <f t="shared" si="19"/>
        <v>1.634392989472333</v>
      </c>
      <c r="I88" s="9">
        <f t="shared" si="20"/>
        <v>4.4400183231950443</v>
      </c>
      <c r="J88" s="9">
        <f t="shared" si="21"/>
        <v>6.1376897034731179</v>
      </c>
      <c r="K88" s="11">
        <f t="shared" si="22"/>
        <v>0.63775510204081631</v>
      </c>
      <c r="L88" s="11">
        <f t="shared" si="23"/>
        <v>0.24509803921568626</v>
      </c>
      <c r="M88" s="11">
        <f t="shared" si="24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25"/>
        <v>0</v>
      </c>
      <c r="S88" s="11">
        <f t="shared" si="26"/>
        <v>-1.0249242490516226</v>
      </c>
      <c r="T88" s="11">
        <f t="shared" si="27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15"/>
        <v>0.61756712895716326</v>
      </c>
      <c r="E89" s="9">
        <f t="shared" si="16"/>
        <v>0.22250011343681506</v>
      </c>
      <c r="F89" s="9">
        <f t="shared" si="17"/>
        <v>0.15993275760602185</v>
      </c>
      <c r="G89" s="9">
        <f t="shared" si="18"/>
        <v>1.1058163706042916</v>
      </c>
      <c r="H89" s="9">
        <f t="shared" si="19"/>
        <v>1.6192571675384033</v>
      </c>
      <c r="I89" s="9">
        <f t="shared" si="20"/>
        <v>4.4943797311095626</v>
      </c>
      <c r="J89" s="9">
        <f t="shared" si="21"/>
        <v>6.2526277603703848</v>
      </c>
      <c r="K89" s="11">
        <f t="shared" si="22"/>
        <v>0.64102564102564097</v>
      </c>
      <c r="L89" s="11">
        <f t="shared" si="23"/>
        <v>0.24038461538461536</v>
      </c>
      <c r="M89" s="11">
        <f t="shared" si="24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25"/>
        <v>0</v>
      </c>
      <c r="S89" s="11">
        <f t="shared" si="26"/>
        <v>-1.0076615589606923</v>
      </c>
      <c r="T89" s="11">
        <f t="shared" si="27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15"/>
        <v>0.38854338485631718</v>
      </c>
      <c r="E90" s="9">
        <f t="shared" si="16"/>
        <v>0.30936725188218628</v>
      </c>
      <c r="F90" s="9">
        <f t="shared" si="17"/>
        <v>0.30208936326149632</v>
      </c>
      <c r="G90" s="9">
        <f t="shared" si="18"/>
        <v>1.0815911753949647</v>
      </c>
      <c r="H90" s="9">
        <f t="shared" si="19"/>
        <v>2.5737151601996739</v>
      </c>
      <c r="I90" s="9">
        <f t="shared" si="20"/>
        <v>3.2324041860152075</v>
      </c>
      <c r="J90" s="9">
        <f t="shared" si="21"/>
        <v>3.310278750643644</v>
      </c>
      <c r="K90" s="11">
        <f t="shared" si="22"/>
        <v>0.40733197556008144</v>
      </c>
      <c r="L90" s="11">
        <f t="shared" si="23"/>
        <v>0.32637075718015668</v>
      </c>
      <c r="M90" s="11">
        <f t="shared" si="24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25"/>
        <v>0</v>
      </c>
      <c r="S90" s="11">
        <f t="shared" si="26"/>
        <v>-0.88157379995217044</v>
      </c>
      <c r="T90" s="11">
        <f t="shared" si="27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15"/>
        <v>0.54975415791954996</v>
      </c>
      <c r="E91" s="9">
        <f t="shared" si="16"/>
        <v>0.23506515493450447</v>
      </c>
      <c r="F91" s="9">
        <f t="shared" si="17"/>
        <v>0.21518068714594565</v>
      </c>
      <c r="G91" s="9">
        <f t="shared" si="18"/>
        <v>1.0919931769364641</v>
      </c>
      <c r="H91" s="9">
        <f t="shared" si="19"/>
        <v>1.8189948827023483</v>
      </c>
      <c r="I91" s="9">
        <f t="shared" si="20"/>
        <v>4.2541396672706639</v>
      </c>
      <c r="J91" s="9">
        <f t="shared" si="21"/>
        <v>4.6472572109677897</v>
      </c>
      <c r="K91" s="11">
        <f t="shared" si="22"/>
        <v>0.5714285714285714</v>
      </c>
      <c r="L91" s="11">
        <f t="shared" si="23"/>
        <v>0.25125628140703515</v>
      </c>
      <c r="M91" s="11">
        <f t="shared" si="24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25"/>
        <v>0</v>
      </c>
      <c r="S91" s="11">
        <f t="shared" si="26"/>
        <v>-0.94709909040978379</v>
      </c>
      <c r="T91" s="11">
        <f t="shared" si="27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15"/>
        <v>0.62427215267787739</v>
      </c>
      <c r="E92" s="9">
        <f t="shared" si="16"/>
        <v>0.22132425260641533</v>
      </c>
      <c r="F92" s="9">
        <f t="shared" si="17"/>
        <v>0.15440359471570722</v>
      </c>
      <c r="G92" s="9">
        <f t="shared" si="18"/>
        <v>1.1063703337841488</v>
      </c>
      <c r="H92" s="9">
        <f t="shared" si="19"/>
        <v>1.601865461578577</v>
      </c>
      <c r="I92" s="9">
        <f t="shared" si="20"/>
        <v>4.5182576614335934</v>
      </c>
      <c r="J92" s="9">
        <f t="shared" si="21"/>
        <v>6.4765331522315375</v>
      </c>
      <c r="K92" s="11">
        <f t="shared" si="22"/>
        <v>0.64766839378238339</v>
      </c>
      <c r="L92" s="11">
        <f t="shared" si="23"/>
        <v>0.23923444976076558</v>
      </c>
      <c r="M92" s="11">
        <f t="shared" si="24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25"/>
        <v>0</v>
      </c>
      <c r="S92" s="11">
        <f t="shared" si="26"/>
        <v>-1.0129504441380137</v>
      </c>
      <c r="T92" s="11">
        <f t="shared" si="27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15"/>
        <v>0.55073306310100623</v>
      </c>
      <c r="E93" s="9">
        <f t="shared" si="16"/>
        <v>0.2672985799751556</v>
      </c>
      <c r="F93" s="9">
        <f t="shared" si="17"/>
        <v>0.18196835692383803</v>
      </c>
      <c r="G93" s="9">
        <f t="shared" si="18"/>
        <v>1.0964538907658188</v>
      </c>
      <c r="H93" s="9">
        <f t="shared" si="19"/>
        <v>1.8157616947297692</v>
      </c>
      <c r="I93" s="9">
        <f t="shared" si="20"/>
        <v>3.741134726914547</v>
      </c>
      <c r="J93" s="9">
        <f t="shared" si="21"/>
        <v>5.4954609521398554</v>
      </c>
      <c r="K93" s="11">
        <f t="shared" si="22"/>
        <v>0.57339449541284404</v>
      </c>
      <c r="L93" s="11">
        <f t="shared" si="23"/>
        <v>0.2857142857142857</v>
      </c>
      <c r="M93" s="11">
        <f t="shared" si="24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25"/>
        <v>0</v>
      </c>
      <c r="S93" s="11">
        <f t="shared" si="26"/>
        <v>-0.96302124311565729</v>
      </c>
      <c r="T93" s="11">
        <f t="shared" si="27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15"/>
        <v>0.49393406963781766</v>
      </c>
      <c r="E94" s="9">
        <f t="shared" si="16"/>
        <v>0.29057023459663295</v>
      </c>
      <c r="F94" s="9">
        <f t="shared" si="17"/>
        <v>0.21549569576554919</v>
      </c>
      <c r="G94" s="9">
        <f t="shared" si="18"/>
        <v>1.0899592559354376</v>
      </c>
      <c r="H94" s="9">
        <f t="shared" si="19"/>
        <v>2.0245617005793113</v>
      </c>
      <c r="I94" s="9">
        <f t="shared" si="20"/>
        <v>3.4415087332953811</v>
      </c>
      <c r="J94" s="9">
        <f t="shared" si="21"/>
        <v>4.6404639148243616</v>
      </c>
      <c r="K94" s="11">
        <f t="shared" si="22"/>
        <v>0.51546391752577325</v>
      </c>
      <c r="L94" s="11">
        <f t="shared" si="23"/>
        <v>0.30864197530864196</v>
      </c>
      <c r="M94" s="11">
        <f t="shared" si="24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25"/>
        <v>0</v>
      </c>
      <c r="S94" s="11">
        <f t="shared" si="26"/>
        <v>-0.92709717343428688</v>
      </c>
      <c r="T94" s="11">
        <f t="shared" si="27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15"/>
        <v>0.45755361866713989</v>
      </c>
      <c r="E95" s="9">
        <f t="shared" si="16"/>
        <v>0.28558453564761876</v>
      </c>
      <c r="F95" s="9">
        <f t="shared" si="17"/>
        <v>0.25686184568524167</v>
      </c>
      <c r="G95" s="9">
        <f t="shared" si="18"/>
        <v>1.0876478958472413</v>
      </c>
      <c r="H95" s="9">
        <f t="shared" si="19"/>
        <v>2.1855362064734929</v>
      </c>
      <c r="I95" s="9">
        <f t="shared" si="20"/>
        <v>3.501590160448655</v>
      </c>
      <c r="J95" s="9">
        <f t="shared" si="21"/>
        <v>3.8931434029536613</v>
      </c>
      <c r="K95" s="11">
        <f t="shared" si="22"/>
        <v>0.47846889952153115</v>
      </c>
      <c r="L95" s="11">
        <f t="shared" si="23"/>
        <v>0.30303030303030304</v>
      </c>
      <c r="M95" s="11">
        <f t="shared" si="24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25"/>
        <v>0</v>
      </c>
      <c r="S95" s="11">
        <f t="shared" si="26"/>
        <v>-0.90723418038514636</v>
      </c>
      <c r="T95" s="11">
        <f t="shared" si="27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15"/>
        <v>0.34955824056094131</v>
      </c>
      <c r="E96" s="9">
        <f t="shared" si="16"/>
        <v>0.3231613296593166</v>
      </c>
      <c r="F96" s="9">
        <f t="shared" si="17"/>
        <v>0.32728042977974187</v>
      </c>
      <c r="G96" s="9">
        <f t="shared" si="18"/>
        <v>1.0818334965312633</v>
      </c>
      <c r="H96" s="9">
        <f t="shared" si="19"/>
        <v>2.8607536140337735</v>
      </c>
      <c r="I96" s="9">
        <f t="shared" si="20"/>
        <v>3.0944296492845256</v>
      </c>
      <c r="J96" s="9">
        <f t="shared" si="21"/>
        <v>3.0554836434094002</v>
      </c>
      <c r="K96" s="11">
        <f t="shared" si="22"/>
        <v>0.36764705882352938</v>
      </c>
      <c r="L96" s="11">
        <f t="shared" si="23"/>
        <v>0.34059945504087197</v>
      </c>
      <c r="M96" s="11">
        <f t="shared" si="24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25"/>
        <v>0</v>
      </c>
      <c r="S96" s="11">
        <f t="shared" si="26"/>
        <v>-0.87816239618843417</v>
      </c>
      <c r="T96" s="11">
        <f t="shared" si="27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15"/>
        <v>0.39769121379491973</v>
      </c>
      <c r="E97" s="9">
        <f t="shared" si="16"/>
        <v>0.26926101774147826</v>
      </c>
      <c r="F97" s="9">
        <f t="shared" si="17"/>
        <v>0.33304776846360201</v>
      </c>
      <c r="G97" s="9">
        <f t="shared" si="18"/>
        <v>1.0943017964439399</v>
      </c>
      <c r="H97" s="9">
        <f t="shared" si="19"/>
        <v>2.5145136862784128</v>
      </c>
      <c r="I97" s="9">
        <f t="shared" si="20"/>
        <v>3.7138684551809713</v>
      </c>
      <c r="J97" s="9">
        <f t="shared" si="21"/>
        <v>3.0025722874924101</v>
      </c>
      <c r="K97" s="11">
        <f t="shared" si="22"/>
        <v>0.41946308724832215</v>
      </c>
      <c r="L97" s="11">
        <f t="shared" si="23"/>
        <v>0.28735632183908044</v>
      </c>
      <c r="M97" s="11">
        <f t="shared" si="24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25"/>
        <v>0</v>
      </c>
      <c r="S97" s="11">
        <f t="shared" si="26"/>
        <v>-0.90652252990282534</v>
      </c>
      <c r="T97" s="11">
        <f t="shared" si="27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15"/>
        <v>0.29214963020955964</v>
      </c>
      <c r="E98" s="9">
        <f t="shared" si="16"/>
        <v>0.28488280502456587</v>
      </c>
      <c r="F98" s="9">
        <f t="shared" si="17"/>
        <v>0.42296756476587488</v>
      </c>
      <c r="G98" s="9">
        <f t="shared" si="18"/>
        <v>1.0913979856654581</v>
      </c>
      <c r="H98" s="9">
        <f t="shared" si="19"/>
        <v>3.4229035281773164</v>
      </c>
      <c r="I98" s="9">
        <f t="shared" si="20"/>
        <v>3.5102153670305531</v>
      </c>
      <c r="J98" s="9">
        <f t="shared" si="21"/>
        <v>2.3642474820818227</v>
      </c>
      <c r="K98" s="11">
        <f t="shared" si="22"/>
        <v>0.3105590062111801</v>
      </c>
      <c r="L98" s="11">
        <f t="shared" si="23"/>
        <v>0.30303030303030304</v>
      </c>
      <c r="M98" s="11">
        <f t="shared" si="24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25"/>
        <v>0</v>
      </c>
      <c r="S98" s="11">
        <f t="shared" si="26"/>
        <v>-0.90403446925185926</v>
      </c>
      <c r="T98" s="11">
        <f t="shared" si="27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15"/>
        <v>0.5478947957114968</v>
      </c>
      <c r="E99" s="9">
        <f t="shared" si="16"/>
        <v>0.25355983563955148</v>
      </c>
      <c r="F99" s="9">
        <f t="shared" si="17"/>
        <v>0.19854536864895192</v>
      </c>
      <c r="G99" s="9">
        <f t="shared" si="18"/>
        <v>1.1150917722714691</v>
      </c>
      <c r="H99" s="9">
        <f t="shared" si="19"/>
        <v>1.8251679114808872</v>
      </c>
      <c r="I99" s="9">
        <f t="shared" si="20"/>
        <v>3.9438422787966787</v>
      </c>
      <c r="J99" s="9">
        <f t="shared" si="21"/>
        <v>5.0366322156227179</v>
      </c>
      <c r="K99" s="11">
        <f t="shared" si="22"/>
        <v>0.57471264367816088</v>
      </c>
      <c r="L99" s="11">
        <f t="shared" si="23"/>
        <v>0.27472527472527469</v>
      </c>
      <c r="M99" s="11">
        <f t="shared" si="24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25"/>
        <v>0</v>
      </c>
      <c r="S99" s="11">
        <f t="shared" si="26"/>
        <v>-0.98981452572612694</v>
      </c>
      <c r="T99" s="11">
        <f t="shared" si="27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15"/>
        <v>0.5305342117688604</v>
      </c>
      <c r="E100" s="9">
        <f t="shared" si="16"/>
        <v>0.24374867907782</v>
      </c>
      <c r="F100" s="9">
        <f t="shared" si="17"/>
        <v>0.22571710915331988</v>
      </c>
      <c r="G100" s="9">
        <f t="shared" si="18"/>
        <v>1.0924599771719548</v>
      </c>
      <c r="H100" s="9">
        <f t="shared" si="19"/>
        <v>1.8848925815092832</v>
      </c>
      <c r="I100" s="9">
        <f t="shared" si="20"/>
        <v>4.1025863351683505</v>
      </c>
      <c r="J100" s="9">
        <f t="shared" si="21"/>
        <v>4.4303243283199381</v>
      </c>
      <c r="K100" s="11">
        <f t="shared" si="22"/>
        <v>0.5524861878453039</v>
      </c>
      <c r="L100" s="11">
        <f t="shared" si="23"/>
        <v>0.26041666666666669</v>
      </c>
      <c r="M100" s="11">
        <f t="shared" si="24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25"/>
        <v>0</v>
      </c>
      <c r="S100" s="11">
        <f t="shared" si="26"/>
        <v>-0.94001929323839528</v>
      </c>
      <c r="T100" s="11">
        <f t="shared" si="27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9">
        <f t="shared" si="15"/>
        <v>0.39922313023074979</v>
      </c>
      <c r="E101" s="9">
        <f t="shared" si="16"/>
        <v>0.30507640217331272</v>
      </c>
      <c r="F101" s="9">
        <f t="shared" si="17"/>
        <v>0.29570046759593777</v>
      </c>
      <c r="G101" s="9">
        <f t="shared" si="18"/>
        <v>1.0826366075626508</v>
      </c>
      <c r="H101" s="9">
        <f t="shared" si="19"/>
        <v>2.5048648845120844</v>
      </c>
      <c r="I101" s="9">
        <f t="shared" si="20"/>
        <v>3.2778674223118176</v>
      </c>
      <c r="J101" s="9">
        <f t="shared" si="21"/>
        <v>3.3818005366378312</v>
      </c>
      <c r="K101" s="11">
        <f t="shared" si="22"/>
        <v>0.41841004184100417</v>
      </c>
      <c r="L101" s="11">
        <f t="shared" si="23"/>
        <v>0.32216494845360821</v>
      </c>
      <c r="M101" s="11">
        <f t="shared" si="24"/>
        <v>0.3125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-0.27102766574645232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0.23985450006470255</v>
      </c>
      <c r="Q101" s="11">
        <f>2*'OddsRatio_working_3-way'!K101*'OddsRatio_working_3-way'!L101*'OddsRatio_working_3-way'!M101</f>
        <v>8.4248155976361982E-2</v>
      </c>
      <c r="R101" s="11">
        <f t="shared" si="25"/>
        <v>0</v>
      </c>
      <c r="S101" s="11">
        <f t="shared" si="26"/>
        <v>-0.88498161028729661</v>
      </c>
      <c r="T101" s="11">
        <f t="shared" si="27"/>
        <v>-0.31084707070154433</v>
      </c>
      <c r="U101" s="11">
        <f>'OddsRatio_working_3-way'!S101-'OddsRatio_working_3-way'!R101^2/3</f>
        <v>-0.88498161028729661</v>
      </c>
      <c r="V101" s="11">
        <f>'OddsRatio_working_3-way'!S101*'OddsRatio_working_3-way'!R101/3-2*'OddsRatio_working_3-way'!R101^3/27-'OddsRatio_working_3-way'!T101</f>
        <v>0.31084707070154433</v>
      </c>
      <c r="W101" s="11">
        <f>'OddsRatio_working_3-way'!V101^2+4*'OddsRatio_working_3-way'!U101^3/27</f>
        <v>-6.0571973102941934E-3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0.16022101818583687</v>
      </c>
      <c r="Y101" s="11">
        <f>IF('OddsRatio_working_3-way'!W101&gt;=0,IF('OddsRatio_working_3-way'!V101+SQRT('OddsRatio_working_3-way'!W101)&gt;0,0,PI()),ACOS('OddsRatio_working_3-way'!V101/(2*'OddsRatio_working_3-way'!X101)))</f>
        <v>0.24533055270946069</v>
      </c>
      <c r="Z101" s="11">
        <f>'OddsRatio_working_3-way'!X101^(1/3)*COS('OddsRatio_working_3-way'!Y101/3)</f>
        <v>0.5413183037813255</v>
      </c>
      <c r="AA101" s="11">
        <f>'OddsRatio_working_3-way'!X101^(1/3)*COS(('OddsRatio_working_3-way'!Y101+2*PI())/3)</f>
        <v>-0.30908145095391032</v>
      </c>
      <c r="AB101" s="11">
        <f>'OddsRatio_working_3-way'!X101^(1/3)*COS(('OddsRatio_working_3-way'!Y101+4*PI())/3)</f>
        <v>-0.2322368528274153</v>
      </c>
      <c r="AC101" s="11">
        <f>'OddsRatio_working_3-way'!X101^(1/3)*SIN('OddsRatio_working_3-way'!Y101/3)</f>
        <v>4.436624941410057E-2</v>
      </c>
      <c r="AD101" s="11">
        <f>'OddsRatio_working_3-way'!X101^(1/3)*SIN(('OddsRatio_working_3-way'!Y101+2*PI())/3)</f>
        <v>0.4466122779010796</v>
      </c>
      <c r="AE101" s="11">
        <f>'OddsRatio_working_3-way'!X101^(1/3)*SIN(('OddsRatio_working_3-way'!Y101+4*PI())/3)</f>
        <v>-0.4909785273151801</v>
      </c>
      <c r="AF101" s="11">
        <f>-'OddsRatio_working_3-way'!U101/(3*'OddsRatio_working_3-way'!X101^(1/3))*COS(('OddsRatio_working_3-way'!Y101)/3)</f>
        <v>0.54131830378132539</v>
      </c>
      <c r="AG101" s="11">
        <f>-'OddsRatio_working_3-way'!U101/(3*'OddsRatio_working_3-way'!X101^(1/3))*COS(('OddsRatio_working_3-way'!Y101+2*PI())/3)</f>
        <v>-0.30908145095391026</v>
      </c>
      <c r="AH101" s="11">
        <f>-'OddsRatio_working_3-way'!U101/(3*'OddsRatio_working_3-way'!X101^(1/3))*COS(('OddsRatio_working_3-way'!Y101+4*PI())/3)</f>
        <v>-0.23223685282741527</v>
      </c>
      <c r="AI101" s="11">
        <f>'OddsRatio_working_3-way'!U101/(3*'OddsRatio_working_3-way'!X101^(1/3))*SIN(('OddsRatio_working_3-way'!Y101)/3)</f>
        <v>-4.4366249414100563E-2</v>
      </c>
      <c r="AJ101" s="11">
        <f>'OddsRatio_working_3-way'!U101/(3*'OddsRatio_working_3-way'!X101^(1/3))*SIN(('OddsRatio_working_3-way'!Y101+2*PI())/3)</f>
        <v>-0.44661227790107949</v>
      </c>
      <c r="AK101" s="11">
        <f>'OddsRatio_working_3-way'!U101/(3*'OddsRatio_working_3-way'!X101^(1/3))*SIN(('OddsRatio_working_3-way'!Y101+4*PI())/3)</f>
        <v>0.49097852731517999</v>
      </c>
      <c r="AL101" s="11">
        <f>'OddsRatio_working_3-way'!Z101+'OddsRatio_working_3-way'!AF101</f>
        <v>1.0826366075626508</v>
      </c>
      <c r="AM101" s="11">
        <f>'OddsRatio_working_3-way'!AA101+'OddsRatio_working_3-way'!AG101</f>
        <v>-0.61816290190782053</v>
      </c>
      <c r="AN101" s="11">
        <f>'OddsRatio_working_3-way'!AB101+'OddsRatio_working_3-way'!AH101</f>
        <v>-0.46447370565483059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1.0826366075626508</v>
      </c>
      <c r="AS101" s="11">
        <f>IF(('OddsRatio_working_3-way'!X101=0),IF(Q101&gt;0,-Q101^(1/3),(-Q101)^(1/3)),'OddsRatio_working_3-way'!AM101-'OddsRatio_working_3-way'!R101/3)</f>
        <v>-0.61816290190782053</v>
      </c>
      <c r="AT101" s="11">
        <f>IF(('OddsRatio_working_3-way'!X101=0),IF(Q101&gt;0,-Q101^(1/3),(-Q101)^(1/3)),'OddsRatio_working_3-way'!AN101-'OddsRatio_working_3-way'!R101/3)</f>
        <v>-0.46447370565483059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9">
        <f t="shared" si="15"/>
        <v>0.55949966416637276</v>
      </c>
      <c r="E102" s="9">
        <f t="shared" si="16"/>
        <v>0.2544175060525955</v>
      </c>
      <c r="F102" s="9">
        <f t="shared" si="17"/>
        <v>0.18608282978103191</v>
      </c>
      <c r="G102" s="9">
        <f t="shared" si="18"/>
        <v>1.0934877376605943</v>
      </c>
      <c r="H102" s="9">
        <f t="shared" si="19"/>
        <v>1.7873111711156275</v>
      </c>
      <c r="I102" s="9">
        <f t="shared" si="20"/>
        <v>3.9305471369303921</v>
      </c>
      <c r="J102" s="9">
        <f t="shared" si="21"/>
        <v>5.373950950642377</v>
      </c>
      <c r="K102" s="11">
        <f t="shared" si="22"/>
        <v>0.58139534883720934</v>
      </c>
      <c r="L102" s="11">
        <f t="shared" si="23"/>
        <v>0.27173913043478259</v>
      </c>
      <c r="M102" s="11">
        <f t="shared" si="24"/>
        <v>0.2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-0.24388270980788684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0.23382204246713856</v>
      </c>
      <c r="Q102" s="11">
        <f>2*'OddsRatio_working_3-way'!K102*'OddsRatio_working_3-way'!L102*'OddsRatio_working_3-way'!M102</f>
        <v>6.3195146612740144E-2</v>
      </c>
      <c r="R102" s="11">
        <f t="shared" si="25"/>
        <v>0</v>
      </c>
      <c r="S102" s="11">
        <f t="shared" si="26"/>
        <v>-0.95874792703150891</v>
      </c>
      <c r="T102" s="11">
        <f t="shared" si="27"/>
        <v>-0.25912106135986723</v>
      </c>
      <c r="U102" s="11">
        <f>'OddsRatio_working_3-way'!S102-'OddsRatio_working_3-way'!R102^2/3</f>
        <v>-0.95874792703150891</v>
      </c>
      <c r="V102" s="11">
        <f>'OddsRatio_working_3-way'!S102*'OddsRatio_working_3-way'!R102/3-2*'OddsRatio_working_3-way'!R102^3/27-'OddsRatio_working_3-way'!T102</f>
        <v>0.25912106135986723</v>
      </c>
      <c r="W102" s="11">
        <f>'OddsRatio_working_3-way'!V102^2+4*'OddsRatio_working_3-way'!U102^3/27</f>
        <v>-6.3416095060714675E-2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0.18066531176527686</v>
      </c>
      <c r="Y102" s="11">
        <f>IF('OddsRatio_working_3-way'!W102&gt;=0,IF('OddsRatio_working_3-way'!V102+SQRT('OddsRatio_working_3-way'!W102)&gt;0,0,PI()),ACOS('OddsRatio_working_3-way'!V102/(2*'OddsRatio_working_3-way'!X102)))</f>
        <v>0.77112066202112983</v>
      </c>
      <c r="Z102" s="11">
        <f>'OddsRatio_working_3-way'!X102^(1/3)*COS('OddsRatio_working_3-way'!Y102/3)</f>
        <v>0.54674386883029713</v>
      </c>
      <c r="AA102" s="11">
        <f>'OddsRatio_working_3-way'!X102^(1/3)*COS(('OddsRatio_working_3-way'!Y102+2*PI())/3)</f>
        <v>-0.39783212154435221</v>
      </c>
      <c r="AB102" s="11">
        <f>'OddsRatio_working_3-way'!X102^(1/3)*COS(('OddsRatio_working_3-way'!Y102+4*PI())/3)</f>
        <v>-0.14891174728594497</v>
      </c>
      <c r="AC102" s="11">
        <f>'OddsRatio_working_3-way'!X102^(1/3)*SIN('OddsRatio_working_3-way'!Y102/3)</f>
        <v>0.14371424508487379</v>
      </c>
      <c r="AD102" s="11">
        <f>'OddsRatio_working_3-way'!X102^(1/3)*SIN(('OddsRatio_working_3-way'!Y102+2*PI())/3)</f>
        <v>0.40163695722798726</v>
      </c>
      <c r="AE102" s="11">
        <f>'OddsRatio_working_3-way'!X102^(1/3)*SIN(('OddsRatio_working_3-way'!Y102+4*PI())/3)</f>
        <v>-0.54535120231286105</v>
      </c>
      <c r="AF102" s="11">
        <f>-'OddsRatio_working_3-way'!U102/(3*'OddsRatio_working_3-way'!X102^(1/3))*COS(('OddsRatio_working_3-way'!Y102)/3)</f>
        <v>0.54674386883029713</v>
      </c>
      <c r="AG102" s="11">
        <f>-'OddsRatio_working_3-way'!U102/(3*'OddsRatio_working_3-way'!X102^(1/3))*COS(('OddsRatio_working_3-way'!Y102+2*PI())/3)</f>
        <v>-0.39783212154435221</v>
      </c>
      <c r="AH102" s="11">
        <f>-'OddsRatio_working_3-way'!U102/(3*'OddsRatio_working_3-way'!X102^(1/3))*COS(('OddsRatio_working_3-way'!Y102+4*PI())/3)</f>
        <v>-0.14891174728594497</v>
      </c>
      <c r="AI102" s="11">
        <f>'OddsRatio_working_3-way'!U102/(3*'OddsRatio_working_3-way'!X102^(1/3))*SIN(('OddsRatio_working_3-way'!Y102)/3)</f>
        <v>-0.14371424508487379</v>
      </c>
      <c r="AJ102" s="11">
        <f>'OddsRatio_working_3-way'!U102/(3*'OddsRatio_working_3-way'!X102^(1/3))*SIN(('OddsRatio_working_3-way'!Y102+2*PI())/3)</f>
        <v>-0.40163695722798726</v>
      </c>
      <c r="AK102" s="11">
        <f>'OddsRatio_working_3-way'!U102/(3*'OddsRatio_working_3-way'!X102^(1/3))*SIN(('OddsRatio_working_3-way'!Y102+4*PI())/3)</f>
        <v>0.54535120231286105</v>
      </c>
      <c r="AL102" s="11">
        <f>'OddsRatio_working_3-way'!Z102+'OddsRatio_working_3-way'!AF102</f>
        <v>1.0934877376605943</v>
      </c>
      <c r="AM102" s="11">
        <f>'OddsRatio_working_3-way'!AA102+'OddsRatio_working_3-way'!AG102</f>
        <v>-0.79566424308870443</v>
      </c>
      <c r="AN102" s="11">
        <f>'OddsRatio_working_3-way'!AB102+'OddsRatio_working_3-way'!AH102</f>
        <v>-0.29782349457188995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1.0934877376605943</v>
      </c>
      <c r="AS102" s="11">
        <f>IF(('OddsRatio_working_3-way'!X102=0),IF(Q102&gt;0,-Q102^(1/3),(-Q102)^(1/3)),'OddsRatio_working_3-way'!AM102-'OddsRatio_working_3-way'!R102/3)</f>
        <v>-0.79566424308870443</v>
      </c>
      <c r="AT102" s="11">
        <f>IF(('OddsRatio_working_3-way'!X102=0),IF(Q102&gt;0,-Q102^(1/3),(-Q102)^(1/3)),'OddsRatio_working_3-way'!AN102-'OddsRatio_working_3-way'!R102/3)</f>
        <v>-0.29782349457188995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9">
        <f t="shared" si="15"/>
        <v>0.31215830285970281</v>
      </c>
      <c r="E103" s="9">
        <f t="shared" si="16"/>
        <v>0.28958976102679701</v>
      </c>
      <c r="F103" s="9">
        <f t="shared" si="17"/>
        <v>0.39825193611350035</v>
      </c>
      <c r="G103" s="9">
        <f t="shared" si="18"/>
        <v>1.0854693639388366</v>
      </c>
      <c r="H103" s="9">
        <f t="shared" si="19"/>
        <v>3.2035028087958386</v>
      </c>
      <c r="I103" s="9">
        <f t="shared" si="20"/>
        <v>3.4531607625017711</v>
      </c>
      <c r="J103" s="9">
        <f t="shared" si="21"/>
        <v>2.5109733546028603</v>
      </c>
      <c r="K103" s="11">
        <f t="shared" si="22"/>
        <v>0.33003300330033003</v>
      </c>
      <c r="L103" s="11">
        <f t="shared" si="23"/>
        <v>0.30674846625766872</v>
      </c>
      <c r="M103" s="11">
        <f t="shared" si="24"/>
        <v>0.41806020066889632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-0.2702852266062522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0.24048047745456161</v>
      </c>
      <c r="Q103" s="11">
        <f>2*'OddsRatio_working_3-way'!K103*'OddsRatio_working_3-way'!L103*'OddsRatio_working_3-way'!M103</f>
        <v>8.464641937858558E-2</v>
      </c>
      <c r="R103" s="11">
        <f t="shared" si="25"/>
        <v>0</v>
      </c>
      <c r="S103" s="11">
        <f t="shared" si="26"/>
        <v>-0.88972853039019506</v>
      </c>
      <c r="T103" s="11">
        <f t="shared" si="27"/>
        <v>-0.31317442111587296</v>
      </c>
      <c r="U103" s="11">
        <f>'OddsRatio_working_3-way'!S103-'OddsRatio_working_3-way'!R103^2/3</f>
        <v>-0.88972853039019506</v>
      </c>
      <c r="V103" s="11">
        <f>'OddsRatio_working_3-way'!S103*'OddsRatio_working_3-way'!R103/3-2*'OddsRatio_working_3-way'!R103^3/27-'OddsRatio_working_3-way'!T103</f>
        <v>0.31317442111587296</v>
      </c>
      <c r="W103" s="11">
        <f>'OddsRatio_working_3-way'!V103^2+4*'OddsRatio_working_3-way'!U103^3/27</f>
        <v>-6.2660935904214621E-3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0.16151185067332025</v>
      </c>
      <c r="Y103" s="11">
        <f>IF('OddsRatio_working_3-way'!W103&gt;=0,IF('OddsRatio_working_3-way'!V103+SQRT('OddsRatio_working_3-way'!W103)&gt;0,0,PI()),ACOS('OddsRatio_working_3-way'!V103/(2*'OddsRatio_working_3-way'!X103)))</f>
        <v>0.24757670200931403</v>
      </c>
      <c r="Z103" s="11">
        <f>'OddsRatio_working_3-way'!X103^(1/3)*COS('OddsRatio_working_3-way'!Y103/3)</f>
        <v>0.54273468196941843</v>
      </c>
      <c r="AA103" s="11">
        <f>'OddsRatio_working_3-way'!X103^(1/3)*COS(('OddsRatio_working_3-way'!Y103+2*PI())/3)</f>
        <v>-0.31024447228595708</v>
      </c>
      <c r="AB103" s="11">
        <f>'OddsRatio_working_3-way'!X103^(1/3)*COS(('OddsRatio_working_3-way'!Y103+4*PI())/3)</f>
        <v>-0.23249020968346171</v>
      </c>
      <c r="AC103" s="11">
        <f>'OddsRatio_working_3-way'!X103^(1/3)*SIN('OddsRatio_working_3-way'!Y103/3)</f>
        <v>4.4891444444191735E-2</v>
      </c>
      <c r="AD103" s="11">
        <f>'OddsRatio_working_3-way'!X103^(1/3)*SIN(('OddsRatio_working_3-way'!Y103+2*PI())/3)</f>
        <v>0.44757629987828862</v>
      </c>
      <c r="AE103" s="11">
        <f>'OddsRatio_working_3-way'!X103^(1/3)*SIN(('OddsRatio_working_3-way'!Y103+4*PI())/3)</f>
        <v>-0.49246774432248019</v>
      </c>
      <c r="AF103" s="11">
        <f>-'OddsRatio_working_3-way'!U103/(3*'OddsRatio_working_3-way'!X103^(1/3))*COS(('OddsRatio_working_3-way'!Y103)/3)</f>
        <v>0.54273468196941832</v>
      </c>
      <c r="AG103" s="11">
        <f>-'OddsRatio_working_3-way'!U103/(3*'OddsRatio_working_3-way'!X103^(1/3))*COS(('OddsRatio_working_3-way'!Y103+2*PI())/3)</f>
        <v>-0.31024447228595703</v>
      </c>
      <c r="AH103" s="11">
        <f>-'OddsRatio_working_3-way'!U103/(3*'OddsRatio_working_3-way'!X103^(1/3))*COS(('OddsRatio_working_3-way'!Y103+4*PI())/3)</f>
        <v>-0.23249020968346165</v>
      </c>
      <c r="AI103" s="11">
        <f>'OddsRatio_working_3-way'!U103/(3*'OddsRatio_working_3-way'!X103^(1/3))*SIN(('OddsRatio_working_3-way'!Y103)/3)</f>
        <v>-4.4891444444191728E-2</v>
      </c>
      <c r="AJ103" s="11">
        <f>'OddsRatio_working_3-way'!U103/(3*'OddsRatio_working_3-way'!X103^(1/3))*SIN(('OddsRatio_working_3-way'!Y103+2*PI())/3)</f>
        <v>-0.44757629987828856</v>
      </c>
      <c r="AK103" s="11">
        <f>'OddsRatio_working_3-way'!U103/(3*'OddsRatio_working_3-way'!X103^(1/3))*SIN(('OddsRatio_working_3-way'!Y103+4*PI())/3)</f>
        <v>0.49246774432248014</v>
      </c>
      <c r="AL103" s="11">
        <f>'OddsRatio_working_3-way'!Z103+'OddsRatio_working_3-way'!AF103</f>
        <v>1.0854693639388366</v>
      </c>
      <c r="AM103" s="11">
        <f>'OddsRatio_working_3-way'!AA103+'OddsRatio_working_3-way'!AG103</f>
        <v>-0.62048894457191417</v>
      </c>
      <c r="AN103" s="11">
        <f>'OddsRatio_working_3-way'!AB103+'OddsRatio_working_3-way'!AH103</f>
        <v>-0.46498041936692336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1.0854693639388366</v>
      </c>
      <c r="AS103" s="11">
        <f>IF(('OddsRatio_working_3-way'!X103=0),IF(Q103&gt;0,-Q103^(1/3),(-Q103)^(1/3)),'OddsRatio_working_3-way'!AM103-'OddsRatio_working_3-way'!R103/3)</f>
        <v>-0.62048894457191417</v>
      </c>
      <c r="AT103" s="11">
        <f>IF(('OddsRatio_working_3-way'!X103=0),IF(Q103&gt;0,-Q103^(1/3),(-Q103)^(1/3)),'OddsRatio_working_3-way'!AN103-'OddsRatio_working_3-way'!R103/3)</f>
        <v>-0.46498041936692336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9">
        <f t="shared" si="15"/>
        <v>0.3405053925348277</v>
      </c>
      <c r="E104" s="9">
        <f t="shared" si="16"/>
        <v>0.27635898294972272</v>
      </c>
      <c r="F104" s="9">
        <f t="shared" si="17"/>
        <v>0.38313562451544986</v>
      </c>
      <c r="G104" s="9">
        <f t="shared" si="18"/>
        <v>1.0820173473845078</v>
      </c>
      <c r="H104" s="9">
        <f t="shared" si="19"/>
        <v>2.9368110518182693</v>
      </c>
      <c r="I104" s="9">
        <f t="shared" si="20"/>
        <v>3.6184819806705089</v>
      </c>
      <c r="J104" s="9">
        <f t="shared" si="21"/>
        <v>2.6100418129081473</v>
      </c>
      <c r="K104" s="11">
        <f t="shared" si="22"/>
        <v>0.35842293906810035</v>
      </c>
      <c r="L104" s="11">
        <f t="shared" si="23"/>
        <v>0.29239766081871343</v>
      </c>
      <c r="M104" s="11">
        <f t="shared" si="24"/>
        <v>0.40192926045016075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-0.27151300903204789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0.24001686537603131</v>
      </c>
      <c r="Q104" s="11">
        <f>2*'OddsRatio_working_3-way'!K104*'OddsRatio_working_3-way'!L104*'OddsRatio_working_3-way'!M104</f>
        <v>8.4246003992990995E-2</v>
      </c>
      <c r="R104" s="11">
        <f t="shared" si="25"/>
        <v>0</v>
      </c>
      <c r="S104" s="11">
        <f t="shared" si="26"/>
        <v>-0.8839976626965268</v>
      </c>
      <c r="T104" s="11">
        <f t="shared" si="27"/>
        <v>-0.31028348988997084</v>
      </c>
      <c r="U104" s="11">
        <f>'OddsRatio_working_3-way'!S104-'OddsRatio_working_3-way'!R104^2/3</f>
        <v>-0.8839976626965268</v>
      </c>
      <c r="V104" s="11">
        <f>'OddsRatio_working_3-way'!S104*'OddsRatio_working_3-way'!R104/3-2*'OddsRatio_working_3-way'!R104^3/27-'OddsRatio_working_3-way'!T104</f>
        <v>0.31028348988997084</v>
      </c>
      <c r="W104" s="11">
        <f>'OddsRatio_working_3-way'!V104^2+4*'OddsRatio_working_3-way'!U104^3/27</f>
        <v>-6.0651373113328189E-3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0.15995388508069477</v>
      </c>
      <c r="Y104" s="11">
        <f>IF('OddsRatio_working_3-way'!W104&gt;=0,IF('OddsRatio_working_3-way'!V104+SQRT('OddsRatio_working_3-way'!W104)&gt;0,0,PI()),ACOS('OddsRatio_working_3-way'!V104/(2*'OddsRatio_working_3-way'!X104)))</f>
        <v>0.24591305547182318</v>
      </c>
      <c r="Z104" s="11">
        <f>'OddsRatio_working_3-way'!X104^(1/3)*COS('OddsRatio_working_3-way'!Y104/3)</f>
        <v>0.54100867369225392</v>
      </c>
      <c r="AA104" s="11">
        <f>'OddsRatio_working_3-way'!X104^(1/3)*COS(('OddsRatio_working_3-way'!Y104+2*PI())/3)</f>
        <v>-0.3089962440013056</v>
      </c>
      <c r="AB104" s="11">
        <f>'OddsRatio_working_3-way'!X104^(1/3)*COS(('OddsRatio_working_3-way'!Y104+4*PI())/3)</f>
        <v>-0.23201242969094868</v>
      </c>
      <c r="AC104" s="11">
        <f>'OddsRatio_working_3-way'!X104^(1/3)*SIN('OddsRatio_working_3-way'!Y104/3)</f>
        <v>4.444662591532892E-2</v>
      </c>
      <c r="AD104" s="11">
        <f>'OddsRatio_working_3-way'!X104^(1/3)*SIN(('OddsRatio_working_3-way'!Y104+2*PI())/3)</f>
        <v>0.44630394212755337</v>
      </c>
      <c r="AE104" s="11">
        <f>'OddsRatio_working_3-way'!X104^(1/3)*SIN(('OddsRatio_working_3-way'!Y104+4*PI())/3)</f>
        <v>-0.49075056804288208</v>
      </c>
      <c r="AF104" s="11">
        <f>-'OddsRatio_working_3-way'!U104/(3*'OddsRatio_working_3-way'!X104^(1/3))*COS(('OddsRatio_working_3-way'!Y104)/3)</f>
        <v>0.54100867369225403</v>
      </c>
      <c r="AG104" s="11">
        <f>-'OddsRatio_working_3-way'!U104/(3*'OddsRatio_working_3-way'!X104^(1/3))*COS(('OddsRatio_working_3-way'!Y104+2*PI())/3)</f>
        <v>-0.30899624400130565</v>
      </c>
      <c r="AH104" s="11">
        <f>-'OddsRatio_working_3-way'!U104/(3*'OddsRatio_working_3-way'!X104^(1/3))*COS(('OddsRatio_working_3-way'!Y104+4*PI())/3)</f>
        <v>-0.23201242969094871</v>
      </c>
      <c r="AI104" s="11">
        <f>'OddsRatio_working_3-way'!U104/(3*'OddsRatio_working_3-way'!X104^(1/3))*SIN(('OddsRatio_working_3-way'!Y104)/3)</f>
        <v>-4.4446625915328934E-2</v>
      </c>
      <c r="AJ104" s="11">
        <f>'OddsRatio_working_3-way'!U104/(3*'OddsRatio_working_3-way'!X104^(1/3))*SIN(('OddsRatio_working_3-way'!Y104+2*PI())/3)</f>
        <v>-0.44630394212755348</v>
      </c>
      <c r="AK104" s="11">
        <f>'OddsRatio_working_3-way'!U104/(3*'OddsRatio_working_3-way'!X104^(1/3))*SIN(('OddsRatio_working_3-way'!Y104+4*PI())/3)</f>
        <v>0.4907505680428822</v>
      </c>
      <c r="AL104" s="11">
        <f>'OddsRatio_working_3-way'!Z104+'OddsRatio_working_3-way'!AF104</f>
        <v>1.0820173473845078</v>
      </c>
      <c r="AM104" s="11">
        <f>'OddsRatio_working_3-way'!AA104+'OddsRatio_working_3-way'!AG104</f>
        <v>-0.61799248800261131</v>
      </c>
      <c r="AN104" s="11">
        <f>'OddsRatio_working_3-way'!AB104+'OddsRatio_working_3-way'!AH104</f>
        <v>-0.46402485938189741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1.0820173473845078</v>
      </c>
      <c r="AS104" s="11">
        <f>IF(('OddsRatio_working_3-way'!X104=0),IF(Q104&gt;0,-Q104^(1/3),(-Q104)^(1/3)),'OddsRatio_working_3-way'!AM104-'OddsRatio_working_3-way'!R104/3)</f>
        <v>-0.61799248800261131</v>
      </c>
      <c r="AT104" s="11">
        <f>IF(('OddsRatio_working_3-way'!X104=0),IF(Q104&gt;0,-Q104^(1/3),(-Q104)^(1/3)),'OddsRatio_working_3-way'!AN104-'OddsRatio_working_3-way'!R104/3)</f>
        <v>-0.46402485938189741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9">
        <f t="shared" si="15"/>
        <v>0.43107485963621428</v>
      </c>
      <c r="E105" s="9">
        <f t="shared" si="16"/>
        <v>0.27088069794182945</v>
      </c>
      <c r="F105" s="9">
        <f t="shared" si="17"/>
        <v>0.2980444424219561</v>
      </c>
      <c r="G105" s="9">
        <f t="shared" si="18"/>
        <v>1.08534761171864</v>
      </c>
      <c r="H105" s="9">
        <f t="shared" si="19"/>
        <v>2.3197826958498666</v>
      </c>
      <c r="I105" s="9">
        <f t="shared" si="20"/>
        <v>3.6916620770622277</v>
      </c>
      <c r="J105" s="9">
        <f t="shared" si="21"/>
        <v>3.355204317429449</v>
      </c>
      <c r="K105" s="11">
        <f t="shared" si="22"/>
        <v>0.45126353790613716</v>
      </c>
      <c r="L105" s="11">
        <f t="shared" si="23"/>
        <v>0.28735632183908044</v>
      </c>
      <c r="M105" s="11">
        <f t="shared" si="24"/>
        <v>0.31545741324921134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-0.26769282283660867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0.23995720596807357</v>
      </c>
      <c r="Q105" s="11">
        <f>2*'OddsRatio_working_3-way'!K105*'OddsRatio_working_3-way'!L105*'OddsRatio_working_3-way'!M105</f>
        <v>8.1812889862964047E-2</v>
      </c>
      <c r="R105" s="11">
        <f t="shared" si="25"/>
        <v>0</v>
      </c>
      <c r="S105" s="11">
        <f t="shared" si="26"/>
        <v>-0.89639013637110454</v>
      </c>
      <c r="T105" s="11">
        <f t="shared" si="27"/>
        <v>-0.30562227629427358</v>
      </c>
      <c r="U105" s="11">
        <f>'OddsRatio_working_3-way'!S105-'OddsRatio_working_3-way'!R105^2/3</f>
        <v>-0.89639013637110454</v>
      </c>
      <c r="V105" s="11">
        <f>'OddsRatio_working_3-way'!S105*'OddsRatio_working_3-way'!R105/3-2*'OddsRatio_working_3-way'!R105^3/27-'OddsRatio_working_3-way'!T105</f>
        <v>0.30562227629427358</v>
      </c>
      <c r="W105" s="11">
        <f>'OddsRatio_working_3-way'!V105^2+4*'OddsRatio_working_3-way'!U105^3/27</f>
        <v>-1.3300678803501706E-2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0.16332915735623799</v>
      </c>
      <c r="Y105" s="11">
        <f>IF('OddsRatio_working_3-way'!W105&gt;=0,IF('OddsRatio_working_3-way'!V105+SQRT('OddsRatio_working_3-way'!W105)&gt;0,0,PI()),ACOS('OddsRatio_working_3-way'!V105/(2*'OddsRatio_working_3-way'!X105)))</f>
        <v>0.36083508753568605</v>
      </c>
      <c r="Z105" s="11">
        <f>'OddsRatio_working_3-way'!X105^(1/3)*COS('OddsRatio_working_3-way'!Y105/3)</f>
        <v>0.54267380585932001</v>
      </c>
      <c r="AA105" s="11">
        <f>'OddsRatio_working_3-way'!X105^(1/3)*COS(('OddsRatio_working_3-way'!Y105+2*PI())/3)</f>
        <v>-0.32813821821722167</v>
      </c>
      <c r="AB105" s="11">
        <f>'OddsRatio_working_3-way'!X105^(1/3)*COS(('OddsRatio_working_3-way'!Y105+4*PI())/3)</f>
        <v>-0.21453558764209824</v>
      </c>
      <c r="AC105" s="11">
        <f>'OddsRatio_working_3-way'!X105^(1/3)*SIN('OddsRatio_working_3-way'!Y105/3)</f>
        <v>6.5588509343197071E-2</v>
      </c>
      <c r="AD105" s="11">
        <f>'OddsRatio_working_3-way'!X105^(1/3)*SIN(('OddsRatio_working_3-way'!Y105+2*PI())/3)</f>
        <v>0.43717504717095712</v>
      </c>
      <c r="AE105" s="11">
        <f>'OddsRatio_working_3-way'!X105^(1/3)*SIN(('OddsRatio_working_3-way'!Y105+4*PI())/3)</f>
        <v>-0.50276355651415416</v>
      </c>
      <c r="AF105" s="11">
        <f>-'OddsRatio_working_3-way'!U105/(3*'OddsRatio_working_3-way'!X105^(1/3))*COS(('OddsRatio_working_3-way'!Y105)/3)</f>
        <v>0.54267380585932001</v>
      </c>
      <c r="AG105" s="11">
        <f>-'OddsRatio_working_3-way'!U105/(3*'OddsRatio_working_3-way'!X105^(1/3))*COS(('OddsRatio_working_3-way'!Y105+2*PI())/3)</f>
        <v>-0.32813821821722167</v>
      </c>
      <c r="AH105" s="11">
        <f>-'OddsRatio_working_3-way'!U105/(3*'OddsRatio_working_3-way'!X105^(1/3))*COS(('OddsRatio_working_3-way'!Y105+4*PI())/3)</f>
        <v>-0.21453558764209824</v>
      </c>
      <c r="AI105" s="11">
        <f>'OddsRatio_working_3-way'!U105/(3*'OddsRatio_working_3-way'!X105^(1/3))*SIN(('OddsRatio_working_3-way'!Y105)/3)</f>
        <v>-6.5588509343197071E-2</v>
      </c>
      <c r="AJ105" s="11">
        <f>'OddsRatio_working_3-way'!U105/(3*'OddsRatio_working_3-way'!X105^(1/3))*SIN(('OddsRatio_working_3-way'!Y105+2*PI())/3)</f>
        <v>-0.43717504717095712</v>
      </c>
      <c r="AK105" s="11">
        <f>'OddsRatio_working_3-way'!U105/(3*'OddsRatio_working_3-way'!X105^(1/3))*SIN(('OddsRatio_working_3-way'!Y105+4*PI())/3)</f>
        <v>0.50276355651415416</v>
      </c>
      <c r="AL105" s="11">
        <f>'OddsRatio_working_3-way'!Z105+'OddsRatio_working_3-way'!AF105</f>
        <v>1.08534761171864</v>
      </c>
      <c r="AM105" s="11">
        <f>'OddsRatio_working_3-way'!AA105+'OddsRatio_working_3-way'!AG105</f>
        <v>-0.65627643643444333</v>
      </c>
      <c r="AN105" s="11">
        <f>'OddsRatio_working_3-way'!AB105+'OddsRatio_working_3-way'!AH105</f>
        <v>-0.42907117528419647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1.08534761171864</v>
      </c>
      <c r="AS105" s="11">
        <f>IF(('OddsRatio_working_3-way'!X105=0),IF(Q105&gt;0,-Q105^(1/3),(-Q105)^(1/3)),'OddsRatio_working_3-way'!AM105-'OddsRatio_working_3-way'!R105/3)</f>
        <v>-0.65627643643444333</v>
      </c>
      <c r="AT105" s="11">
        <f>IF(('OddsRatio_working_3-way'!X105=0),IF(Q105&gt;0,-Q105^(1/3),(-Q105)^(1/3)),'OddsRatio_working_3-way'!AN105-'OddsRatio_working_3-way'!R105/3)</f>
        <v>-0.42907117528419647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9">
        <f t="shared" si="15"/>
        <v>0.43977752860069264</v>
      </c>
      <c r="E106" s="9">
        <f t="shared" si="16"/>
        <v>0.27415431201222756</v>
      </c>
      <c r="F106" s="9">
        <f t="shared" si="17"/>
        <v>0.2860681593870798</v>
      </c>
      <c r="G106" s="9">
        <f t="shared" si="18"/>
        <v>1.0850740912852301</v>
      </c>
      <c r="H106" s="9">
        <f t="shared" si="19"/>
        <v>2.2738769831688601</v>
      </c>
      <c r="I106" s="9">
        <f t="shared" si="20"/>
        <v>3.6475807827359614</v>
      </c>
      <c r="J106" s="9">
        <f t="shared" si="21"/>
        <v>3.4956704099560292</v>
      </c>
      <c r="K106" s="11">
        <f t="shared" si="22"/>
        <v>0.45998160073597055</v>
      </c>
      <c r="L106" s="11">
        <f t="shared" si="23"/>
        <v>0.29069767441860467</v>
      </c>
      <c r="M106" s="11">
        <f t="shared" si="24"/>
        <v>0.30303030303030304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-0.26696469843813719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0.2396345301931404</v>
      </c>
      <c r="Q106" s="11">
        <f>2*'OddsRatio_working_3-way'!K106*'OddsRatio_working_3-way'!L106*'OddsRatio_working_3-way'!M106</f>
        <v>8.103974642987502E-2</v>
      </c>
      <c r="R106" s="11">
        <f t="shared" si="25"/>
        <v>0</v>
      </c>
      <c r="S106" s="11">
        <f t="shared" si="26"/>
        <v>-0.8976262839061101</v>
      </c>
      <c r="T106" s="11">
        <f t="shared" si="27"/>
        <v>-0.30355978488539404</v>
      </c>
      <c r="U106" s="11">
        <f>'OddsRatio_working_3-way'!S106-'OddsRatio_working_3-way'!R106^2/3</f>
        <v>-0.8976262839061101</v>
      </c>
      <c r="V106" s="11">
        <f>'OddsRatio_working_3-way'!S106*'OddsRatio_working_3-way'!R106/3-2*'OddsRatio_working_3-way'!R106^3/27-'OddsRatio_working_3-way'!T106</f>
        <v>0.30355978488539404</v>
      </c>
      <c r="W106" s="11">
        <f>'OddsRatio_working_3-way'!V106^2+4*'OddsRatio_working_3-way'!U106^3/27</f>
        <v>-1.4999171036323283E-2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0.16366712714836018</v>
      </c>
      <c r="Y106" s="11">
        <f>IF('OddsRatio_working_3-way'!W106&gt;=0,IF('OddsRatio_working_3-way'!V106+SQRT('OddsRatio_working_3-way'!W106)&gt;0,0,PI()),ACOS('OddsRatio_working_3-way'!V106/(2*'OddsRatio_working_3-way'!X106)))</f>
        <v>0.38347671067566957</v>
      </c>
      <c r="Z106" s="11">
        <f>'OddsRatio_working_3-way'!X106^(1/3)*COS('OddsRatio_working_3-way'!Y106/3)</f>
        <v>0.54253704564261507</v>
      </c>
      <c r="AA106" s="11">
        <f>'OddsRatio_working_3-way'!X106^(1/3)*COS(('OddsRatio_working_3-way'!Y106+2*PI())/3)</f>
        <v>-0.33165673819123559</v>
      </c>
      <c r="AB106" s="11">
        <f>'OddsRatio_working_3-way'!X106^(1/3)*COS(('OddsRatio_working_3-way'!Y106+4*PI())/3)</f>
        <v>-0.21088030745137964</v>
      </c>
      <c r="AC106" s="11">
        <f>'OddsRatio_working_3-way'!X106^(1/3)*SIN('OddsRatio_working_3-way'!Y106/3)</f>
        <v>6.9730304799418261E-2</v>
      </c>
      <c r="AD106" s="11">
        <f>'OddsRatio_working_3-way'!X106^(1/3)*SIN(('OddsRatio_working_3-way'!Y106+2*PI())/3)</f>
        <v>0.43498571162095312</v>
      </c>
      <c r="AE106" s="11">
        <f>'OddsRatio_working_3-way'!X106^(1/3)*SIN(('OddsRatio_working_3-way'!Y106+4*PI())/3)</f>
        <v>-0.50471601642037112</v>
      </c>
      <c r="AF106" s="11">
        <f>-'OddsRatio_working_3-way'!U106/(3*'OddsRatio_working_3-way'!X106^(1/3))*COS(('OddsRatio_working_3-way'!Y106)/3)</f>
        <v>0.54253704564261496</v>
      </c>
      <c r="AG106" s="11">
        <f>-'OddsRatio_working_3-way'!U106/(3*'OddsRatio_working_3-way'!X106^(1/3))*COS(('OddsRatio_working_3-way'!Y106+2*PI())/3)</f>
        <v>-0.33165673819123553</v>
      </c>
      <c r="AH106" s="11">
        <f>-'OddsRatio_working_3-way'!U106/(3*'OddsRatio_working_3-way'!X106^(1/3))*COS(('OddsRatio_working_3-way'!Y106+4*PI())/3)</f>
        <v>-0.21088030745137962</v>
      </c>
      <c r="AI106" s="11">
        <f>'OddsRatio_working_3-way'!U106/(3*'OddsRatio_working_3-way'!X106^(1/3))*SIN(('OddsRatio_working_3-way'!Y106)/3)</f>
        <v>-6.9730304799418247E-2</v>
      </c>
      <c r="AJ106" s="11">
        <f>'OddsRatio_working_3-way'!U106/(3*'OddsRatio_working_3-way'!X106^(1/3))*SIN(('OddsRatio_working_3-way'!Y106+2*PI())/3)</f>
        <v>-0.43498571162095301</v>
      </c>
      <c r="AK106" s="11">
        <f>'OddsRatio_working_3-way'!U106/(3*'OddsRatio_working_3-way'!X106^(1/3))*SIN(('OddsRatio_working_3-way'!Y106+4*PI())/3)</f>
        <v>0.50471601642037101</v>
      </c>
      <c r="AL106" s="11">
        <f>'OddsRatio_working_3-way'!Z106+'OddsRatio_working_3-way'!AF106</f>
        <v>1.0850740912852301</v>
      </c>
      <c r="AM106" s="11">
        <f>'OddsRatio_working_3-way'!AA106+'OddsRatio_working_3-way'!AG106</f>
        <v>-0.66331347638247107</v>
      </c>
      <c r="AN106" s="11">
        <f>'OddsRatio_working_3-way'!AB106+'OddsRatio_working_3-way'!AH106</f>
        <v>-0.42176061490275929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1.0850740912852301</v>
      </c>
      <c r="AS106" s="11">
        <f>IF(('OddsRatio_working_3-way'!X106=0),IF(Q106&gt;0,-Q106^(1/3),(-Q106)^(1/3)),'OddsRatio_working_3-way'!AM106-'OddsRatio_working_3-way'!R106/3)</f>
        <v>-0.66331347638247107</v>
      </c>
      <c r="AT106" s="11">
        <f>IF(('OddsRatio_working_3-way'!X106=0),IF(Q106&gt;0,-Q106^(1/3),(-Q106)^(1/3)),'OddsRatio_working_3-way'!AN106-'OddsRatio_working_3-way'!R106/3)</f>
        <v>-0.42176061490275929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9">
        <f t="shared" si="15"/>
        <v>0.24832898630040692</v>
      </c>
      <c r="E107" s="9">
        <f t="shared" si="16"/>
        <v>0.2640350467590053</v>
      </c>
      <c r="F107" s="9">
        <f t="shared" si="17"/>
        <v>0.48763596694058747</v>
      </c>
      <c r="G107" s="9">
        <f t="shared" si="18"/>
        <v>1.0888187511037621</v>
      </c>
      <c r="H107" s="9">
        <f t="shared" si="19"/>
        <v>4.0269161280684589</v>
      </c>
      <c r="I107" s="9">
        <f t="shared" si="20"/>
        <v>3.7873760028256309</v>
      </c>
      <c r="J107" s="9">
        <f t="shared" si="21"/>
        <v>2.0507100948151304</v>
      </c>
      <c r="K107" s="11">
        <f t="shared" si="22"/>
        <v>0.26455026455026459</v>
      </c>
      <c r="L107" s="11">
        <f t="shared" si="23"/>
        <v>0.2808988764044944</v>
      </c>
      <c r="M107" s="11">
        <f t="shared" si="24"/>
        <v>0.5089058524173028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-0.25972139212268419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0.238440892299142</v>
      </c>
      <c r="Q107" s="11">
        <f>2*'OddsRatio_working_3-way'!K107*'OddsRatio_working_3-way'!L107*'OddsRatio_working_3-way'!M107</f>
        <v>7.5635493195604142E-2</v>
      </c>
      <c r="R107" s="11">
        <f t="shared" si="25"/>
        <v>0</v>
      </c>
      <c r="S107" s="11">
        <f t="shared" si="26"/>
        <v>-0.91806412383046998</v>
      </c>
      <c r="T107" s="11">
        <f t="shared" si="27"/>
        <v>-0.29121780295970506</v>
      </c>
      <c r="U107" s="11">
        <f>'OddsRatio_working_3-way'!S107-'OddsRatio_working_3-way'!R107^2/3</f>
        <v>-0.91806412383046998</v>
      </c>
      <c r="V107" s="11">
        <f>'OddsRatio_working_3-way'!S107*'OddsRatio_working_3-way'!R107/3-2*'OddsRatio_working_3-way'!R107^3/27-'OddsRatio_working_3-way'!T107</f>
        <v>0.29121780295970506</v>
      </c>
      <c r="W107" s="11">
        <f>'OddsRatio_working_3-way'!V107^2+4*'OddsRatio_working_3-way'!U107^3/27</f>
        <v>-2.9826674112962179E-2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0.16928857232078587</v>
      </c>
      <c r="Y107" s="11">
        <f>IF('OddsRatio_working_3-way'!W107&gt;=0,IF('OddsRatio_working_3-way'!V107+SQRT('OddsRatio_working_3-way'!W107)&gt;0,0,PI()),ACOS('OddsRatio_working_3-way'!V107/(2*'OddsRatio_working_3-way'!X107)))</f>
        <v>0.53528664725577735</v>
      </c>
      <c r="Z107" s="11">
        <f>'OddsRatio_working_3-way'!X107^(1/3)*COS('OddsRatio_working_3-way'!Y107/3)</f>
        <v>0.54440937555188107</v>
      </c>
      <c r="AA107" s="11">
        <f>'OddsRatio_working_3-way'!X107^(1/3)*COS(('OddsRatio_working_3-way'!Y107+2*PI())/3)</f>
        <v>-0.35723324072155843</v>
      </c>
      <c r="AB107" s="11">
        <f>'OddsRatio_working_3-way'!X107^(1/3)*COS(('OddsRatio_working_3-way'!Y107+4*PI())/3)</f>
        <v>-0.1871761348303228</v>
      </c>
      <c r="AC107" s="11">
        <f>'OddsRatio_working_3-way'!X107^(1/3)*SIN('OddsRatio_working_3-way'!Y107/3)</f>
        <v>9.8182515863913661E-2</v>
      </c>
      <c r="AD107" s="11">
        <f>'OddsRatio_working_3-way'!X107^(1/3)*SIN(('OddsRatio_working_3-way'!Y107+2*PI())/3)</f>
        <v>0.42238109135439511</v>
      </c>
      <c r="AE107" s="11">
        <f>'OddsRatio_working_3-way'!X107^(1/3)*SIN(('OddsRatio_working_3-way'!Y107+4*PI())/3)</f>
        <v>-0.52056360721830874</v>
      </c>
      <c r="AF107" s="11">
        <f>-'OddsRatio_working_3-way'!U107/(3*'OddsRatio_working_3-way'!X107^(1/3))*COS(('OddsRatio_working_3-way'!Y107)/3)</f>
        <v>0.54440937555188096</v>
      </c>
      <c r="AG107" s="11">
        <f>-'OddsRatio_working_3-way'!U107/(3*'OddsRatio_working_3-way'!X107^(1/3))*COS(('OddsRatio_working_3-way'!Y107+2*PI())/3)</f>
        <v>-0.35723324072155832</v>
      </c>
      <c r="AH107" s="11">
        <f>-'OddsRatio_working_3-way'!U107/(3*'OddsRatio_working_3-way'!X107^(1/3))*COS(('OddsRatio_working_3-way'!Y107+4*PI())/3)</f>
        <v>-0.18717613483032278</v>
      </c>
      <c r="AI107" s="11">
        <f>'OddsRatio_working_3-way'!U107/(3*'OddsRatio_working_3-way'!X107^(1/3))*SIN(('OddsRatio_working_3-way'!Y107)/3)</f>
        <v>-9.8182515863913633E-2</v>
      </c>
      <c r="AJ107" s="11">
        <f>'OddsRatio_working_3-way'!U107/(3*'OddsRatio_working_3-way'!X107^(1/3))*SIN(('OddsRatio_working_3-way'!Y107+2*PI())/3)</f>
        <v>-0.42238109135439506</v>
      </c>
      <c r="AK107" s="11">
        <f>'OddsRatio_working_3-way'!U107/(3*'OddsRatio_working_3-way'!X107^(1/3))*SIN(('OddsRatio_working_3-way'!Y107+4*PI())/3)</f>
        <v>0.52056360721830863</v>
      </c>
      <c r="AL107" s="11">
        <f>'OddsRatio_working_3-way'!Z107+'OddsRatio_working_3-way'!AF107</f>
        <v>1.0888187511037621</v>
      </c>
      <c r="AM107" s="11">
        <f>'OddsRatio_working_3-way'!AA107+'OddsRatio_working_3-way'!AG107</f>
        <v>-0.71446648144311675</v>
      </c>
      <c r="AN107" s="11">
        <f>'OddsRatio_working_3-way'!AB107+'OddsRatio_working_3-way'!AH107</f>
        <v>-0.37435226966064561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1.0888187511037621</v>
      </c>
      <c r="AS107" s="11">
        <f>IF(('OddsRatio_working_3-way'!X107=0),IF(Q107&gt;0,-Q107^(1/3),(-Q107)^(1/3)),'OddsRatio_working_3-way'!AM107-'OddsRatio_working_3-way'!R107/3)</f>
        <v>-0.71446648144311675</v>
      </c>
      <c r="AT107" s="11">
        <f>IF(('OddsRatio_working_3-way'!X107=0),IF(Q107&gt;0,-Q107^(1/3),(-Q107)^(1/3)),'OddsRatio_working_3-way'!AN107-'OddsRatio_working_3-way'!R107/3)</f>
        <v>-0.37435226966064561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9">
        <f t="shared" si="15"/>
        <v>0.43944794805293813</v>
      </c>
      <c r="E108" s="9">
        <f t="shared" si="16"/>
        <v>0.26012691855702369</v>
      </c>
      <c r="F108" s="9">
        <f t="shared" si="17"/>
        <v>0.30042513339003779</v>
      </c>
      <c r="G108" s="9">
        <f t="shared" si="18"/>
        <v>1.0856020109751185</v>
      </c>
      <c r="H108" s="9">
        <f t="shared" si="19"/>
        <v>2.2755823628957641</v>
      </c>
      <c r="I108" s="9">
        <f t="shared" si="20"/>
        <v>3.8442772687548104</v>
      </c>
      <c r="J108" s="9">
        <f t="shared" si="21"/>
        <v>3.3286163135416298</v>
      </c>
      <c r="K108" s="11">
        <f t="shared" si="22"/>
        <v>0.45977011494252878</v>
      </c>
      <c r="L108" s="11">
        <f t="shared" si="23"/>
        <v>0.27624309392265195</v>
      </c>
      <c r="M108" s="11">
        <f t="shared" si="24"/>
        <v>0.31796502384737679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-0.26667234064721523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0.2398821669719208</v>
      </c>
      <c r="Q108" s="11">
        <f>2*'OddsRatio_working_3-way'!K108*'OddsRatio_working_3-way'!L108*'OddsRatio_working_3-way'!M108</f>
        <v>8.0768406387852112E-2</v>
      </c>
      <c r="R108" s="11">
        <f t="shared" si="25"/>
        <v>0</v>
      </c>
      <c r="S108" s="11">
        <f t="shared" si="26"/>
        <v>-0.89953898626953765</v>
      </c>
      <c r="T108" s="11">
        <f t="shared" si="27"/>
        <v>-0.30287507955203286</v>
      </c>
      <c r="U108" s="11">
        <f>'OddsRatio_working_3-way'!S108-'OddsRatio_working_3-way'!R108^2/3</f>
        <v>-0.89953898626953765</v>
      </c>
      <c r="V108" s="11">
        <f>'OddsRatio_working_3-way'!S108*'OddsRatio_working_3-way'!R108/3-2*'OddsRatio_working_3-way'!R108^3/27-'OddsRatio_working_3-way'!T108</f>
        <v>0.30287507955203286</v>
      </c>
      <c r="W108" s="11">
        <f>'OddsRatio_working_3-way'!V108^2+4*'OddsRatio_working_3-way'!U108^3/27</f>
        <v>-1.6100806242331511E-2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0.16419052961116679</v>
      </c>
      <c r="Y108" s="11">
        <f>IF('OddsRatio_working_3-way'!W108&gt;=0,IF('OddsRatio_working_3-way'!V108+SQRT('OddsRatio_working_3-way'!W108)&gt;0,0,PI()),ACOS('OddsRatio_working_3-way'!V108/(2*'OddsRatio_working_3-way'!X108)))</f>
        <v>0.39673352450336652</v>
      </c>
      <c r="Z108" s="11">
        <f>'OddsRatio_working_3-way'!X108^(1/3)*COS('OddsRatio_working_3-way'!Y108/3)</f>
        <v>0.54280100548755927</v>
      </c>
      <c r="AA108" s="11">
        <f>'OddsRatio_working_3-way'!X108^(1/3)*COS(('OddsRatio_working_3-way'!Y108+2*PI())/3)</f>
        <v>-0.33393087855150577</v>
      </c>
      <c r="AB108" s="11">
        <f>'OddsRatio_working_3-way'!X108^(1/3)*COS(('OddsRatio_working_3-way'!Y108+4*PI())/3)</f>
        <v>-0.20887012693605356</v>
      </c>
      <c r="AC108" s="11">
        <f>'OddsRatio_working_3-way'!X108^(1/3)*SIN('OddsRatio_working_3-way'!Y108/3)</f>
        <v>7.2203858610238508E-2</v>
      </c>
      <c r="AD108" s="11">
        <f>'OddsRatio_working_3-way'!X108^(1/3)*SIN(('OddsRatio_working_3-way'!Y108+2*PI())/3)</f>
        <v>0.43397753064684363</v>
      </c>
      <c r="AE108" s="11">
        <f>'OddsRatio_working_3-way'!X108^(1/3)*SIN(('OddsRatio_working_3-way'!Y108+4*PI())/3)</f>
        <v>-0.50618138925708189</v>
      </c>
      <c r="AF108" s="11">
        <f>-'OddsRatio_working_3-way'!U108/(3*'OddsRatio_working_3-way'!X108^(1/3))*COS(('OddsRatio_working_3-way'!Y108)/3)</f>
        <v>0.54280100548755927</v>
      </c>
      <c r="AG108" s="11">
        <f>-'OddsRatio_working_3-way'!U108/(3*'OddsRatio_working_3-way'!X108^(1/3))*COS(('OddsRatio_working_3-way'!Y108+2*PI())/3)</f>
        <v>-0.33393087855150577</v>
      </c>
      <c r="AH108" s="11">
        <f>-'OddsRatio_working_3-way'!U108/(3*'OddsRatio_working_3-way'!X108^(1/3))*COS(('OddsRatio_working_3-way'!Y108+4*PI())/3)</f>
        <v>-0.20887012693605356</v>
      </c>
      <c r="AI108" s="11">
        <f>'OddsRatio_working_3-way'!U108/(3*'OddsRatio_working_3-way'!X108^(1/3))*SIN(('OddsRatio_working_3-way'!Y108)/3)</f>
        <v>-7.2203858610238508E-2</v>
      </c>
      <c r="AJ108" s="11">
        <f>'OddsRatio_working_3-way'!U108/(3*'OddsRatio_working_3-way'!X108^(1/3))*SIN(('OddsRatio_working_3-way'!Y108+2*PI())/3)</f>
        <v>-0.43397753064684363</v>
      </c>
      <c r="AK108" s="11">
        <f>'OddsRatio_working_3-way'!U108/(3*'OddsRatio_working_3-way'!X108^(1/3))*SIN(('OddsRatio_working_3-way'!Y108+4*PI())/3)</f>
        <v>0.50618138925708189</v>
      </c>
      <c r="AL108" s="11">
        <f>'OddsRatio_working_3-way'!Z108+'OddsRatio_working_3-way'!AF108</f>
        <v>1.0856020109751185</v>
      </c>
      <c r="AM108" s="11">
        <f>'OddsRatio_working_3-way'!AA108+'OddsRatio_working_3-way'!AG108</f>
        <v>-0.66786175710301154</v>
      </c>
      <c r="AN108" s="11">
        <f>'OddsRatio_working_3-way'!AB108+'OddsRatio_working_3-way'!AH108</f>
        <v>-0.41774025387210711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1.0856020109751185</v>
      </c>
      <c r="AS108" s="11">
        <f>IF(('OddsRatio_working_3-way'!X108=0),IF(Q108&gt;0,-Q108^(1/3),(-Q108)^(1/3)),'OddsRatio_working_3-way'!AM108-'OddsRatio_working_3-way'!R108/3)</f>
        <v>-0.66786175710301154</v>
      </c>
      <c r="AT108" s="11">
        <f>IF(('OddsRatio_working_3-way'!X108=0),IF(Q108&gt;0,-Q108^(1/3),(-Q108)^(1/3)),'OddsRatio_working_3-way'!AN108-'OddsRatio_working_3-way'!R108/3)</f>
        <v>-0.41774025387210711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9">
        <f t="shared" si="15"/>
        <v>0.28050060322318393</v>
      </c>
      <c r="E109" s="9">
        <f t="shared" si="16"/>
        <v>0.2822214350219619</v>
      </c>
      <c r="F109" s="9">
        <f t="shared" si="17"/>
        <v>0.43727796175485434</v>
      </c>
      <c r="G109" s="9">
        <f t="shared" si="18"/>
        <v>1.086887594000332</v>
      </c>
      <c r="H109" s="9">
        <f t="shared" si="19"/>
        <v>3.5650547218407835</v>
      </c>
      <c r="I109" s="9">
        <f t="shared" si="20"/>
        <v>3.5433169699607756</v>
      </c>
      <c r="J109" s="9">
        <f t="shared" si="21"/>
        <v>2.2868749112963931</v>
      </c>
      <c r="K109" s="11">
        <f t="shared" si="22"/>
        <v>0.29761904761904762</v>
      </c>
      <c r="L109" s="11">
        <f t="shared" si="23"/>
        <v>0.29940119760479045</v>
      </c>
      <c r="M109" s="11">
        <f t="shared" si="24"/>
        <v>0.45787545787545786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-0.26677257729439086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0.24006800632121417</v>
      </c>
      <c r="Q109" s="11">
        <f>2*'OddsRatio_working_3-way'!K109*'OddsRatio_working_3-way'!L109*'OddsRatio_working_3-way'!M109</f>
        <v>8.1600274072472542E-2</v>
      </c>
      <c r="R109" s="11">
        <f t="shared" si="25"/>
        <v>0</v>
      </c>
      <c r="S109" s="11">
        <f t="shared" si="26"/>
        <v>-0.89989761599931062</v>
      </c>
      <c r="T109" s="11">
        <f t="shared" si="27"/>
        <v>-0.30587954316767874</v>
      </c>
      <c r="U109" s="11">
        <f>'OddsRatio_working_3-way'!S109-'OddsRatio_working_3-way'!R109^2/3</f>
        <v>-0.89989761599931062</v>
      </c>
      <c r="V109" s="11">
        <f>'OddsRatio_working_3-way'!S109*'OddsRatio_working_3-way'!R109/3-2*'OddsRatio_working_3-way'!R109^3/27-'OddsRatio_working_3-way'!T109</f>
        <v>0.30587954316767874</v>
      </c>
      <c r="W109" s="11">
        <f>'OddsRatio_working_3-way'!V109^2+4*'OddsRatio_working_3-way'!U109^3/27</f>
        <v>-1.4400851024118436E-2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0.1642887290356419</v>
      </c>
      <c r="Y109" s="11">
        <f>IF('OddsRatio_working_3-way'!W109&gt;=0,IF('OddsRatio_working_3-way'!V109+SQRT('OddsRatio_working_3-way'!W109)&gt;0,0,PI()),ACOS('OddsRatio_working_3-way'!V109/(2*'OddsRatio_working_3-way'!X109)))</f>
        <v>0.37387070813203338</v>
      </c>
      <c r="Z109" s="11">
        <f>'OddsRatio_working_3-way'!X109^(1/3)*COS('OddsRatio_working_3-way'!Y109/3)</f>
        <v>0.54344379700016587</v>
      </c>
      <c r="AA109" s="11">
        <f>'OddsRatio_working_3-way'!X109^(1/3)*COS(('OddsRatio_working_3-way'!Y109+2*PI())/3)</f>
        <v>-0.33067979556535693</v>
      </c>
      <c r="AB109" s="11">
        <f>'OddsRatio_working_3-way'!X109^(1/3)*COS(('OddsRatio_working_3-way'!Y109+4*PI())/3)</f>
        <v>-0.21276400143480892</v>
      </c>
      <c r="AC109" s="11">
        <f>'OddsRatio_working_3-way'!X109^(1/3)*SIN('OddsRatio_working_3-way'!Y109/3)</f>
        <v>6.8078715482980431E-2</v>
      </c>
      <c r="AD109" s="11">
        <f>'OddsRatio_working_3-way'!X109^(1/3)*SIN(('OddsRatio_working_3-way'!Y109+2*PI())/3)</f>
        <v>0.43659677598972702</v>
      </c>
      <c r="AE109" s="11">
        <f>'OddsRatio_working_3-way'!X109^(1/3)*SIN(('OddsRatio_working_3-way'!Y109+4*PI())/3)</f>
        <v>-0.5046754914727074</v>
      </c>
      <c r="AF109" s="11">
        <f>-'OddsRatio_working_3-way'!U109/(3*'OddsRatio_working_3-way'!X109^(1/3))*COS(('OddsRatio_working_3-way'!Y109)/3)</f>
        <v>0.54344379700016598</v>
      </c>
      <c r="AG109" s="11">
        <f>-'OddsRatio_working_3-way'!U109/(3*'OddsRatio_working_3-way'!X109^(1/3))*COS(('OddsRatio_working_3-way'!Y109+2*PI())/3)</f>
        <v>-0.33067979556535704</v>
      </c>
      <c r="AH109" s="11">
        <f>-'OddsRatio_working_3-way'!U109/(3*'OddsRatio_working_3-way'!X109^(1/3))*COS(('OddsRatio_working_3-way'!Y109+4*PI())/3)</f>
        <v>-0.21276400143480895</v>
      </c>
      <c r="AI109" s="11">
        <f>'OddsRatio_working_3-way'!U109/(3*'OddsRatio_working_3-way'!X109^(1/3))*SIN(('OddsRatio_working_3-way'!Y109)/3)</f>
        <v>-6.8078715482980445E-2</v>
      </c>
      <c r="AJ109" s="11">
        <f>'OddsRatio_working_3-way'!U109/(3*'OddsRatio_working_3-way'!X109^(1/3))*SIN(('OddsRatio_working_3-way'!Y109+2*PI())/3)</f>
        <v>-0.43659677598972713</v>
      </c>
      <c r="AK109" s="11">
        <f>'OddsRatio_working_3-way'!U109/(3*'OddsRatio_working_3-way'!X109^(1/3))*SIN(('OddsRatio_working_3-way'!Y109+4*PI())/3)</f>
        <v>0.50467549147270752</v>
      </c>
      <c r="AL109" s="11">
        <f>'OddsRatio_working_3-way'!Z109+'OddsRatio_working_3-way'!AF109</f>
        <v>1.086887594000332</v>
      </c>
      <c r="AM109" s="11">
        <f>'OddsRatio_working_3-way'!AA109+'OddsRatio_working_3-way'!AG109</f>
        <v>-0.66135959113071396</v>
      </c>
      <c r="AN109" s="11">
        <f>'OddsRatio_working_3-way'!AB109+'OddsRatio_working_3-way'!AH109</f>
        <v>-0.42552800286961789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1.086887594000332</v>
      </c>
      <c r="AS109" s="11">
        <f>IF(('OddsRatio_working_3-way'!X109=0),IF(Q109&gt;0,-Q109^(1/3),(-Q109)^(1/3)),'OddsRatio_working_3-way'!AM109-'OddsRatio_working_3-way'!R109/3)</f>
        <v>-0.66135959113071396</v>
      </c>
      <c r="AT109" s="11">
        <f>IF(('OddsRatio_working_3-way'!X109=0),IF(Q109&gt;0,-Q109^(1/3),(-Q109)^(1/3)),'OddsRatio_working_3-way'!AN109-'OddsRatio_working_3-way'!R109/3)</f>
        <v>-0.42552800286961789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9">
        <f t="shared" si="15"/>
        <v>0.43265706367306078</v>
      </c>
      <c r="E110" s="9">
        <f t="shared" si="16"/>
        <v>0.29326904274400217</v>
      </c>
      <c r="F110" s="9">
        <f t="shared" si="17"/>
        <v>0.2740738935829371</v>
      </c>
      <c r="G110" s="9">
        <f t="shared" si="18"/>
        <v>1.0855127260095134</v>
      </c>
      <c r="H110" s="9">
        <f t="shared" si="19"/>
        <v>2.3112993730194926</v>
      </c>
      <c r="I110" s="9">
        <f t="shared" si="20"/>
        <v>3.4098382517411197</v>
      </c>
      <c r="J110" s="9">
        <f t="shared" si="21"/>
        <v>3.6486510514632124</v>
      </c>
      <c r="K110" s="11">
        <f t="shared" si="22"/>
        <v>0.45289855072463764</v>
      </c>
      <c r="L110" s="11">
        <f t="shared" si="23"/>
        <v>0.3105590062111801</v>
      </c>
      <c r="M110" s="11">
        <f t="shared" si="24"/>
        <v>0.29069767441860467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-0.26754469977202644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0.23992567308718887</v>
      </c>
      <c r="Q110" s="11">
        <f>2*'OddsRatio_working_3-way'!K110*'OddsRatio_working_3-way'!L110*'OddsRatio_working_3-way'!M110</f>
        <v>8.1774258039260014E-2</v>
      </c>
      <c r="R110" s="11">
        <f t="shared" si="25"/>
        <v>0</v>
      </c>
      <c r="S110" s="11">
        <f t="shared" si="26"/>
        <v>-0.89676855228912544</v>
      </c>
      <c r="T110" s="11">
        <f t="shared" si="27"/>
        <v>-0.30564708666977691</v>
      </c>
      <c r="U110" s="11">
        <f>'OddsRatio_working_3-way'!S110-'OddsRatio_working_3-way'!R110^2/3</f>
        <v>-0.89676855228912544</v>
      </c>
      <c r="V110" s="11">
        <f>'OddsRatio_working_3-way'!S110*'OddsRatio_working_3-way'!R110/3-2*'OddsRatio_working_3-way'!R110^3/27-'OddsRatio_working_3-way'!T110</f>
        <v>0.30564708666977691</v>
      </c>
      <c r="W110" s="11">
        <f>'OddsRatio_working_3-way'!V110^2+4*'OddsRatio_working_3-way'!U110^3/27</f>
        <v>-1.3420709137034623E-2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0.16343259369443167</v>
      </c>
      <c r="Y110" s="11">
        <f>IF('OddsRatio_working_3-way'!W110&gt;=0,IF('OddsRatio_working_3-way'!V110+SQRT('OddsRatio_working_3-way'!W110)&gt;0,0,PI()),ACOS('OddsRatio_working_3-way'!V110/(2*'OddsRatio_working_3-way'!X110)))</f>
        <v>0.36229446565059131</v>
      </c>
      <c r="Z110" s="11">
        <f>'OddsRatio_working_3-way'!X110^(1/3)*COS('OddsRatio_working_3-way'!Y110/3)</f>
        <v>0.54275636300475671</v>
      </c>
      <c r="AA110" s="11">
        <f>'OddsRatio_working_3-way'!X110^(1/3)*COS(('OddsRatio_working_3-way'!Y110+2*PI())/3)</f>
        <v>-0.32842014750696064</v>
      </c>
      <c r="AB110" s="11">
        <f>'OddsRatio_working_3-way'!X110^(1/3)*COS(('OddsRatio_working_3-way'!Y110+4*PI())/3)</f>
        <v>-0.21433621549779586</v>
      </c>
      <c r="AC110" s="11">
        <f>'OddsRatio_working_3-way'!X110^(1/3)*SIN('OddsRatio_working_3-way'!Y110/3)</f>
        <v>6.5866388855702188E-2</v>
      </c>
      <c r="AD110" s="11">
        <f>'OddsRatio_working_3-way'!X110^(1/3)*SIN(('OddsRatio_working_3-way'!Y110+2*PI())/3)</f>
        <v>0.43710760399991683</v>
      </c>
      <c r="AE110" s="11">
        <f>'OddsRatio_working_3-way'!X110^(1/3)*SIN(('OddsRatio_working_3-way'!Y110+4*PI())/3)</f>
        <v>-0.50297399285561906</v>
      </c>
      <c r="AF110" s="11">
        <f>-'OddsRatio_working_3-way'!U110/(3*'OddsRatio_working_3-way'!X110^(1/3))*COS(('OddsRatio_working_3-way'!Y110)/3)</f>
        <v>0.5427563630047566</v>
      </c>
      <c r="AG110" s="11">
        <f>-'OddsRatio_working_3-way'!U110/(3*'OddsRatio_working_3-way'!X110^(1/3))*COS(('OddsRatio_working_3-way'!Y110+2*PI())/3)</f>
        <v>-0.32842014750696058</v>
      </c>
      <c r="AH110" s="11">
        <f>-'OddsRatio_working_3-way'!U110/(3*'OddsRatio_working_3-way'!X110^(1/3))*COS(('OddsRatio_working_3-way'!Y110+4*PI())/3)</f>
        <v>-0.2143362154977958</v>
      </c>
      <c r="AI110" s="11">
        <f>'OddsRatio_working_3-way'!U110/(3*'OddsRatio_working_3-way'!X110^(1/3))*SIN(('OddsRatio_working_3-way'!Y110)/3)</f>
        <v>-6.5866388855702174E-2</v>
      </c>
      <c r="AJ110" s="11">
        <f>'OddsRatio_working_3-way'!U110/(3*'OddsRatio_working_3-way'!X110^(1/3))*SIN(('OddsRatio_working_3-way'!Y110+2*PI())/3)</f>
        <v>-0.43710760399991672</v>
      </c>
      <c r="AK110" s="11">
        <f>'OddsRatio_working_3-way'!U110/(3*'OddsRatio_working_3-way'!X110^(1/3))*SIN(('OddsRatio_working_3-way'!Y110+4*PI())/3)</f>
        <v>0.50297399285561895</v>
      </c>
      <c r="AL110" s="11">
        <f>'OddsRatio_working_3-way'!Z110+'OddsRatio_working_3-way'!AF110</f>
        <v>1.0855127260095134</v>
      </c>
      <c r="AM110" s="11">
        <f>'OddsRatio_working_3-way'!AA110+'OddsRatio_working_3-way'!AG110</f>
        <v>-0.65684029501392116</v>
      </c>
      <c r="AN110" s="11">
        <f>'OddsRatio_working_3-way'!AB110+'OddsRatio_working_3-way'!AH110</f>
        <v>-0.42867243099559166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1.0855127260095134</v>
      </c>
      <c r="AS110" s="11">
        <f>IF(('OddsRatio_working_3-way'!X110=0),IF(Q110&gt;0,-Q110^(1/3),(-Q110)^(1/3)),'OddsRatio_working_3-way'!AM110-'OddsRatio_working_3-way'!R110/3)</f>
        <v>-0.65684029501392116</v>
      </c>
      <c r="AT110" s="11">
        <f>IF(('OddsRatio_working_3-way'!X110=0),IF(Q110&gt;0,-Q110^(1/3),(-Q110)^(1/3)),'OddsRatio_working_3-way'!AN110-'OddsRatio_working_3-way'!R110/3)</f>
        <v>-0.42867243099559166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9">
        <f t="shared" si="15"/>
        <v>0.5246836613065996</v>
      </c>
      <c r="E111" s="9">
        <f t="shared" si="16"/>
        <v>0.26205710518016068</v>
      </c>
      <c r="F111" s="9">
        <f t="shared" si="17"/>
        <v>0.21325923351323972</v>
      </c>
      <c r="G111" s="9">
        <f t="shared" si="18"/>
        <v>1.0914582058002553</v>
      </c>
      <c r="H111" s="9">
        <f t="shared" si="19"/>
        <v>1.9059103108142119</v>
      </c>
      <c r="I111" s="9">
        <f t="shared" si="20"/>
        <v>3.8159621709646592</v>
      </c>
      <c r="J111" s="9">
        <f t="shared" si="21"/>
        <v>4.6891287356048634</v>
      </c>
      <c r="K111" s="11">
        <f t="shared" si="22"/>
        <v>0.54644808743169393</v>
      </c>
      <c r="L111" s="11">
        <f t="shared" si="23"/>
        <v>0.27932960893854747</v>
      </c>
      <c r="M111" s="11">
        <f t="shared" si="24"/>
        <v>0.22831050228310504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-0.25223553597871584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0.23662550149621195</v>
      </c>
      <c r="Q111" s="11">
        <f>2*'OddsRatio_working_3-way'!K111*'OddsRatio_working_3-way'!L111*'OddsRatio_working_3-way'!M111</f>
        <v>6.9698233135850357E-2</v>
      </c>
      <c r="R111" s="11">
        <f t="shared" si="25"/>
        <v>0</v>
      </c>
      <c r="S111" s="11">
        <f t="shared" si="26"/>
        <v>-0.93811326218593916</v>
      </c>
      <c r="T111" s="11">
        <f t="shared" si="27"/>
        <v>-0.27632202126242689</v>
      </c>
      <c r="U111" s="11">
        <f>'OddsRatio_working_3-way'!S111-'OddsRatio_working_3-way'!R111^2/3</f>
        <v>-0.93811326218593916</v>
      </c>
      <c r="V111" s="11">
        <f>'OddsRatio_working_3-way'!S111*'OddsRatio_working_3-way'!R111/3-2*'OddsRatio_working_3-way'!R111^3/27-'OddsRatio_working_3-way'!T111</f>
        <v>0.27632202126242689</v>
      </c>
      <c r="W111" s="11">
        <f>'OddsRatio_working_3-way'!V111^2+4*'OddsRatio_working_3-way'!U111^3/27</f>
        <v>-4.595616534537722E-2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0.17486425076322085</v>
      </c>
      <c r="Y111" s="11">
        <f>IF('OddsRatio_working_3-way'!W111&gt;=0,IF('OddsRatio_working_3-way'!V111+SQRT('OddsRatio_working_3-way'!W111)&gt;0,0,PI()),ACOS('OddsRatio_working_3-way'!V111/(2*'OddsRatio_working_3-way'!X111)))</f>
        <v>0.65981706121256867</v>
      </c>
      <c r="Z111" s="11">
        <f>'OddsRatio_working_3-way'!X111^(1/3)*COS('OddsRatio_working_3-way'!Y111/3)</f>
        <v>0.54572910290012777</v>
      </c>
      <c r="AA111" s="11">
        <f>'OddsRatio_working_3-way'!X111^(1/3)*COS(('OddsRatio_working_3-way'!Y111+2*PI())/3)</f>
        <v>-0.37852024335708395</v>
      </c>
      <c r="AB111" s="11">
        <f>'OddsRatio_working_3-way'!X111^(1/3)*COS(('OddsRatio_working_3-way'!Y111+4*PI())/3)</f>
        <v>-0.1672088595430439</v>
      </c>
      <c r="AC111" s="11">
        <f>'OddsRatio_working_3-way'!X111^(1/3)*SIN('OddsRatio_working_3-way'!Y111/3)</f>
        <v>0.12200068432786855</v>
      </c>
      <c r="AD111" s="11">
        <f>'OddsRatio_working_3-way'!X111^(1/3)*SIN(('OddsRatio_working_3-way'!Y111+2*PI())/3)</f>
        <v>0.41161492453206838</v>
      </c>
      <c r="AE111" s="11">
        <f>'OddsRatio_working_3-way'!X111^(1/3)*SIN(('OddsRatio_working_3-way'!Y111+4*PI())/3)</f>
        <v>-0.53361560885993675</v>
      </c>
      <c r="AF111" s="11">
        <f>-'OddsRatio_working_3-way'!U111/(3*'OddsRatio_working_3-way'!X111^(1/3))*COS(('OddsRatio_working_3-way'!Y111)/3)</f>
        <v>0.54572910290012766</v>
      </c>
      <c r="AG111" s="11">
        <f>-'OddsRatio_working_3-way'!U111/(3*'OddsRatio_working_3-way'!X111^(1/3))*COS(('OddsRatio_working_3-way'!Y111+2*PI())/3)</f>
        <v>-0.37852024335708384</v>
      </c>
      <c r="AH111" s="11">
        <f>-'OddsRatio_working_3-way'!U111/(3*'OddsRatio_working_3-way'!X111^(1/3))*COS(('OddsRatio_working_3-way'!Y111+4*PI())/3)</f>
        <v>-0.16720885954304388</v>
      </c>
      <c r="AI111" s="11">
        <f>'OddsRatio_working_3-way'!U111/(3*'OddsRatio_working_3-way'!X111^(1/3))*SIN(('OddsRatio_working_3-way'!Y111)/3)</f>
        <v>-0.12200068432786854</v>
      </c>
      <c r="AJ111" s="11">
        <f>'OddsRatio_working_3-way'!U111/(3*'OddsRatio_working_3-way'!X111^(1/3))*SIN(('OddsRatio_working_3-way'!Y111+2*PI())/3)</f>
        <v>-0.41161492453206827</v>
      </c>
      <c r="AK111" s="11">
        <f>'OddsRatio_working_3-way'!U111/(3*'OddsRatio_working_3-way'!X111^(1/3))*SIN(('OddsRatio_working_3-way'!Y111+4*PI())/3)</f>
        <v>0.53361560885993664</v>
      </c>
      <c r="AL111" s="11">
        <f>'OddsRatio_working_3-way'!Z111+'OddsRatio_working_3-way'!AF111</f>
        <v>1.0914582058002553</v>
      </c>
      <c r="AM111" s="11">
        <f>'OddsRatio_working_3-way'!AA111+'OddsRatio_working_3-way'!AG111</f>
        <v>-0.75704048671416779</v>
      </c>
      <c r="AN111" s="11">
        <f>'OddsRatio_working_3-way'!AB111+'OddsRatio_working_3-way'!AH111</f>
        <v>-0.33441771908608775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1.0914582058002553</v>
      </c>
      <c r="AS111" s="11">
        <f>IF(('OddsRatio_working_3-way'!X111=0),IF(Q111&gt;0,-Q111^(1/3),(-Q111)^(1/3)),'OddsRatio_working_3-way'!AM111-'OddsRatio_working_3-way'!R111/3)</f>
        <v>-0.75704048671416779</v>
      </c>
      <c r="AT111" s="11">
        <f>IF(('OddsRatio_working_3-way'!X111=0),IF(Q111&gt;0,-Q111^(1/3),(-Q111)^(1/3)),'OddsRatio_working_3-way'!AN111-'OddsRatio_working_3-way'!R111/3)</f>
        <v>-0.33441771908608775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9">
        <f t="shared" si="15"/>
        <v>0.54542302361086026</v>
      </c>
      <c r="E112" s="9">
        <f t="shared" si="16"/>
        <v>0.26063574687194585</v>
      </c>
      <c r="F112" s="9">
        <f t="shared" si="17"/>
        <v>0.19394122951719392</v>
      </c>
      <c r="G112" s="9">
        <f t="shared" si="18"/>
        <v>1.0995241264848337</v>
      </c>
      <c r="H112" s="9">
        <f t="shared" si="19"/>
        <v>1.8334392878755044</v>
      </c>
      <c r="I112" s="9">
        <f t="shared" si="20"/>
        <v>3.8367722463308711</v>
      </c>
      <c r="J112" s="9">
        <f t="shared" si="21"/>
        <v>5.1562011981126723</v>
      </c>
      <c r="K112" s="11">
        <f t="shared" si="22"/>
        <v>0.56882821387940841</v>
      </c>
      <c r="L112" s="11">
        <f t="shared" si="23"/>
        <v>0.27932960893854747</v>
      </c>
      <c r="M112" s="11">
        <f t="shared" si="24"/>
        <v>0.20920502092050208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-0.24572589040476256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0.23660732722433023</v>
      </c>
      <c r="Q112" s="11">
        <f>2*'OddsRatio_working_3-way'!K112*'OddsRatio_working_3-way'!L112*'OddsRatio_working_3-way'!M112</f>
        <v>6.6481406918890193E-2</v>
      </c>
      <c r="R112" s="11">
        <f t="shared" si="25"/>
        <v>0</v>
      </c>
      <c r="S112" s="11">
        <f t="shared" si="26"/>
        <v>-0.96289132103494623</v>
      </c>
      <c r="T112" s="11">
        <f t="shared" si="27"/>
        <v>-0.27055108767489355</v>
      </c>
      <c r="U112" s="11">
        <f>'OddsRatio_working_3-way'!S112-'OddsRatio_working_3-way'!R112^2/3</f>
        <v>-0.96289132103494623</v>
      </c>
      <c r="V112" s="11">
        <f>'OddsRatio_working_3-way'!S112*'OddsRatio_working_3-way'!R112/3-2*'OddsRatio_working_3-way'!R112^3/27-'OddsRatio_working_3-way'!T112</f>
        <v>0.27055108767489355</v>
      </c>
      <c r="W112" s="11">
        <f>'OddsRatio_working_3-way'!V112^2+4*'OddsRatio_working_3-way'!U112^3/27</f>
        <v>-5.906196445594776E-2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0.18183774051198481</v>
      </c>
      <c r="Y112" s="11">
        <f>IF('OddsRatio_working_3-way'!W112&gt;=0,IF('OddsRatio_working_3-way'!V112+SQRT('OddsRatio_working_3-way'!W112)&gt;0,0,PI()),ACOS('OddsRatio_working_3-way'!V112/(2*'OddsRatio_working_3-way'!X112)))</f>
        <v>0.73185591870646882</v>
      </c>
      <c r="Z112" s="11">
        <f>'OddsRatio_working_3-way'!X112^(1/3)*COS('OddsRatio_working_3-way'!Y112/3)</f>
        <v>0.54976206324241683</v>
      </c>
      <c r="AA112" s="11">
        <f>'OddsRatio_working_3-way'!X112^(1/3)*COS(('OddsRatio_working_3-way'!Y112+2*PI())/3)</f>
        <v>-0.39338877661417143</v>
      </c>
      <c r="AB112" s="11">
        <f>'OddsRatio_working_3-way'!X112^(1/3)*COS(('OddsRatio_working_3-way'!Y112+4*PI())/3)</f>
        <v>-0.15637328662824565</v>
      </c>
      <c r="AC112" s="11">
        <f>'OddsRatio_working_3-way'!X112^(1/3)*SIN('OddsRatio_working_3-way'!Y112/3)</f>
        <v>0.13684095694548554</v>
      </c>
      <c r="AD112" s="11">
        <f>'OddsRatio_working_3-way'!X112^(1/3)*SIN(('OddsRatio_working_3-way'!Y112+2*PI())/3)</f>
        <v>0.40768743433213755</v>
      </c>
      <c r="AE112" s="11">
        <f>'OddsRatio_working_3-way'!X112^(1/3)*SIN(('OddsRatio_working_3-way'!Y112+4*PI())/3)</f>
        <v>-0.54452839127762287</v>
      </c>
      <c r="AF112" s="11">
        <f>-'OddsRatio_working_3-way'!U112/(3*'OddsRatio_working_3-way'!X112^(1/3))*COS(('OddsRatio_working_3-way'!Y112)/3)</f>
        <v>0.54976206324241683</v>
      </c>
      <c r="AG112" s="11">
        <f>-'OddsRatio_working_3-way'!U112/(3*'OddsRatio_working_3-way'!X112^(1/3))*COS(('OddsRatio_working_3-way'!Y112+2*PI())/3)</f>
        <v>-0.39338877661417143</v>
      </c>
      <c r="AH112" s="11">
        <f>-'OddsRatio_working_3-way'!U112/(3*'OddsRatio_working_3-way'!X112^(1/3))*COS(('OddsRatio_working_3-way'!Y112+4*PI())/3)</f>
        <v>-0.15637328662824565</v>
      </c>
      <c r="AI112" s="11">
        <f>'OddsRatio_working_3-way'!U112/(3*'OddsRatio_working_3-way'!X112^(1/3))*SIN(('OddsRatio_working_3-way'!Y112)/3)</f>
        <v>-0.13684095694548554</v>
      </c>
      <c r="AJ112" s="11">
        <f>'OddsRatio_working_3-way'!U112/(3*'OddsRatio_working_3-way'!X112^(1/3))*SIN(('OddsRatio_working_3-way'!Y112+2*PI())/3)</f>
        <v>-0.40768743433213755</v>
      </c>
      <c r="AK112" s="11">
        <f>'OddsRatio_working_3-way'!U112/(3*'OddsRatio_working_3-way'!X112^(1/3))*SIN(('OddsRatio_working_3-way'!Y112+4*PI())/3)</f>
        <v>0.54452839127762287</v>
      </c>
      <c r="AL112" s="11">
        <f>'OddsRatio_working_3-way'!Z112+'OddsRatio_working_3-way'!AF112</f>
        <v>1.0995241264848337</v>
      </c>
      <c r="AM112" s="11">
        <f>'OddsRatio_working_3-way'!AA112+'OddsRatio_working_3-way'!AG112</f>
        <v>-0.78677755322834286</v>
      </c>
      <c r="AN112" s="11">
        <f>'OddsRatio_working_3-way'!AB112+'OddsRatio_working_3-way'!AH112</f>
        <v>-0.3127465732564913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1.0995241264848337</v>
      </c>
      <c r="AS112" s="11">
        <f>IF(('OddsRatio_working_3-way'!X112=0),IF(Q112&gt;0,-Q112^(1/3),(-Q112)^(1/3)),'OddsRatio_working_3-way'!AM112-'OddsRatio_working_3-way'!R112/3)</f>
        <v>-0.78677755322834286</v>
      </c>
      <c r="AT112" s="11">
        <f>IF(('OddsRatio_working_3-way'!X112=0),IF(Q112&gt;0,-Q112^(1/3),(-Q112)^(1/3)),'OddsRatio_working_3-way'!AN112-'OddsRatio_working_3-way'!R112/3)</f>
        <v>-0.3127465732564913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9">
        <f t="shared" si="15"/>
        <v>0.27458616704409422</v>
      </c>
      <c r="E113" s="9">
        <f t="shared" si="16"/>
        <v>0.31918653321122126</v>
      </c>
      <c r="F113" s="9">
        <f t="shared" si="17"/>
        <v>0.40622729974468441</v>
      </c>
      <c r="G113" s="9">
        <f t="shared" si="18"/>
        <v>1.0827229733087571</v>
      </c>
      <c r="H113" s="9">
        <f t="shared" si="19"/>
        <v>3.6418440548733679</v>
      </c>
      <c r="I113" s="9">
        <f t="shared" si="20"/>
        <v>3.1329642574182519</v>
      </c>
      <c r="J113" s="9">
        <f t="shared" si="21"/>
        <v>2.4616760139668217</v>
      </c>
      <c r="K113" s="11">
        <f t="shared" si="22"/>
        <v>0.29069767441860467</v>
      </c>
      <c r="L113" s="11">
        <f t="shared" si="23"/>
        <v>0.33670033670033667</v>
      </c>
      <c r="M113" s="11">
        <f t="shared" si="24"/>
        <v>0.42553191489361702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-0.27027574108227248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0.23990523743121467</v>
      </c>
      <c r="Q113" s="11">
        <f>2*'OddsRatio_working_3-way'!K113*'OddsRatio_working_3-way'!L113*'OddsRatio_working_3-way'!M113</f>
        <v>8.3300429663616199E-2</v>
      </c>
      <c r="R113" s="11">
        <f t="shared" si="25"/>
        <v>0</v>
      </c>
      <c r="S113" s="11">
        <f t="shared" si="26"/>
        <v>-0.88763141105655885</v>
      </c>
      <c r="T113" s="11">
        <f t="shared" si="27"/>
        <v>-0.30820535106130514</v>
      </c>
      <c r="U113" s="11">
        <f>'OddsRatio_working_3-way'!S113-'OddsRatio_working_3-way'!R113^2/3</f>
        <v>-0.88763141105655885</v>
      </c>
      <c r="V113" s="11">
        <f>'OddsRatio_working_3-way'!S113*'OddsRatio_working_3-way'!R113/3-2*'OddsRatio_working_3-way'!R113^3/27-'OddsRatio_working_3-way'!T113</f>
        <v>0.30820535106130514</v>
      </c>
      <c r="W113" s="11">
        <f>'OddsRatio_working_3-way'!V113^2+4*'OddsRatio_working_3-way'!U113^3/27</f>
        <v>-8.6176820328335846E-3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0.16094115419591715</v>
      </c>
      <c r="Y113" s="11">
        <f>IF('OddsRatio_working_3-way'!W113&gt;=0,IF('OddsRatio_working_3-way'!V113+SQRT('OddsRatio_working_3-way'!W113)&gt;0,0,PI()),ACOS('OddsRatio_working_3-way'!V113/(2*'OddsRatio_working_3-way'!X113)))</f>
        <v>0.29255740567060795</v>
      </c>
      <c r="Z113" s="11">
        <f>'OddsRatio_working_3-way'!X113^(1/3)*COS('OddsRatio_working_3-way'!Y113/3)</f>
        <v>0.54136148665437855</v>
      </c>
      <c r="AA113" s="11">
        <f>'OddsRatio_working_3-way'!X113^(1/3)*COS(('OddsRatio_working_3-way'!Y113+2*PI())/3)</f>
        <v>-0.31654639866602197</v>
      </c>
      <c r="AB113" s="11">
        <f>'OddsRatio_working_3-way'!X113^(1/3)*COS(('OddsRatio_working_3-way'!Y113+4*PI())/3)</f>
        <v>-0.22481508798835648</v>
      </c>
      <c r="AC113" s="11">
        <f>'OddsRatio_working_3-way'!X113^(1/3)*SIN('OddsRatio_working_3-way'!Y113/3)</f>
        <v>5.2961096912867378E-2</v>
      </c>
      <c r="AD113" s="11">
        <f>'OddsRatio_working_3-way'!X113^(1/3)*SIN(('OddsRatio_working_3-way'!Y113+2*PI())/3)</f>
        <v>0.4423522516167685</v>
      </c>
      <c r="AE113" s="11">
        <f>'OddsRatio_working_3-way'!X113^(1/3)*SIN(('OddsRatio_working_3-way'!Y113+4*PI())/3)</f>
        <v>-0.49531334852963588</v>
      </c>
      <c r="AF113" s="11">
        <f>-'OddsRatio_working_3-way'!U113/(3*'OddsRatio_working_3-way'!X113^(1/3))*COS(('OddsRatio_working_3-way'!Y113)/3)</f>
        <v>0.54136148665437855</v>
      </c>
      <c r="AG113" s="11">
        <f>-'OddsRatio_working_3-way'!U113/(3*'OddsRatio_working_3-way'!X113^(1/3))*COS(('OddsRatio_working_3-way'!Y113+2*PI())/3)</f>
        <v>-0.31654639866602197</v>
      </c>
      <c r="AH113" s="11">
        <f>-'OddsRatio_working_3-way'!U113/(3*'OddsRatio_working_3-way'!X113^(1/3))*COS(('OddsRatio_working_3-way'!Y113+4*PI())/3)</f>
        <v>-0.22481508798835648</v>
      </c>
      <c r="AI113" s="11">
        <f>'OddsRatio_working_3-way'!U113/(3*'OddsRatio_working_3-way'!X113^(1/3))*SIN(('OddsRatio_working_3-way'!Y113)/3)</f>
        <v>-5.2961096912867378E-2</v>
      </c>
      <c r="AJ113" s="11">
        <f>'OddsRatio_working_3-way'!U113/(3*'OddsRatio_working_3-way'!X113^(1/3))*SIN(('OddsRatio_working_3-way'!Y113+2*PI())/3)</f>
        <v>-0.4423522516167685</v>
      </c>
      <c r="AK113" s="11">
        <f>'OddsRatio_working_3-way'!U113/(3*'OddsRatio_working_3-way'!X113^(1/3))*SIN(('OddsRatio_working_3-way'!Y113+4*PI())/3)</f>
        <v>0.49531334852963588</v>
      </c>
      <c r="AL113" s="11">
        <f>'OddsRatio_working_3-way'!Z113+'OddsRatio_working_3-way'!AF113</f>
        <v>1.0827229733087571</v>
      </c>
      <c r="AM113" s="11">
        <f>'OddsRatio_working_3-way'!AA113+'OddsRatio_working_3-way'!AG113</f>
        <v>-0.63309279733204393</v>
      </c>
      <c r="AN113" s="11">
        <f>'OddsRatio_working_3-way'!AB113+'OddsRatio_working_3-way'!AH113</f>
        <v>-0.44963017597671295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1.0827229733087571</v>
      </c>
      <c r="AS113" s="11">
        <f>IF(('OddsRatio_working_3-way'!X113=0),IF(Q113&gt;0,-Q113^(1/3),(-Q113)^(1/3)),'OddsRatio_working_3-way'!AM113-'OddsRatio_working_3-way'!R113/3)</f>
        <v>-0.63309279733204393</v>
      </c>
      <c r="AT113" s="11">
        <f>IF(('OddsRatio_working_3-way'!X113=0),IF(Q113&gt;0,-Q113^(1/3),(-Q113)^(1/3)),'OddsRatio_working_3-way'!AN113-'OddsRatio_working_3-way'!R113/3)</f>
        <v>-0.44963017597671295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9">
        <f t="shared" si="15"/>
        <v>0.40844040808719739</v>
      </c>
      <c r="E114" s="9">
        <f t="shared" si="16"/>
        <v>0.27763864730119081</v>
      </c>
      <c r="F114" s="9">
        <f t="shared" si="17"/>
        <v>0.31392094461161191</v>
      </c>
      <c r="G114" s="9">
        <f t="shared" si="18"/>
        <v>1.0840850144011858</v>
      </c>
      <c r="H114" s="9">
        <f t="shared" si="19"/>
        <v>2.448337579239984</v>
      </c>
      <c r="I114" s="9">
        <f t="shared" si="20"/>
        <v>3.6018040345628459</v>
      </c>
      <c r="J114" s="9">
        <f t="shared" si="21"/>
        <v>3.1855153890327905</v>
      </c>
      <c r="K114" s="11">
        <f t="shared" si="22"/>
        <v>0.42808219178082196</v>
      </c>
      <c r="L114" s="11">
        <f t="shared" si="23"/>
        <v>0.29411764705882354</v>
      </c>
      <c r="M114" s="11">
        <f t="shared" si="24"/>
        <v>0.33156498673740054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-0.26985168545089633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0.24012411912186846</v>
      </c>
      <c r="Q114" s="11">
        <f>2*'OddsRatio_working_3-way'!K114*'OddsRatio_working_3-way'!L114*'OddsRatio_working_3-way'!M114</f>
        <v>8.3492391906073882E-2</v>
      </c>
      <c r="R114" s="11">
        <f t="shared" si="25"/>
        <v>0</v>
      </c>
      <c r="S114" s="11">
        <f t="shared" si="26"/>
        <v>-0.88983738871463425</v>
      </c>
      <c r="T114" s="11">
        <f t="shared" si="27"/>
        <v>-0.30940103919145839</v>
      </c>
      <c r="U114" s="11">
        <f>'OddsRatio_working_3-way'!S114-'OddsRatio_working_3-way'!R114^2/3</f>
        <v>-0.88983738871463425</v>
      </c>
      <c r="V114" s="11">
        <f>'OddsRatio_working_3-way'!S114*'OddsRatio_working_3-way'!R114/3-2*'OddsRatio_working_3-way'!R114^3/27-'OddsRatio_working_3-way'!T114</f>
        <v>0.30940103919145839</v>
      </c>
      <c r="W114" s="11">
        <f>'OddsRatio_working_3-way'!V114^2+4*'OddsRatio_working_3-way'!U114^3/27</f>
        <v>-8.6536128582936078E-3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0.16154149305290574</v>
      </c>
      <c r="Y114" s="11">
        <f>IF('OddsRatio_working_3-way'!W114&gt;=0,IF('OddsRatio_working_3-way'!V114+SQRT('OddsRatio_working_3-way'!W114)&gt;0,0,PI()),ACOS('OddsRatio_working_3-way'!V114/(2*'OddsRatio_working_3-way'!X114)))</f>
        <v>0.29206302064236933</v>
      </c>
      <c r="Z114" s="11">
        <f>'OddsRatio_working_3-way'!X114^(1/3)*COS('OddsRatio_working_3-way'!Y114/3)</f>
        <v>0.54204250720059288</v>
      </c>
      <c r="AA114" s="11">
        <f>'OddsRatio_working_3-way'!X114^(1/3)*COS(('OddsRatio_working_3-way'!Y114+2*PI())/3)</f>
        <v>-0.31686650929191534</v>
      </c>
      <c r="AB114" s="11">
        <f>'OddsRatio_working_3-way'!X114^(1/3)*COS(('OddsRatio_working_3-way'!Y114+4*PI())/3)</f>
        <v>-0.22517599790867743</v>
      </c>
      <c r="AC114" s="11">
        <f>'OddsRatio_working_3-way'!X114^(1/3)*SIN('OddsRatio_working_3-way'!Y114/3)</f>
        <v>5.293754142924683E-2</v>
      </c>
      <c r="AD114" s="11">
        <f>'OddsRatio_working_3-way'!X114^(1/3)*SIN(('OddsRatio_working_3-way'!Y114+2*PI())/3)</f>
        <v>0.44295381045209958</v>
      </c>
      <c r="AE114" s="11">
        <f>'OddsRatio_working_3-way'!X114^(1/3)*SIN(('OddsRatio_working_3-way'!Y114+4*PI())/3)</f>
        <v>-0.49589135188134642</v>
      </c>
      <c r="AF114" s="11">
        <f>-'OddsRatio_working_3-way'!U114/(3*'OddsRatio_working_3-way'!X114^(1/3))*COS(('OddsRatio_working_3-way'!Y114)/3)</f>
        <v>0.54204250720059288</v>
      </c>
      <c r="AG114" s="11">
        <f>-'OddsRatio_working_3-way'!U114/(3*'OddsRatio_working_3-way'!X114^(1/3))*COS(('OddsRatio_working_3-way'!Y114+2*PI())/3)</f>
        <v>-0.31686650929191534</v>
      </c>
      <c r="AH114" s="11">
        <f>-'OddsRatio_working_3-way'!U114/(3*'OddsRatio_working_3-way'!X114^(1/3))*COS(('OddsRatio_working_3-way'!Y114+4*PI())/3)</f>
        <v>-0.22517599790867743</v>
      </c>
      <c r="AI114" s="11">
        <f>'OddsRatio_working_3-way'!U114/(3*'OddsRatio_working_3-way'!X114^(1/3))*SIN(('OddsRatio_working_3-way'!Y114)/3)</f>
        <v>-5.293754142924683E-2</v>
      </c>
      <c r="AJ114" s="11">
        <f>'OddsRatio_working_3-way'!U114/(3*'OddsRatio_working_3-way'!X114^(1/3))*SIN(('OddsRatio_working_3-way'!Y114+2*PI())/3)</f>
        <v>-0.44295381045209958</v>
      </c>
      <c r="AK114" s="11">
        <f>'OddsRatio_working_3-way'!U114/(3*'OddsRatio_working_3-way'!X114^(1/3))*SIN(('OddsRatio_working_3-way'!Y114+4*PI())/3)</f>
        <v>0.49589135188134642</v>
      </c>
      <c r="AL114" s="11">
        <f>'OddsRatio_working_3-way'!Z114+'OddsRatio_working_3-way'!AF114</f>
        <v>1.0840850144011858</v>
      </c>
      <c r="AM114" s="11">
        <f>'OddsRatio_working_3-way'!AA114+'OddsRatio_working_3-way'!AG114</f>
        <v>-0.63373301858383069</v>
      </c>
      <c r="AN114" s="11">
        <f>'OddsRatio_working_3-way'!AB114+'OddsRatio_working_3-way'!AH114</f>
        <v>-0.45035199581735486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1.0840850144011858</v>
      </c>
      <c r="AS114" s="11">
        <f>IF(('OddsRatio_working_3-way'!X114=0),IF(Q114&gt;0,-Q114^(1/3),(-Q114)^(1/3)),'OddsRatio_working_3-way'!AM114-'OddsRatio_working_3-way'!R114/3)</f>
        <v>-0.63373301858383069</v>
      </c>
      <c r="AT114" s="11">
        <f>IF(('OddsRatio_working_3-way'!X114=0),IF(Q114&gt;0,-Q114^(1/3),(-Q114)^(1/3)),'OddsRatio_working_3-way'!AN114-'OddsRatio_working_3-way'!R114/3)</f>
        <v>-0.45035199581735486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9">
        <f t="shared" si="15"/>
        <v>0.23239584154791967</v>
      </c>
      <c r="E115" s="9">
        <f t="shared" si="16"/>
        <v>0.3217671522491336</v>
      </c>
      <c r="F115" s="9">
        <f t="shared" si="17"/>
        <v>0.44583700620294653</v>
      </c>
      <c r="G115" s="9">
        <f t="shared" si="18"/>
        <v>1.0865141399692522</v>
      </c>
      <c r="H115" s="9">
        <f t="shared" si="19"/>
        <v>4.3030029855065264</v>
      </c>
      <c r="I115" s="9">
        <f t="shared" si="20"/>
        <v>3.1078374315403496</v>
      </c>
      <c r="J115" s="9">
        <f t="shared" si="21"/>
        <v>2.2429721761248249</v>
      </c>
      <c r="K115" s="11">
        <f t="shared" si="22"/>
        <v>0.24752475247524752</v>
      </c>
      <c r="L115" s="11">
        <f t="shared" si="23"/>
        <v>0.3401360544217687</v>
      </c>
      <c r="M115" s="11">
        <f t="shared" si="24"/>
        <v>0.46641791044776115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-0.26494020099542692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0.24048151845339877</v>
      </c>
      <c r="Q115" s="11">
        <f>2*'OddsRatio_working_3-way'!K115*'OddsRatio_working_3-way'!L115*'OddsRatio_working_3-way'!M115</f>
        <v>7.8537399886805609E-2</v>
      </c>
      <c r="R115" s="11">
        <f t="shared" si="25"/>
        <v>0</v>
      </c>
      <c r="S115" s="11">
        <f t="shared" si="26"/>
        <v>-0.90768225263613234</v>
      </c>
      <c r="T115" s="11">
        <f t="shared" si="27"/>
        <v>-0.29643443913655532</v>
      </c>
      <c r="U115" s="11">
        <f>'OddsRatio_working_3-way'!S115-'OddsRatio_working_3-way'!R115^2/3</f>
        <v>-0.90768225263613234</v>
      </c>
      <c r="V115" s="11">
        <f>'OddsRatio_working_3-way'!S115*'OddsRatio_working_3-way'!R115/3-2*'OddsRatio_working_3-way'!R115^3/27-'OddsRatio_working_3-way'!T115</f>
        <v>0.29643443913655532</v>
      </c>
      <c r="W115" s="11">
        <f>'OddsRatio_working_3-way'!V115^2+4*'OddsRatio_working_3-way'!U115^3/27</f>
        <v>-2.2915908212962507E-2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0.16642512199121759</v>
      </c>
      <c r="Y115" s="11">
        <f>IF('OddsRatio_working_3-way'!W115&gt;=0,IF('OddsRatio_working_3-way'!V115+SQRT('OddsRatio_working_3-way'!W115)&gt;0,0,PI()),ACOS('OddsRatio_working_3-way'!V115/(2*'OddsRatio_working_3-way'!X115)))</f>
        <v>0.4721466928691076</v>
      </c>
      <c r="Z115" s="11">
        <f>'OddsRatio_working_3-way'!X115^(1/3)*COS('OddsRatio_working_3-way'!Y115/3)</f>
        <v>0.5432570699846262</v>
      </c>
      <c r="AA115" s="11">
        <f>'OddsRatio_working_3-way'!X115^(1/3)*COS(('OddsRatio_working_3-way'!Y115+2*PI())/3)</f>
        <v>-0.34629030628674745</v>
      </c>
      <c r="AB115" s="11">
        <f>'OddsRatio_working_3-way'!X115^(1/3)*COS(('OddsRatio_working_3-way'!Y115+4*PI())/3)</f>
        <v>-0.19696676369787866</v>
      </c>
      <c r="AC115" s="11">
        <f>'OddsRatio_working_3-way'!X115^(1/3)*SIN('OddsRatio_working_3-way'!Y115/3)</f>
        <v>8.6211987510031951E-2</v>
      </c>
      <c r="AD115" s="11">
        <f>'OddsRatio_working_3-way'!X115^(1/3)*SIN(('OddsRatio_working_3-way'!Y115+2*PI())/3)</f>
        <v>0.42736842963717103</v>
      </c>
      <c r="AE115" s="11">
        <f>'OddsRatio_working_3-way'!X115^(1/3)*SIN(('OddsRatio_working_3-way'!Y115+4*PI())/3)</f>
        <v>-0.51358041714720293</v>
      </c>
      <c r="AF115" s="11">
        <f>-'OddsRatio_working_3-way'!U115/(3*'OddsRatio_working_3-way'!X115^(1/3))*COS(('OddsRatio_working_3-way'!Y115)/3)</f>
        <v>0.54325706998462597</v>
      </c>
      <c r="AG115" s="11">
        <f>-'OddsRatio_working_3-way'!U115/(3*'OddsRatio_working_3-way'!X115^(1/3))*COS(('OddsRatio_working_3-way'!Y115+2*PI())/3)</f>
        <v>-0.34629030628674728</v>
      </c>
      <c r="AH115" s="11">
        <f>-'OddsRatio_working_3-way'!U115/(3*'OddsRatio_working_3-way'!X115^(1/3))*COS(('OddsRatio_working_3-way'!Y115+4*PI())/3)</f>
        <v>-0.19696676369787858</v>
      </c>
      <c r="AI115" s="11">
        <f>'OddsRatio_working_3-way'!U115/(3*'OddsRatio_working_3-way'!X115^(1/3))*SIN(('OddsRatio_working_3-way'!Y115)/3)</f>
        <v>-8.6211987510031909E-2</v>
      </c>
      <c r="AJ115" s="11">
        <f>'OddsRatio_working_3-way'!U115/(3*'OddsRatio_working_3-way'!X115^(1/3))*SIN(('OddsRatio_working_3-way'!Y115+2*PI())/3)</f>
        <v>-0.42736842963717081</v>
      </c>
      <c r="AK115" s="11">
        <f>'OddsRatio_working_3-way'!U115/(3*'OddsRatio_working_3-way'!X115^(1/3))*SIN(('OddsRatio_working_3-way'!Y115+4*PI())/3)</f>
        <v>0.51358041714720271</v>
      </c>
      <c r="AL115" s="11">
        <f>'OddsRatio_working_3-way'!Z115+'OddsRatio_working_3-way'!AF115</f>
        <v>1.0865141399692522</v>
      </c>
      <c r="AM115" s="11">
        <f>'OddsRatio_working_3-way'!AA115+'OddsRatio_working_3-way'!AG115</f>
        <v>-0.69258061257349479</v>
      </c>
      <c r="AN115" s="11">
        <f>'OddsRatio_working_3-way'!AB115+'OddsRatio_working_3-way'!AH115</f>
        <v>-0.39393352739575727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1.0865141399692522</v>
      </c>
      <c r="AS115" s="11">
        <f>IF(('OddsRatio_working_3-way'!X115=0),IF(Q115&gt;0,-Q115^(1/3),(-Q115)^(1/3)),'OddsRatio_working_3-way'!AM115-'OddsRatio_working_3-way'!R115/3)</f>
        <v>-0.69258061257349479</v>
      </c>
      <c r="AT115" s="11">
        <f>IF(('OddsRatio_working_3-way'!X115=0),IF(Q115&gt;0,-Q115^(1/3),(-Q115)^(1/3)),'OddsRatio_working_3-way'!AN115-'OddsRatio_working_3-way'!R115/3)</f>
        <v>-0.39393352739575727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9">
        <f t="shared" si="15"/>
        <v>0.3450620009353299</v>
      </c>
      <c r="E116" s="9">
        <f t="shared" si="16"/>
        <v>0.30210742440628596</v>
      </c>
      <c r="F116" s="9">
        <f t="shared" si="17"/>
        <v>0.35283057465838424</v>
      </c>
      <c r="G116" s="9">
        <f t="shared" si="18"/>
        <v>1.0814985250173481</v>
      </c>
      <c r="H116" s="9">
        <f t="shared" si="19"/>
        <v>2.898029911405446</v>
      </c>
      <c r="I116" s="9">
        <f t="shared" si="20"/>
        <v>3.3100808494370551</v>
      </c>
      <c r="J116" s="9">
        <f t="shared" si="21"/>
        <v>2.8342214984294225</v>
      </c>
      <c r="K116" s="11">
        <f t="shared" si="22"/>
        <v>0.36297640653357532</v>
      </c>
      <c r="L116" s="11">
        <f t="shared" si="23"/>
        <v>0.31887755102040816</v>
      </c>
      <c r="M116" s="11">
        <f t="shared" si="24"/>
        <v>0.37091988130563797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-0.2729522458409549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0.23986182090709371</v>
      </c>
      <c r="Q116" s="11">
        <f>2*'OddsRatio_working_3-way'!K116*'OddsRatio_working_3-way'!L116*'OddsRatio_working_3-way'!M116</f>
        <v>8.5864263793482623E-2</v>
      </c>
      <c r="R116" s="11">
        <f t="shared" si="25"/>
        <v>0</v>
      </c>
      <c r="S116" s="11">
        <f t="shared" si="26"/>
        <v>-0.87876844598984372</v>
      </c>
      <c r="T116" s="11">
        <f t="shared" si="27"/>
        <v>-0.31457613960617281</v>
      </c>
      <c r="U116" s="11">
        <f>'OddsRatio_working_3-way'!S116-'OddsRatio_working_3-way'!R116^2/3</f>
        <v>-0.87876844598984372</v>
      </c>
      <c r="V116" s="11">
        <f>'OddsRatio_working_3-way'!S116*'OddsRatio_working_3-way'!R116/3-2*'OddsRatio_working_3-way'!R116^3/27-'OddsRatio_working_3-way'!T116</f>
        <v>0.31457613960617281</v>
      </c>
      <c r="W116" s="11">
        <f>'OddsRatio_working_3-way'!V116^2+4*'OddsRatio_working_3-way'!U116^3/27</f>
        <v>-1.5773866142428233E-3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0.15853669466701167</v>
      </c>
      <c r="Y116" s="11">
        <f>IF('OddsRatio_working_3-way'!W116&gt;=0,IF('OddsRatio_working_3-way'!V116+SQRT('OddsRatio_working_3-way'!W116)&gt;0,0,PI()),ACOS('OddsRatio_working_3-way'!V116/(2*'OddsRatio_working_3-way'!X116)))</f>
        <v>0.12558898186093748</v>
      </c>
      <c r="Z116" s="11">
        <f>'OddsRatio_working_3-way'!X116^(1/3)*COS('OddsRatio_working_3-way'!Y116/3)</f>
        <v>0.54074926250867406</v>
      </c>
      <c r="AA116" s="11">
        <f>'OddsRatio_working_3-way'!X116^(1/3)*COS(('OddsRatio_working_3-way'!Y116+2*PI())/3)</f>
        <v>-0.28999064052494872</v>
      </c>
      <c r="AB116" s="11">
        <f>'OddsRatio_working_3-way'!X116^(1/3)*COS(('OddsRatio_working_3-way'!Y116+4*PI())/3)</f>
        <v>-0.25075862198372534</v>
      </c>
      <c r="AC116" s="11">
        <f>'OddsRatio_working_3-way'!X116^(1/3)*SIN('OddsRatio_working_3-way'!Y116/3)</f>
        <v>2.2650616465627597E-2</v>
      </c>
      <c r="AD116" s="11">
        <f>'OddsRatio_working_3-way'!X116^(1/3)*SIN(('OddsRatio_working_3-way'!Y116+2*PI())/3)</f>
        <v>0.45697729017739813</v>
      </c>
      <c r="AE116" s="11">
        <f>'OddsRatio_working_3-way'!X116^(1/3)*SIN(('OddsRatio_working_3-way'!Y116+4*PI())/3)</f>
        <v>-0.47962790664302574</v>
      </c>
      <c r="AF116" s="11">
        <f>-'OddsRatio_working_3-way'!U116/(3*'OddsRatio_working_3-way'!X116^(1/3))*COS(('OddsRatio_working_3-way'!Y116)/3)</f>
        <v>0.54074926250867406</v>
      </c>
      <c r="AG116" s="11">
        <f>-'OddsRatio_working_3-way'!U116/(3*'OddsRatio_working_3-way'!X116^(1/3))*COS(('OddsRatio_working_3-way'!Y116+2*PI())/3)</f>
        <v>-0.28999064052494872</v>
      </c>
      <c r="AH116" s="11">
        <f>-'OddsRatio_working_3-way'!U116/(3*'OddsRatio_working_3-way'!X116^(1/3))*COS(('OddsRatio_working_3-way'!Y116+4*PI())/3)</f>
        <v>-0.25075862198372534</v>
      </c>
      <c r="AI116" s="11">
        <f>'OddsRatio_working_3-way'!U116/(3*'OddsRatio_working_3-way'!X116^(1/3))*SIN(('OddsRatio_working_3-way'!Y116)/3)</f>
        <v>-2.2650616465627597E-2</v>
      </c>
      <c r="AJ116" s="11">
        <f>'OddsRatio_working_3-way'!U116/(3*'OddsRatio_working_3-way'!X116^(1/3))*SIN(('OddsRatio_working_3-way'!Y116+2*PI())/3)</f>
        <v>-0.45697729017739813</v>
      </c>
      <c r="AK116" s="11">
        <f>'OddsRatio_working_3-way'!U116/(3*'OddsRatio_working_3-way'!X116^(1/3))*SIN(('OddsRatio_working_3-way'!Y116+4*PI())/3)</f>
        <v>0.47962790664302574</v>
      </c>
      <c r="AL116" s="11">
        <f>'OddsRatio_working_3-way'!Z116+'OddsRatio_working_3-way'!AF116</f>
        <v>1.0814985250173481</v>
      </c>
      <c r="AM116" s="11">
        <f>'OddsRatio_working_3-way'!AA116+'OddsRatio_working_3-way'!AG116</f>
        <v>-0.57998128104989743</v>
      </c>
      <c r="AN116" s="11">
        <f>'OddsRatio_working_3-way'!AB116+'OddsRatio_working_3-way'!AH116</f>
        <v>-0.50151724396745068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1.0814985250173481</v>
      </c>
      <c r="AS116" s="11">
        <f>IF(('OddsRatio_working_3-way'!X116=0),IF(Q116&gt;0,-Q116^(1/3),(-Q116)^(1/3)),'OddsRatio_working_3-way'!AM116-'OddsRatio_working_3-way'!R116/3)</f>
        <v>-0.57998128104989743</v>
      </c>
      <c r="AT116" s="11">
        <f>IF(('OddsRatio_working_3-way'!X116=0),IF(Q116&gt;0,-Q116^(1/3),(-Q116)^(1/3)),'OddsRatio_working_3-way'!AN116-'OddsRatio_working_3-way'!R116/3)</f>
        <v>-0.50151724396745068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9">
        <f t="shared" si="15"/>
        <v>0.15084132628848326</v>
      </c>
      <c r="E117" s="9">
        <f t="shared" si="16"/>
        <v>0.22726199954269863</v>
      </c>
      <c r="F117" s="9">
        <f t="shared" si="17"/>
        <v>0.621896674168818</v>
      </c>
      <c r="G117" s="9">
        <f t="shared" si="18"/>
        <v>1.1258965889593213</v>
      </c>
      <c r="H117" s="9">
        <f t="shared" si="19"/>
        <v>6.6294829447966075</v>
      </c>
      <c r="I117" s="9">
        <f t="shared" si="20"/>
        <v>4.400207698657149</v>
      </c>
      <c r="J117" s="9">
        <f t="shared" si="21"/>
        <v>1.6079841580380334</v>
      </c>
      <c r="K117" s="11">
        <f t="shared" si="22"/>
        <v>0.16666666666666666</v>
      </c>
      <c r="L117" s="11">
        <f t="shared" si="23"/>
        <v>0.24875621890547267</v>
      </c>
      <c r="M117" s="11">
        <f t="shared" si="24"/>
        <v>0.64935064935064934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-0.21951928668346565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0.2304494841808275</v>
      </c>
      <c r="Q117" s="11">
        <f>2*'OddsRatio_working_3-way'!K117*'OddsRatio_working_3-way'!L117*'OddsRatio_working_3-way'!M117</f>
        <v>5.3843337425426983E-2</v>
      </c>
      <c r="R117" s="11">
        <f t="shared" si="25"/>
        <v>0</v>
      </c>
      <c r="S117" s="11">
        <f t="shared" si="26"/>
        <v>-1.0497915133676732</v>
      </c>
      <c r="T117" s="11">
        <f t="shared" si="27"/>
        <v>-0.24527839097375539</v>
      </c>
      <c r="U117" s="11">
        <f>'OddsRatio_working_3-way'!S117-'OddsRatio_working_3-way'!R117^2/3</f>
        <v>-1.0497915133676732</v>
      </c>
      <c r="V117" s="11">
        <f>'OddsRatio_working_3-way'!S117*'OddsRatio_working_3-way'!R117/3-2*'OddsRatio_working_3-way'!R117^3/27-'OddsRatio_working_3-way'!T117</f>
        <v>0.24527839097375539</v>
      </c>
      <c r="W117" s="11">
        <f>'OddsRatio_working_3-way'!V117^2+4*'OddsRatio_working_3-way'!U117^3/27</f>
        <v>-0.11123637275459164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0.20700112429239728</v>
      </c>
      <c r="Y117" s="11">
        <f>IF('OddsRatio_working_3-way'!W117&gt;=0,IF('OddsRatio_working_3-way'!V117+SQRT('OddsRatio_working_3-way'!W117)&gt;0,0,PI()),ACOS('OddsRatio_working_3-way'!V117/(2*'OddsRatio_working_3-way'!X117)))</f>
        <v>0.93669141862369087</v>
      </c>
      <c r="Z117" s="11">
        <f>'OddsRatio_working_3-way'!X117^(1/3)*COS('OddsRatio_working_3-way'!Y117/3)</f>
        <v>0.56294829447966066</v>
      </c>
      <c r="AA117" s="11">
        <f>'OddsRatio_working_3-way'!X117^(1/3)*COS(('OddsRatio_working_3-way'!Y117+2*PI())/3)</f>
        <v>-0.43884247838923679</v>
      </c>
      <c r="AB117" s="11">
        <f>'OddsRatio_working_3-way'!X117^(1/3)*COS(('OddsRatio_working_3-way'!Y117+4*PI())/3)</f>
        <v>-0.12410581609042402</v>
      </c>
      <c r="AC117" s="11">
        <f>'OddsRatio_working_3-way'!X117^(1/3)*SIN('OddsRatio_working_3-way'!Y117/3)</f>
        <v>0.18171329670206393</v>
      </c>
      <c r="AD117" s="11">
        <f>'OddsRatio_working_3-way'!X117^(1/3)*SIN(('OddsRatio_working_3-way'!Y117+2*PI())/3)</f>
        <v>0.39667087568547721</v>
      </c>
      <c r="AE117" s="11">
        <f>'OddsRatio_working_3-way'!X117^(1/3)*SIN(('OddsRatio_working_3-way'!Y117+4*PI())/3)</f>
        <v>-0.57838417238754114</v>
      </c>
      <c r="AF117" s="11">
        <f>-'OddsRatio_working_3-way'!U117/(3*'OddsRatio_working_3-way'!X117^(1/3))*COS(('OddsRatio_working_3-way'!Y117)/3)</f>
        <v>0.56294829447966055</v>
      </c>
      <c r="AG117" s="11">
        <f>-'OddsRatio_working_3-way'!U117/(3*'OddsRatio_working_3-way'!X117^(1/3))*COS(('OddsRatio_working_3-way'!Y117+2*PI())/3)</f>
        <v>-0.43884247838923673</v>
      </c>
      <c r="AH117" s="11">
        <f>-'OddsRatio_working_3-way'!U117/(3*'OddsRatio_working_3-way'!X117^(1/3))*COS(('OddsRatio_working_3-way'!Y117+4*PI())/3)</f>
        <v>-0.124105816090424</v>
      </c>
      <c r="AI117" s="11">
        <f>'OddsRatio_working_3-way'!U117/(3*'OddsRatio_working_3-way'!X117^(1/3))*SIN(('OddsRatio_working_3-way'!Y117)/3)</f>
        <v>-0.18171329670206388</v>
      </c>
      <c r="AJ117" s="11">
        <f>'OddsRatio_working_3-way'!U117/(3*'OddsRatio_working_3-way'!X117^(1/3))*SIN(('OddsRatio_working_3-way'!Y117+2*PI())/3)</f>
        <v>-0.39667087568547715</v>
      </c>
      <c r="AK117" s="11">
        <f>'OddsRatio_working_3-way'!U117/(3*'OddsRatio_working_3-way'!X117^(1/3))*SIN(('OddsRatio_working_3-way'!Y117+4*PI())/3)</f>
        <v>0.57838417238754103</v>
      </c>
      <c r="AL117" s="11">
        <f>'OddsRatio_working_3-way'!Z117+'OddsRatio_working_3-way'!AF117</f>
        <v>1.1258965889593213</v>
      </c>
      <c r="AM117" s="11">
        <f>'OddsRatio_working_3-way'!AA117+'OddsRatio_working_3-way'!AG117</f>
        <v>-0.87768495677847347</v>
      </c>
      <c r="AN117" s="11">
        <f>'OddsRatio_working_3-way'!AB117+'OddsRatio_working_3-way'!AH117</f>
        <v>-0.24821163218084802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1.1258965889593213</v>
      </c>
      <c r="AS117" s="11">
        <f>IF(('OddsRatio_working_3-way'!X117=0),IF(Q117&gt;0,-Q117^(1/3),(-Q117)^(1/3)),'OddsRatio_working_3-way'!AM117-'OddsRatio_working_3-way'!R117/3)</f>
        <v>-0.87768495677847347</v>
      </c>
      <c r="AT117" s="11">
        <f>IF(('OddsRatio_working_3-way'!X117=0),IF(Q117&gt;0,-Q117^(1/3),(-Q117)^(1/3)),'OddsRatio_working_3-way'!AN117-'OddsRatio_working_3-way'!R117/3)</f>
        <v>-0.24821163218084802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9">
        <f t="shared" si="15"/>
        <v>0.82285045103934573</v>
      </c>
      <c r="E118" s="9">
        <f t="shared" si="16"/>
        <v>0.11882886248145018</v>
      </c>
      <c r="F118" s="9">
        <f t="shared" si="17"/>
        <v>5.8320686479204256E-2</v>
      </c>
      <c r="G118" s="9">
        <f t="shared" si="18"/>
        <v>1.1960425611354086</v>
      </c>
      <c r="H118" s="9">
        <f t="shared" si="19"/>
        <v>1.2152876610043732</v>
      </c>
      <c r="I118" s="9">
        <f t="shared" si="20"/>
        <v>8.4154638790395335</v>
      </c>
      <c r="J118" s="9">
        <f t="shared" si="21"/>
        <v>17.146574575328014</v>
      </c>
      <c r="K118" s="11">
        <f t="shared" si="22"/>
        <v>0.84745762711864414</v>
      </c>
      <c r="L118" s="11">
        <f t="shared" si="23"/>
        <v>0.1388888888888889</v>
      </c>
      <c r="M118" s="11">
        <f t="shared" si="24"/>
        <v>6.8965517241379309E-2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-0.12229690239625945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0.16137411520228589</v>
      </c>
      <c r="Q118" s="11">
        <f>2*'OddsRatio_working_3-way'!K118*'OddsRatio_working_3-way'!L118*'OddsRatio_working_3-way'!M118</f>
        <v>1.6234820442885906E-2</v>
      </c>
      <c r="R118" s="11">
        <f t="shared" si="25"/>
        <v>0</v>
      </c>
      <c r="S118" s="11">
        <f t="shared" si="26"/>
        <v>-1.3195274127173775</v>
      </c>
      <c r="T118" s="11">
        <f t="shared" si="27"/>
        <v>-0.13274923669188909</v>
      </c>
      <c r="U118" s="11">
        <f>'OddsRatio_working_3-way'!S118-'OddsRatio_working_3-way'!R118^2/3</f>
        <v>-1.3195274127173775</v>
      </c>
      <c r="V118" s="11">
        <f>'OddsRatio_working_3-way'!S118*'OddsRatio_working_3-way'!R118/3-2*'OddsRatio_working_3-way'!R118^3/27-'OddsRatio_working_3-way'!T118</f>
        <v>0.13274923669188909</v>
      </c>
      <c r="W118" s="11">
        <f>'OddsRatio_working_3-way'!V118^2+4*'OddsRatio_working_3-way'!U118^3/27</f>
        <v>-0.32274779957581534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0.29170625611138962</v>
      </c>
      <c r="Y118" s="11">
        <f>IF('OddsRatio_working_3-way'!W118&gt;=0,IF('OddsRatio_working_3-way'!V118+SQRT('OddsRatio_working_3-way'!W118)&gt;0,0,PI()),ACOS('OddsRatio_working_3-way'!V118/(2*'OddsRatio_working_3-way'!X118)))</f>
        <v>1.3412464455486486</v>
      </c>
      <c r="Z118" s="11">
        <f>'OddsRatio_working_3-way'!X118^(1/3)*COS('OddsRatio_working_3-way'!Y118/3)</f>
        <v>0.59802128056770443</v>
      </c>
      <c r="AA118" s="11">
        <f>'OddsRatio_working_3-way'!X118^(1/3)*COS(('OddsRatio_working_3-way'!Y118+2*PI())/3)</f>
        <v>-0.54732448236774933</v>
      </c>
      <c r="AB118" s="11">
        <f>'OddsRatio_working_3-way'!X118^(1/3)*COS(('OddsRatio_working_3-way'!Y118+4*PI())/3)</f>
        <v>-5.0696798199955227E-2</v>
      </c>
      <c r="AC118" s="11">
        <f>'OddsRatio_working_3-way'!X118^(1/3)*SIN('OddsRatio_working_3-way'!Y118/3)</f>
        <v>0.28672812714129664</v>
      </c>
      <c r="AD118" s="11">
        <f>'OddsRatio_working_3-way'!X118^(1/3)*SIN(('OddsRatio_working_3-way'!Y118+2*PI())/3)</f>
        <v>0.37453755740468508</v>
      </c>
      <c r="AE118" s="11">
        <f>'OddsRatio_working_3-way'!X118^(1/3)*SIN(('OddsRatio_working_3-way'!Y118+4*PI())/3)</f>
        <v>-0.66126568454598156</v>
      </c>
      <c r="AF118" s="11">
        <f>-'OddsRatio_working_3-way'!U118/(3*'OddsRatio_working_3-way'!X118^(1/3))*COS(('OddsRatio_working_3-way'!Y118)/3)</f>
        <v>0.59802128056770432</v>
      </c>
      <c r="AG118" s="11">
        <f>-'OddsRatio_working_3-way'!U118/(3*'OddsRatio_working_3-way'!X118^(1/3))*COS(('OddsRatio_working_3-way'!Y118+2*PI())/3)</f>
        <v>-0.54732448236774922</v>
      </c>
      <c r="AH118" s="11">
        <f>-'OddsRatio_working_3-way'!U118/(3*'OddsRatio_working_3-way'!X118^(1/3))*COS(('OddsRatio_working_3-way'!Y118+4*PI())/3)</f>
        <v>-5.0696798199955213E-2</v>
      </c>
      <c r="AI118" s="11">
        <f>'OddsRatio_working_3-way'!U118/(3*'OddsRatio_working_3-way'!X118^(1/3))*SIN(('OddsRatio_working_3-way'!Y118)/3)</f>
        <v>-0.28672812714129658</v>
      </c>
      <c r="AJ118" s="11">
        <f>'OddsRatio_working_3-way'!U118/(3*'OddsRatio_working_3-way'!X118^(1/3))*SIN(('OddsRatio_working_3-way'!Y118+2*PI())/3)</f>
        <v>-0.37453755740468503</v>
      </c>
      <c r="AK118" s="11">
        <f>'OddsRatio_working_3-way'!U118/(3*'OddsRatio_working_3-way'!X118^(1/3))*SIN(('OddsRatio_working_3-way'!Y118+4*PI())/3)</f>
        <v>0.66126568454598145</v>
      </c>
      <c r="AL118" s="11">
        <f>'OddsRatio_working_3-way'!Z118+'OddsRatio_working_3-way'!AF118</f>
        <v>1.1960425611354086</v>
      </c>
      <c r="AM118" s="11">
        <f>'OddsRatio_working_3-way'!AA118+'OddsRatio_working_3-way'!AG118</f>
        <v>-1.0946489647354984</v>
      </c>
      <c r="AN118" s="11">
        <f>'OddsRatio_working_3-way'!AB118+'OddsRatio_working_3-way'!AH118</f>
        <v>-0.10139359639991044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1.1960425611354086</v>
      </c>
      <c r="AS118" s="11">
        <f>IF(('OddsRatio_working_3-way'!X118=0),IF(Q118&gt;0,-Q118^(1/3),(-Q118)^(1/3)),'OddsRatio_working_3-way'!AM118-'OddsRatio_working_3-way'!R118/3)</f>
        <v>-1.0946489647354984</v>
      </c>
      <c r="AT118" s="11">
        <f>IF(('OddsRatio_working_3-way'!X118=0),IF(Q118&gt;0,-Q118^(1/3),(-Q118)^(1/3)),'OddsRatio_working_3-way'!AN118-'OddsRatio_working_3-way'!R118/3)</f>
        <v>-0.10139359639991044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9">
        <f t="shared" si="15"/>
        <v>0.4057038156175144</v>
      </c>
      <c r="E119" s="9">
        <f t="shared" si="16"/>
        <v>0.29523199333864508</v>
      </c>
      <c r="F119" s="9">
        <f t="shared" si="17"/>
        <v>0.29906419104384074</v>
      </c>
      <c r="G119" s="9">
        <f t="shared" si="18"/>
        <v>1.0850758087370425</v>
      </c>
      <c r="H119" s="9">
        <f t="shared" si="19"/>
        <v>2.4648523417950066</v>
      </c>
      <c r="I119" s="9">
        <f t="shared" si="20"/>
        <v>3.3871667792214937</v>
      </c>
      <c r="J119" s="9">
        <f t="shared" si="21"/>
        <v>3.3437637468720114</v>
      </c>
      <c r="K119" s="11">
        <f t="shared" si="22"/>
        <v>0.42553191489361702</v>
      </c>
      <c r="L119" s="11">
        <f t="shared" si="23"/>
        <v>0.3125</v>
      </c>
      <c r="M119" s="11">
        <f t="shared" si="24"/>
        <v>0.31645569620253161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-0.26996364126043637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0.24028750336654994</v>
      </c>
      <c r="Q119" s="11">
        <f>2*'OddsRatio_working_3-way'!K119*'OddsRatio_working_3-way'!L119*'OddsRatio_working_3-way'!M119</f>
        <v>8.4163748990034995E-2</v>
      </c>
      <c r="R119" s="11">
        <f t="shared" si="25"/>
        <v>0</v>
      </c>
      <c r="S119" s="11">
        <f t="shared" si="26"/>
        <v>-0.89007357525876019</v>
      </c>
      <c r="T119" s="11">
        <f t="shared" si="27"/>
        <v>-0.31175957101883012</v>
      </c>
      <c r="U119" s="11">
        <f>'OddsRatio_working_3-way'!S119-'OddsRatio_working_3-way'!R119^2/3</f>
        <v>-0.89007357525876019</v>
      </c>
      <c r="V119" s="11">
        <f>'OddsRatio_working_3-way'!S119*'OddsRatio_working_3-way'!R119/3-2*'OddsRatio_working_3-way'!R119^3/27-'OddsRatio_working_3-way'!T119</f>
        <v>0.31175957101883012</v>
      </c>
      <c r="W119" s="11">
        <f>'OddsRatio_working_3-way'!V119^2+4*'OddsRatio_working_3-way'!U119^3/27</f>
        <v>-7.2717256324292545E-3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0.16160581344298403</v>
      </c>
      <c r="Y119" s="11">
        <f>IF('OddsRatio_working_3-way'!W119&gt;=0,IF('OddsRatio_working_3-way'!V119+SQRT('OddsRatio_working_3-way'!W119)&gt;0,0,PI()),ACOS('OddsRatio_working_3-way'!V119/(2*'OddsRatio_working_3-way'!X119)))</f>
        <v>0.26699552389919168</v>
      </c>
      <c r="Z119" s="11">
        <f>'OddsRatio_working_3-way'!X119^(1/3)*COS('OddsRatio_working_3-way'!Y119/3)</f>
        <v>0.54253790436852134</v>
      </c>
      <c r="AA119" s="11">
        <f>'OddsRatio_working_3-way'!X119^(1/3)*COS(('OddsRatio_working_3-way'!Y119+2*PI())/3)</f>
        <v>-0.31319579987461293</v>
      </c>
      <c r="AB119" s="11">
        <f>'OddsRatio_working_3-way'!X119^(1/3)*COS(('OddsRatio_working_3-way'!Y119+4*PI())/3)</f>
        <v>-0.22934210449390832</v>
      </c>
      <c r="AC119" s="11">
        <f>'OddsRatio_working_3-way'!X119^(1/3)*SIN('OddsRatio_working_3-way'!Y119/3)</f>
        <v>4.8412953600594583E-2</v>
      </c>
      <c r="AD119" s="11">
        <f>'OddsRatio_working_3-way'!X119^(1/3)*SIN(('OddsRatio_working_3-way'!Y119+2*PI())/3)</f>
        <v>0.44564513089881458</v>
      </c>
      <c r="AE119" s="11">
        <f>'OddsRatio_working_3-way'!X119^(1/3)*SIN(('OddsRatio_working_3-way'!Y119+4*PI())/3)</f>
        <v>-0.49405808449940924</v>
      </c>
      <c r="AF119" s="11">
        <f>-'OddsRatio_working_3-way'!U119/(3*'OddsRatio_working_3-way'!X119^(1/3))*COS(('OddsRatio_working_3-way'!Y119)/3)</f>
        <v>0.54253790436852112</v>
      </c>
      <c r="AG119" s="11">
        <f>-'OddsRatio_working_3-way'!U119/(3*'OddsRatio_working_3-way'!X119^(1/3))*COS(('OddsRatio_working_3-way'!Y119+2*PI())/3)</f>
        <v>-0.31319579987461277</v>
      </c>
      <c r="AH119" s="11">
        <f>-'OddsRatio_working_3-way'!U119/(3*'OddsRatio_working_3-way'!X119^(1/3))*COS(('OddsRatio_working_3-way'!Y119+4*PI())/3)</f>
        <v>-0.22934210449390821</v>
      </c>
      <c r="AI119" s="11">
        <f>'OddsRatio_working_3-way'!U119/(3*'OddsRatio_working_3-way'!X119^(1/3))*SIN(('OddsRatio_working_3-way'!Y119)/3)</f>
        <v>-4.8412953600594562E-2</v>
      </c>
      <c r="AJ119" s="11">
        <f>'OddsRatio_working_3-way'!U119/(3*'OddsRatio_working_3-way'!X119^(1/3))*SIN(('OddsRatio_working_3-way'!Y119+2*PI())/3)</f>
        <v>-0.44564513089881436</v>
      </c>
      <c r="AK119" s="11">
        <f>'OddsRatio_working_3-way'!U119/(3*'OddsRatio_working_3-way'!X119^(1/3))*SIN(('OddsRatio_working_3-way'!Y119+4*PI())/3)</f>
        <v>0.49405808449940902</v>
      </c>
      <c r="AL119" s="11">
        <f>'OddsRatio_working_3-way'!Z119+'OddsRatio_working_3-way'!AF119</f>
        <v>1.0850758087370425</v>
      </c>
      <c r="AM119" s="11">
        <f>'OddsRatio_working_3-way'!AA119+'OddsRatio_working_3-way'!AG119</f>
        <v>-0.62639159974922576</v>
      </c>
      <c r="AN119" s="11">
        <f>'OddsRatio_working_3-way'!AB119+'OddsRatio_working_3-way'!AH119</f>
        <v>-0.45868420898781653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1.0850758087370425</v>
      </c>
      <c r="AS119" s="11">
        <f>IF(('OddsRatio_working_3-way'!X119=0),IF(Q119&gt;0,-Q119^(1/3),(-Q119)^(1/3)),'OddsRatio_working_3-way'!AM119-'OddsRatio_working_3-way'!R119/3)</f>
        <v>-0.62639159974922576</v>
      </c>
      <c r="AT119" s="11">
        <f>IF(('OddsRatio_working_3-way'!X119=0),IF(Q119&gt;0,-Q119^(1/3),(-Q119)^(1/3)),'OddsRatio_working_3-way'!AN119-'OddsRatio_working_3-way'!R119/3)</f>
        <v>-0.45868420898781653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9">
        <f t="shared" si="15"/>
        <v>0.5338893066141408</v>
      </c>
      <c r="E120" s="9">
        <f t="shared" si="16"/>
        <v>0.25479596519408521</v>
      </c>
      <c r="F120" s="9">
        <f t="shared" si="17"/>
        <v>0.21131472819177383</v>
      </c>
      <c r="G120" s="9">
        <f t="shared" si="18"/>
        <v>1.0913093023483529</v>
      </c>
      <c r="H120" s="9">
        <f t="shared" si="19"/>
        <v>1.8730474418786824</v>
      </c>
      <c r="I120" s="9">
        <f t="shared" si="20"/>
        <v>3.9247089302935865</v>
      </c>
      <c r="J120" s="9">
        <f t="shared" si="21"/>
        <v>4.7322778140313675</v>
      </c>
      <c r="K120" s="11">
        <f t="shared" si="22"/>
        <v>0.55555555555555558</v>
      </c>
      <c r="L120" s="11">
        <f t="shared" si="23"/>
        <v>0.27173913043478259</v>
      </c>
      <c r="M120" s="11">
        <f t="shared" si="24"/>
        <v>0.22624434389140272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-0.25044265197717885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0.23567119155354449</v>
      </c>
      <c r="Q120" s="11">
        <f>2*'OddsRatio_working_3-way'!K120*'OddsRatio_working_3-way'!L120*'OddsRatio_working_3-way'!M120</f>
        <v>6.8310490305375213E-2</v>
      </c>
      <c r="R120" s="11">
        <f t="shared" si="25"/>
        <v>0</v>
      </c>
      <c r="S120" s="11">
        <f t="shared" si="26"/>
        <v>-0.94101859125425491</v>
      </c>
      <c r="T120" s="11">
        <f t="shared" si="27"/>
        <v>-0.27275901195775504</v>
      </c>
      <c r="U120" s="11">
        <f>'OddsRatio_working_3-way'!S120-'OddsRatio_working_3-way'!R120^2/3</f>
        <v>-0.94101859125425491</v>
      </c>
      <c r="V120" s="11">
        <f>'OddsRatio_working_3-way'!S120*'OddsRatio_working_3-way'!R120/3-2*'OddsRatio_working_3-way'!R120^3/27-'OddsRatio_working_3-way'!T120</f>
        <v>0.27275901195775504</v>
      </c>
      <c r="W120" s="11">
        <f>'OddsRatio_working_3-way'!V120^2+4*'OddsRatio_working_3-way'!U120^3/27</f>
        <v>-4.9052448593304793E-2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0.17567720910627219</v>
      </c>
      <c r="Y120" s="11">
        <f>IF('OddsRatio_working_3-way'!W120&gt;=0,IF('OddsRatio_working_3-way'!V120+SQRT('OddsRatio_working_3-way'!W120)&gt;0,0,PI()),ACOS('OddsRatio_working_3-way'!V120/(2*'OddsRatio_working_3-way'!X120)))</f>
        <v>0.682009905023647</v>
      </c>
      <c r="Z120" s="11">
        <f>'OddsRatio_working_3-way'!X120^(1/3)*COS('OddsRatio_working_3-way'!Y120/3)</f>
        <v>0.54565465117417644</v>
      </c>
      <c r="AA120" s="11">
        <f>'OddsRatio_working_3-way'!X120^(1/3)*COS(('OddsRatio_working_3-way'!Y120+2*PI())/3)</f>
        <v>-0.38214520634112886</v>
      </c>
      <c r="AB120" s="11">
        <f>'OddsRatio_working_3-way'!X120^(1/3)*COS(('OddsRatio_working_3-way'!Y120+4*PI())/3)</f>
        <v>-0.16350944483304741</v>
      </c>
      <c r="AC120" s="11">
        <f>'OddsRatio_working_3-way'!X120^(1/3)*SIN('OddsRatio_working_3-way'!Y120/3)</f>
        <v>0.12622941576116964</v>
      </c>
      <c r="AD120" s="11">
        <f>'OddsRatio_working_3-way'!X120^(1/3)*SIN(('OddsRatio_working_3-way'!Y120+2*PI())/3)</f>
        <v>0.40943608172938833</v>
      </c>
      <c r="AE120" s="11">
        <f>'OddsRatio_working_3-way'!X120^(1/3)*SIN(('OddsRatio_working_3-way'!Y120+4*PI())/3)</f>
        <v>-0.53566549749055792</v>
      </c>
      <c r="AF120" s="11">
        <f>-'OddsRatio_working_3-way'!U120/(3*'OddsRatio_working_3-way'!X120^(1/3))*COS(('OddsRatio_working_3-way'!Y120)/3)</f>
        <v>0.54565465117417644</v>
      </c>
      <c r="AG120" s="11">
        <f>-'OddsRatio_working_3-way'!U120/(3*'OddsRatio_working_3-way'!X120^(1/3))*COS(('OddsRatio_working_3-way'!Y120+2*PI())/3)</f>
        <v>-0.38214520634112886</v>
      </c>
      <c r="AH120" s="11">
        <f>-'OddsRatio_working_3-way'!U120/(3*'OddsRatio_working_3-way'!X120^(1/3))*COS(('OddsRatio_working_3-way'!Y120+4*PI())/3)</f>
        <v>-0.16350944483304741</v>
      </c>
      <c r="AI120" s="11">
        <f>'OddsRatio_working_3-way'!U120/(3*'OddsRatio_working_3-way'!X120^(1/3))*SIN(('OddsRatio_working_3-way'!Y120)/3)</f>
        <v>-0.12622941576116964</v>
      </c>
      <c r="AJ120" s="11">
        <f>'OddsRatio_working_3-way'!U120/(3*'OddsRatio_working_3-way'!X120^(1/3))*SIN(('OddsRatio_working_3-way'!Y120+2*PI())/3)</f>
        <v>-0.40943608172938833</v>
      </c>
      <c r="AK120" s="11">
        <f>'OddsRatio_working_3-way'!U120/(3*'OddsRatio_working_3-way'!X120^(1/3))*SIN(('OddsRatio_working_3-way'!Y120+4*PI())/3)</f>
        <v>0.53566549749055792</v>
      </c>
      <c r="AL120" s="11">
        <f>'OddsRatio_working_3-way'!Z120+'OddsRatio_working_3-way'!AF120</f>
        <v>1.0913093023483529</v>
      </c>
      <c r="AM120" s="11">
        <f>'OddsRatio_working_3-way'!AA120+'OddsRatio_working_3-way'!AG120</f>
        <v>-0.76429041268225772</v>
      </c>
      <c r="AN120" s="11">
        <f>'OddsRatio_working_3-way'!AB120+'OddsRatio_working_3-way'!AH120</f>
        <v>-0.32701888966609483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1.0913093023483529</v>
      </c>
      <c r="AS120" s="11">
        <f>IF(('OddsRatio_working_3-way'!X120=0),IF(Q120&gt;0,-Q120^(1/3),(-Q120)^(1/3)),'OddsRatio_working_3-way'!AM120-'OddsRatio_working_3-way'!R120/3)</f>
        <v>-0.76429041268225772</v>
      </c>
      <c r="AT120" s="11">
        <f>IF(('OddsRatio_working_3-way'!X120=0),IF(Q120&gt;0,-Q120^(1/3),(-Q120)^(1/3)),'OddsRatio_working_3-way'!AN120-'OddsRatio_working_3-way'!R120/3)</f>
        <v>-0.32701888966609483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9">
        <f t="shared" si="15"/>
        <v>0.39515586935630603</v>
      </c>
      <c r="E121" s="9">
        <f t="shared" si="16"/>
        <v>0.28776243871381263</v>
      </c>
      <c r="F121" s="9">
        <f t="shared" si="17"/>
        <v>0.31708169192988134</v>
      </c>
      <c r="G121" s="9">
        <f t="shared" si="18"/>
        <v>1.0855652207327668</v>
      </c>
      <c r="H121" s="9">
        <f t="shared" si="19"/>
        <v>2.5306469612332019</v>
      </c>
      <c r="I121" s="9">
        <f t="shared" si="20"/>
        <v>3.4750887032707092</v>
      </c>
      <c r="J121" s="9">
        <f t="shared" si="21"/>
        <v>3.1537613979338093</v>
      </c>
      <c r="K121" s="11">
        <f t="shared" si="22"/>
        <v>0.41493775933609955</v>
      </c>
      <c r="L121" s="11">
        <f t="shared" si="23"/>
        <v>0.3048780487804878</v>
      </c>
      <c r="M121" s="11">
        <f t="shared" si="24"/>
        <v>0.33512064343163539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-0.27039952376985876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0.24054682355418214</v>
      </c>
      <c r="Q121" s="11">
        <f>2*'OddsRatio_working_3-way'!K121*'OddsRatio_working_3-way'!L121*'OddsRatio_working_3-way'!M121</f>
        <v>8.4789151763899229E-2</v>
      </c>
      <c r="R121" s="11">
        <f t="shared" si="25"/>
        <v>0</v>
      </c>
      <c r="S121" s="11">
        <f t="shared" si="26"/>
        <v>-0.8895978077199399</v>
      </c>
      <c r="T121" s="11">
        <f t="shared" si="27"/>
        <v>-0.31356990050050754</v>
      </c>
      <c r="U121" s="11">
        <f>'OddsRatio_working_3-way'!S121-'OddsRatio_working_3-way'!R121^2/3</f>
        <v>-0.8895978077199399</v>
      </c>
      <c r="V121" s="11">
        <f>'OddsRatio_working_3-way'!S121*'OddsRatio_working_3-way'!R121/3-2*'OddsRatio_working_3-way'!R121^3/27-'OddsRatio_working_3-way'!T121</f>
        <v>0.31356990050050754</v>
      </c>
      <c r="W121" s="11">
        <f>'OddsRatio_working_3-way'!V121^2+4*'OddsRatio_working_3-way'!U121^3/27</f>
        <v>-5.9722437690466201E-3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0.16147625697679582</v>
      </c>
      <c r="Y121" s="11">
        <f>IF('OddsRatio_working_3-way'!W121&gt;=0,IF('OddsRatio_working_3-way'!V121+SQRT('OddsRatio_working_3-way'!W121)&gt;0,0,PI()),ACOS('OddsRatio_working_3-way'!V121/(2*'OddsRatio_working_3-way'!X121)))</f>
        <v>0.24163768701452049</v>
      </c>
      <c r="Z121" s="11">
        <f>'OddsRatio_working_3-way'!X121^(1/3)*COS('OddsRatio_working_3-way'!Y121/3)</f>
        <v>0.54278261036638342</v>
      </c>
      <c r="AA121" s="11">
        <f>'OddsRatio_working_3-way'!X121^(1/3)*COS(('OddsRatio_working_3-way'!Y121+2*PI())/3)</f>
        <v>-0.30933508389428077</v>
      </c>
      <c r="AB121" s="11">
        <f>'OddsRatio_working_3-way'!X121^(1/3)*COS(('OddsRatio_working_3-way'!Y121+4*PI())/3)</f>
        <v>-0.23344752647210246</v>
      </c>
      <c r="AC121" s="11">
        <f>'OddsRatio_working_3-way'!X121^(1/3)*SIN('OddsRatio_working_3-way'!Y121/3)</f>
        <v>4.3813701705837794E-2</v>
      </c>
      <c r="AD121" s="11">
        <f>'OddsRatio_working_3-way'!X121^(1/3)*SIN(('OddsRatio_working_3-way'!Y121+2*PI())/3)</f>
        <v>0.44815667845679996</v>
      </c>
      <c r="AE121" s="11">
        <f>'OddsRatio_working_3-way'!X121^(1/3)*SIN(('OddsRatio_working_3-way'!Y121+4*PI())/3)</f>
        <v>-0.49197038016263778</v>
      </c>
      <c r="AF121" s="11">
        <f>-'OddsRatio_working_3-way'!U121/(3*'OddsRatio_working_3-way'!X121^(1/3))*COS(('OddsRatio_working_3-way'!Y121)/3)</f>
        <v>0.54278261036638342</v>
      </c>
      <c r="AG121" s="11">
        <f>-'OddsRatio_working_3-way'!U121/(3*'OddsRatio_working_3-way'!X121^(1/3))*COS(('OddsRatio_working_3-way'!Y121+2*PI())/3)</f>
        <v>-0.30933508389428077</v>
      </c>
      <c r="AH121" s="11">
        <f>-'OddsRatio_working_3-way'!U121/(3*'OddsRatio_working_3-way'!X121^(1/3))*COS(('OddsRatio_working_3-way'!Y121+4*PI())/3)</f>
        <v>-0.23344752647210246</v>
      </c>
      <c r="AI121" s="11">
        <f>'OddsRatio_working_3-way'!U121/(3*'OddsRatio_working_3-way'!X121^(1/3))*SIN(('OddsRatio_working_3-way'!Y121)/3)</f>
        <v>-4.3813701705837794E-2</v>
      </c>
      <c r="AJ121" s="11">
        <f>'OddsRatio_working_3-way'!U121/(3*'OddsRatio_working_3-way'!X121^(1/3))*SIN(('OddsRatio_working_3-way'!Y121+2*PI())/3)</f>
        <v>-0.44815667845679996</v>
      </c>
      <c r="AK121" s="11">
        <f>'OddsRatio_working_3-way'!U121/(3*'OddsRatio_working_3-way'!X121^(1/3))*SIN(('OddsRatio_working_3-way'!Y121+4*PI())/3)</f>
        <v>0.49197038016263778</v>
      </c>
      <c r="AL121" s="11">
        <f>'OddsRatio_working_3-way'!Z121+'OddsRatio_working_3-way'!AF121</f>
        <v>1.0855652207327668</v>
      </c>
      <c r="AM121" s="11">
        <f>'OddsRatio_working_3-way'!AA121+'OddsRatio_working_3-way'!AG121</f>
        <v>-0.61867016778856154</v>
      </c>
      <c r="AN121" s="11">
        <f>'OddsRatio_working_3-way'!AB121+'OddsRatio_working_3-way'!AH121</f>
        <v>-0.46689505294420491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1.0855652207327668</v>
      </c>
      <c r="AS121" s="11">
        <f>IF(('OddsRatio_working_3-way'!X121=0),IF(Q121&gt;0,-Q121^(1/3),(-Q121)^(1/3)),'OddsRatio_working_3-way'!AM121-'OddsRatio_working_3-way'!R121/3)</f>
        <v>-0.61867016778856154</v>
      </c>
      <c r="AT121" s="11">
        <f>IF(('OddsRatio_working_3-way'!X121=0),IF(Q121&gt;0,-Q121^(1/3),(-Q121)^(1/3)),'OddsRatio_working_3-way'!AN121-'OddsRatio_working_3-way'!R121/3)</f>
        <v>-0.46689505294420491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9">
        <f t="shared" si="15"/>
        <v>0.64506875793066554</v>
      </c>
      <c r="E122" s="9">
        <f t="shared" si="16"/>
        <v>0.20956955788277393</v>
      </c>
      <c r="F122" s="9">
        <f t="shared" si="17"/>
        <v>0.14536168418656034</v>
      </c>
      <c r="G122" s="9">
        <f t="shared" si="18"/>
        <v>1.1093192358082142</v>
      </c>
      <c r="H122" s="9">
        <f t="shared" si="19"/>
        <v>1.5502223409608744</v>
      </c>
      <c r="I122" s="9">
        <f t="shared" si="20"/>
        <v>4.7716854017479289</v>
      </c>
      <c r="J122" s="9">
        <f t="shared" si="21"/>
        <v>6.8793919497835363</v>
      </c>
      <c r="K122" s="11">
        <f t="shared" si="22"/>
        <v>0.66844919786096257</v>
      </c>
      <c r="L122" s="11">
        <f t="shared" si="23"/>
        <v>0.22727272727272727</v>
      </c>
      <c r="M122" s="11">
        <f t="shared" si="24"/>
        <v>0.15873015873015872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-0.21553194280467003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0.22175536881419239</v>
      </c>
      <c r="Q122" s="11">
        <f>2*'OddsRatio_working_3-way'!K122*'OddsRatio_working_3-way'!L122*'OddsRatio_working_3-way'!M122</f>
        <v>4.8228657854326305E-2</v>
      </c>
      <c r="R122" s="11">
        <f t="shared" si="25"/>
        <v>0</v>
      </c>
      <c r="S122" s="11">
        <f t="shared" si="26"/>
        <v>-1.0288747270058363</v>
      </c>
      <c r="T122" s="11">
        <f t="shared" si="27"/>
        <v>-0.22376570835272641</v>
      </c>
      <c r="U122" s="11">
        <f>'OddsRatio_working_3-way'!S122-'OddsRatio_working_3-way'!R122^2/3</f>
        <v>-1.0288747270058363</v>
      </c>
      <c r="V122" s="11">
        <f>'OddsRatio_working_3-way'!S122*'OddsRatio_working_3-way'!R122/3-2*'OddsRatio_working_3-way'!R122^3/27-'OddsRatio_working_3-way'!T122</f>
        <v>0.22376570835272641</v>
      </c>
      <c r="W122" s="11">
        <f>'OddsRatio_working_3-way'!V122^2+4*'OddsRatio_working_3-way'!U122^3/27</f>
        <v>-0.11128438997222961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0.2008453896700314</v>
      </c>
      <c r="Y122" s="11">
        <f>IF('OddsRatio_working_3-way'!W122&gt;=0,IF('OddsRatio_working_3-way'!V122+SQRT('OddsRatio_working_3-way'!W122)&gt;0,0,PI()),ACOS('OddsRatio_working_3-way'!V122/(2*'OddsRatio_working_3-way'!X122)))</f>
        <v>0.97995537315623638</v>
      </c>
      <c r="Z122" s="11">
        <f>'OddsRatio_working_3-way'!X122^(1/3)*COS('OddsRatio_working_3-way'!Y122/3)</f>
        <v>0.55465961790410712</v>
      </c>
      <c r="AA122" s="11">
        <f>'OddsRatio_working_3-way'!X122^(1/3)*COS(('OddsRatio_working_3-way'!Y122+2*PI())/3)</f>
        <v>-0.44006644573465226</v>
      </c>
      <c r="AB122" s="11">
        <f>'OddsRatio_working_3-way'!X122^(1/3)*COS(('OddsRatio_working_3-way'!Y122+4*PI())/3)</f>
        <v>-0.11459317216945508</v>
      </c>
      <c r="AC122" s="11">
        <f>'OddsRatio_working_3-way'!X122^(1/3)*SIN('OddsRatio_working_3-way'!Y122/3)</f>
        <v>0.18791208210689536</v>
      </c>
      <c r="AD122" s="11">
        <f>'OddsRatio_working_3-way'!X122^(1/3)*SIN(('OddsRatio_working_3-way'!Y122+2*PI())/3)</f>
        <v>0.3863932785048792</v>
      </c>
      <c r="AE122" s="11">
        <f>'OddsRatio_working_3-way'!X122^(1/3)*SIN(('OddsRatio_working_3-way'!Y122+4*PI())/3)</f>
        <v>-0.57430536061177451</v>
      </c>
      <c r="AF122" s="11">
        <f>-'OddsRatio_working_3-way'!U122/(3*'OddsRatio_working_3-way'!X122^(1/3))*COS(('OddsRatio_working_3-way'!Y122)/3)</f>
        <v>0.55465961790410712</v>
      </c>
      <c r="AG122" s="11">
        <f>-'OddsRatio_working_3-way'!U122/(3*'OddsRatio_working_3-way'!X122^(1/3))*COS(('OddsRatio_working_3-way'!Y122+2*PI())/3)</f>
        <v>-0.44006644573465226</v>
      </c>
      <c r="AH122" s="11">
        <f>-'OddsRatio_working_3-way'!U122/(3*'OddsRatio_working_3-way'!X122^(1/3))*COS(('OddsRatio_working_3-way'!Y122+4*PI())/3)</f>
        <v>-0.11459317216945508</v>
      </c>
      <c r="AI122" s="11">
        <f>'OddsRatio_working_3-way'!U122/(3*'OddsRatio_working_3-way'!X122^(1/3))*SIN(('OddsRatio_working_3-way'!Y122)/3)</f>
        <v>-0.18791208210689536</v>
      </c>
      <c r="AJ122" s="11">
        <f>'OddsRatio_working_3-way'!U122/(3*'OddsRatio_working_3-way'!X122^(1/3))*SIN(('OddsRatio_working_3-way'!Y122+2*PI())/3)</f>
        <v>-0.3863932785048792</v>
      </c>
      <c r="AK122" s="11">
        <f>'OddsRatio_working_3-way'!U122/(3*'OddsRatio_working_3-way'!X122^(1/3))*SIN(('OddsRatio_working_3-way'!Y122+4*PI())/3)</f>
        <v>0.57430536061177451</v>
      </c>
      <c r="AL122" s="11">
        <f>'OddsRatio_working_3-way'!Z122+'OddsRatio_working_3-way'!AF122</f>
        <v>1.1093192358082142</v>
      </c>
      <c r="AM122" s="11">
        <f>'OddsRatio_working_3-way'!AA122+'OddsRatio_working_3-way'!AG122</f>
        <v>-0.88013289146930451</v>
      </c>
      <c r="AN122" s="11">
        <f>'OddsRatio_working_3-way'!AB122+'OddsRatio_working_3-way'!AH122</f>
        <v>-0.22918634433891016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1.1093192358082142</v>
      </c>
      <c r="AS122" s="11">
        <f>IF(('OddsRatio_working_3-way'!X122=0),IF(Q122&gt;0,-Q122^(1/3),(-Q122)^(1/3)),'OddsRatio_working_3-way'!AM122-'OddsRatio_working_3-way'!R122/3)</f>
        <v>-0.88013289146930451</v>
      </c>
      <c r="AT122" s="11">
        <f>IF(('OddsRatio_working_3-way'!X122=0),IF(Q122&gt;0,-Q122^(1/3),(-Q122)^(1/3)),'OddsRatio_working_3-way'!AN122-'OddsRatio_working_3-way'!R122/3)</f>
        <v>-0.22918634433891016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9">
        <f t="shared" si="15"/>
        <v>0.42232074095236066</v>
      </c>
      <c r="E123" s="9">
        <f t="shared" si="16"/>
        <v>0.28792668671757554</v>
      </c>
      <c r="F123" s="9">
        <f t="shared" si="17"/>
        <v>0.2897525723300638</v>
      </c>
      <c r="G123" s="9">
        <f t="shared" si="18"/>
        <v>1.0942948390267269</v>
      </c>
      <c r="H123" s="9">
        <f t="shared" si="19"/>
        <v>2.3678685487834086</v>
      </c>
      <c r="I123" s="9">
        <f t="shared" si="20"/>
        <v>3.4731063362004031</v>
      </c>
      <c r="J123" s="9">
        <f t="shared" si="21"/>
        <v>3.4512204394198687</v>
      </c>
      <c r="K123" s="11">
        <f t="shared" si="22"/>
        <v>0.44444444444444442</v>
      </c>
      <c r="L123" s="11">
        <f t="shared" si="23"/>
        <v>0.30674846625766872</v>
      </c>
      <c r="M123" s="11">
        <f t="shared" si="24"/>
        <v>0.30864197530864196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-0.26626945054575124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0.24194837873547251</v>
      </c>
      <c r="Q123" s="11">
        <f>2*'OddsRatio_working_3-way'!K123*'OddsRatio_working_3-way'!L123*'OddsRatio_working_3-way'!M123</f>
        <v>8.4155957821033925E-2</v>
      </c>
      <c r="R123" s="11">
        <f t="shared" si="25"/>
        <v>0</v>
      </c>
      <c r="S123" s="11">
        <f t="shared" si="26"/>
        <v>-0.90865992414665009</v>
      </c>
      <c r="T123" s="11">
        <f t="shared" si="27"/>
        <v>-0.31605562579013918</v>
      </c>
      <c r="U123" s="11">
        <f>'OddsRatio_working_3-way'!S123-'OddsRatio_working_3-way'!R123^2/3</f>
        <v>-0.90865992414665009</v>
      </c>
      <c r="V123" s="11">
        <f>'OddsRatio_working_3-way'!S123*'OddsRatio_working_3-way'!R123/3-2*'OddsRatio_working_3-way'!R123^3/27-'OddsRatio_working_3-way'!T123</f>
        <v>0.31605562579013918</v>
      </c>
      <c r="W123" s="11">
        <f>'OddsRatio_working_3-way'!V123^2+4*'OddsRatio_working_3-way'!U123^3/27</f>
        <v>-1.1256508027736728E-2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0.16669408104468889</v>
      </c>
      <c r="Y123" s="11">
        <f>IF('OddsRatio_working_3-way'!W123&gt;=0,IF('OddsRatio_working_3-way'!V123+SQRT('OddsRatio_working_3-way'!W123)&gt;0,0,PI()),ACOS('OddsRatio_working_3-way'!V123/(2*'OddsRatio_working_3-way'!X123)))</f>
        <v>0.32386999261615634</v>
      </c>
      <c r="Z123" s="11">
        <f>'OddsRatio_working_3-way'!X123^(1/3)*COS('OddsRatio_working_3-way'!Y123/3)</f>
        <v>0.54714741951336354</v>
      </c>
      <c r="AA123" s="11">
        <f>'OddsRatio_working_3-way'!X123^(1/3)*COS(('OddsRatio_working_3-way'!Y123+2*PI())/3)</f>
        <v>-0.32492794061026437</v>
      </c>
      <c r="AB123" s="11">
        <f>'OddsRatio_working_3-way'!X123^(1/3)*COS(('OddsRatio_working_3-way'!Y123+4*PI())/3)</f>
        <v>-0.22221947890309932</v>
      </c>
      <c r="AC123" s="11">
        <f>'OddsRatio_working_3-way'!X123^(1/3)*SIN('OddsRatio_working_3-way'!Y123/3)</f>
        <v>5.9298758014684289E-2</v>
      </c>
      <c r="AD123" s="11">
        <f>'OddsRatio_working_3-way'!X123^(1/3)*SIN(('OddsRatio_working_3-way'!Y123+2*PI())/3)</f>
        <v>0.44419418590633225</v>
      </c>
      <c r="AE123" s="11">
        <f>'OddsRatio_working_3-way'!X123^(1/3)*SIN(('OddsRatio_working_3-way'!Y123+4*PI())/3)</f>
        <v>-0.5034929439210164</v>
      </c>
      <c r="AF123" s="11">
        <f>-'OddsRatio_working_3-way'!U123/(3*'OddsRatio_working_3-way'!X123^(1/3))*COS(('OddsRatio_working_3-way'!Y123)/3)</f>
        <v>0.54714741951336343</v>
      </c>
      <c r="AG123" s="11">
        <f>-'OddsRatio_working_3-way'!U123/(3*'OddsRatio_working_3-way'!X123^(1/3))*COS(('OddsRatio_working_3-way'!Y123+2*PI())/3)</f>
        <v>-0.32492794061026431</v>
      </c>
      <c r="AH123" s="11">
        <f>-'OddsRatio_working_3-way'!U123/(3*'OddsRatio_working_3-way'!X123^(1/3))*COS(('OddsRatio_working_3-way'!Y123+4*PI())/3)</f>
        <v>-0.22221947890309926</v>
      </c>
      <c r="AI123" s="11">
        <f>'OddsRatio_working_3-way'!U123/(3*'OddsRatio_working_3-way'!X123^(1/3))*SIN(('OddsRatio_working_3-way'!Y123)/3)</f>
        <v>-5.9298758014684282E-2</v>
      </c>
      <c r="AJ123" s="11">
        <f>'OddsRatio_working_3-way'!U123/(3*'OddsRatio_working_3-way'!X123^(1/3))*SIN(('OddsRatio_working_3-way'!Y123+2*PI())/3)</f>
        <v>-0.44419418590633214</v>
      </c>
      <c r="AK123" s="11">
        <f>'OddsRatio_working_3-way'!U123/(3*'OddsRatio_working_3-way'!X123^(1/3))*SIN(('OddsRatio_working_3-way'!Y123+4*PI())/3)</f>
        <v>0.50349294392101629</v>
      </c>
      <c r="AL123" s="11">
        <f>'OddsRatio_working_3-way'!Z123+'OddsRatio_working_3-way'!AF123</f>
        <v>1.0942948390267269</v>
      </c>
      <c r="AM123" s="11">
        <f>'OddsRatio_working_3-way'!AA123+'OddsRatio_working_3-way'!AG123</f>
        <v>-0.64985588122052862</v>
      </c>
      <c r="AN123" s="11">
        <f>'OddsRatio_working_3-way'!AB123+'OddsRatio_working_3-way'!AH123</f>
        <v>-0.44443895780619858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1.0942948390267269</v>
      </c>
      <c r="AS123" s="11">
        <f>IF(('OddsRatio_working_3-way'!X123=0),IF(Q123&gt;0,-Q123^(1/3),(-Q123)^(1/3)),'OddsRatio_working_3-way'!AM123-'OddsRatio_working_3-way'!R123/3)</f>
        <v>-0.64985588122052862</v>
      </c>
      <c r="AT123" s="11">
        <f>IF(('OddsRatio_working_3-way'!X123=0),IF(Q123&gt;0,-Q123^(1/3),(-Q123)^(1/3)),'OddsRatio_working_3-way'!AN123-'OddsRatio_working_3-way'!R123/3)</f>
        <v>-0.44443895780619858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9">
        <f t="shared" si="15"/>
        <v>0.41605531155759717</v>
      </c>
      <c r="E124" s="9">
        <f t="shared" si="16"/>
        <v>0.28201330939180141</v>
      </c>
      <c r="F124" s="9">
        <f t="shared" si="17"/>
        <v>0.30193137905060125</v>
      </c>
      <c r="G124" s="9">
        <f t="shared" si="18"/>
        <v>1.0880051006282505</v>
      </c>
      <c r="H124" s="9">
        <f t="shared" si="19"/>
        <v>2.4035265798104435</v>
      </c>
      <c r="I124" s="9">
        <f t="shared" si="20"/>
        <v>3.5459319354701053</v>
      </c>
      <c r="J124" s="9">
        <f t="shared" si="21"/>
        <v>3.3120108388350324</v>
      </c>
      <c r="K124" s="11">
        <f t="shared" si="22"/>
        <v>0.4366812227074236</v>
      </c>
      <c r="L124" s="11">
        <f t="shared" si="23"/>
        <v>0.29940119760479045</v>
      </c>
      <c r="M124" s="11">
        <f t="shared" si="24"/>
        <v>0.32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-0.26836911330178059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0.24077608974191358</v>
      </c>
      <c r="Q124" s="11">
        <f>2*'OddsRatio_working_3-way'!K124*'OddsRatio_working_3-way'!L124*'OddsRatio_working_3-way'!M124</f>
        <v>8.3675443872081187E-2</v>
      </c>
      <c r="R124" s="11">
        <f t="shared" si="25"/>
        <v>0</v>
      </c>
      <c r="S124" s="11">
        <f t="shared" si="26"/>
        <v>-0.8971825661292151</v>
      </c>
      <c r="T124" s="11">
        <f t="shared" si="27"/>
        <v>-0.31179237745585237</v>
      </c>
      <c r="U124" s="11">
        <f>'OddsRatio_working_3-way'!S124-'OddsRatio_working_3-way'!R124^2/3</f>
        <v>-0.8971825661292151</v>
      </c>
      <c r="V124" s="11">
        <f>'OddsRatio_working_3-way'!S124*'OddsRatio_working_3-way'!R124/3-2*'OddsRatio_working_3-way'!R124^3/27-'OddsRatio_working_3-way'!T124</f>
        <v>0.31179237745585237</v>
      </c>
      <c r="W124" s="11">
        <f>'OddsRatio_working_3-way'!V124^2+4*'OddsRatio_working_3-way'!U124^3/27</f>
        <v>-9.7744090271166956E-3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0.16354578538339762</v>
      </c>
      <c r="Y124" s="11">
        <f>IF('OddsRatio_working_3-way'!W124&gt;=0,IF('OddsRatio_working_3-way'!V124+SQRT('OddsRatio_working_3-way'!W124)&gt;0,0,PI()),ACOS('OddsRatio_working_3-way'!V124/(2*'OddsRatio_working_3-way'!X124)))</f>
        <v>0.30705917613162392</v>
      </c>
      <c r="Z124" s="11">
        <f>'OddsRatio_working_3-way'!X124^(1/3)*COS('OddsRatio_working_3-way'!Y124/3)</f>
        <v>0.54400255031412537</v>
      </c>
      <c r="AA124" s="11">
        <f>'OddsRatio_working_3-way'!X124^(1/3)*COS(('OddsRatio_working_3-way'!Y124+2*PI())/3)</f>
        <v>-0.32039094834359561</v>
      </c>
      <c r="AB124" s="11">
        <f>'OddsRatio_working_3-way'!X124^(1/3)*COS(('OddsRatio_working_3-way'!Y124+4*PI())/3)</f>
        <v>-0.22361160197052982</v>
      </c>
      <c r="AC124" s="11">
        <f>'OddsRatio_working_3-way'!X124^(1/3)*SIN('OddsRatio_working_3-way'!Y124/3)</f>
        <v>5.5875581680485793E-2</v>
      </c>
      <c r="AD124" s="11">
        <f>'OddsRatio_working_3-way'!X124^(1/3)*SIN(('OddsRatio_working_3-way'!Y124+2*PI())/3)</f>
        <v>0.44318223745531193</v>
      </c>
      <c r="AE124" s="11">
        <f>'OddsRatio_working_3-way'!X124^(1/3)*SIN(('OddsRatio_working_3-way'!Y124+4*PI())/3)</f>
        <v>-0.49905781913579755</v>
      </c>
      <c r="AF124" s="11">
        <f>-'OddsRatio_working_3-way'!U124/(3*'OddsRatio_working_3-way'!X124^(1/3))*COS(('OddsRatio_working_3-way'!Y124)/3)</f>
        <v>0.54400255031412525</v>
      </c>
      <c r="AG124" s="11">
        <f>-'OddsRatio_working_3-way'!U124/(3*'OddsRatio_working_3-way'!X124^(1/3))*COS(('OddsRatio_working_3-way'!Y124+2*PI())/3)</f>
        <v>-0.32039094834359555</v>
      </c>
      <c r="AH124" s="11">
        <f>-'OddsRatio_working_3-way'!U124/(3*'OddsRatio_working_3-way'!X124^(1/3))*COS(('OddsRatio_working_3-way'!Y124+4*PI())/3)</f>
        <v>-0.22361160197052979</v>
      </c>
      <c r="AI124" s="11">
        <f>'OddsRatio_working_3-way'!U124/(3*'OddsRatio_working_3-way'!X124^(1/3))*SIN(('OddsRatio_working_3-way'!Y124)/3)</f>
        <v>-5.5875581680485786E-2</v>
      </c>
      <c r="AJ124" s="11">
        <f>'OddsRatio_working_3-way'!U124/(3*'OddsRatio_working_3-way'!X124^(1/3))*SIN(('OddsRatio_working_3-way'!Y124+2*PI())/3)</f>
        <v>-0.44318223745531182</v>
      </c>
      <c r="AK124" s="11">
        <f>'OddsRatio_working_3-way'!U124/(3*'OddsRatio_working_3-way'!X124^(1/3))*SIN(('OddsRatio_working_3-way'!Y124+4*PI())/3)</f>
        <v>0.49905781913579744</v>
      </c>
      <c r="AL124" s="11">
        <f>'OddsRatio_working_3-way'!Z124+'OddsRatio_working_3-way'!AF124</f>
        <v>1.0880051006282505</v>
      </c>
      <c r="AM124" s="11">
        <f>'OddsRatio_working_3-way'!AA124+'OddsRatio_working_3-way'!AG124</f>
        <v>-0.64078189668719121</v>
      </c>
      <c r="AN124" s="11">
        <f>'OddsRatio_working_3-way'!AB124+'OddsRatio_working_3-way'!AH124</f>
        <v>-0.44722320394105963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1.0880051006282505</v>
      </c>
      <c r="AS124" s="11">
        <f>IF(('OddsRatio_working_3-way'!X124=0),IF(Q124&gt;0,-Q124^(1/3),(-Q124)^(1/3)),'OddsRatio_working_3-way'!AM124-'OddsRatio_working_3-way'!R124/3)</f>
        <v>-0.64078189668719121</v>
      </c>
      <c r="AT124" s="11">
        <f>IF(('OddsRatio_working_3-way'!X124=0),IF(Q124&gt;0,-Q124^(1/3),(-Q124)^(1/3)),'OddsRatio_working_3-way'!AN124-'OddsRatio_working_3-way'!R124/3)</f>
        <v>-0.44722320394105963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9">
        <f t="shared" si="15"/>
        <v>0.53987958615658294</v>
      </c>
      <c r="E125" s="9">
        <f t="shared" si="16"/>
        <v>0.27943516961705239</v>
      </c>
      <c r="F125" s="9">
        <f t="shared" si="17"/>
        <v>0.18068524422636478</v>
      </c>
      <c r="G125" s="9">
        <f t="shared" si="18"/>
        <v>1.0926472894917527</v>
      </c>
      <c r="H125" s="9">
        <f t="shared" si="19"/>
        <v>1.8522648858035669</v>
      </c>
      <c r="I125" s="9">
        <f t="shared" si="20"/>
        <v>3.5786476032005368</v>
      </c>
      <c r="J125" s="9">
        <f t="shared" si="21"/>
        <v>5.5344862513907733</v>
      </c>
      <c r="K125" s="11">
        <f t="shared" si="22"/>
        <v>0.5617977528089888</v>
      </c>
      <c r="L125" s="11">
        <f t="shared" si="23"/>
        <v>0.29761904761904762</v>
      </c>
      <c r="M125" s="11">
        <f t="shared" si="24"/>
        <v>0.1941747572815534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-0.24802085118982686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0.23667970515357883</v>
      </c>
      <c r="Q125" s="11">
        <f>2*'OddsRatio_working_3-way'!K125*'OddsRatio_working_3-way'!L125*'OddsRatio_working_3-way'!M125</f>
        <v>6.4932703745837816E-2</v>
      </c>
      <c r="R125" s="11">
        <f t="shared" si="25"/>
        <v>0</v>
      </c>
      <c r="S125" s="11">
        <f t="shared" si="26"/>
        <v>-0.95427341700570212</v>
      </c>
      <c r="T125" s="11">
        <f t="shared" si="27"/>
        <v>-0.26180340658592649</v>
      </c>
      <c r="U125" s="11">
        <f>'OddsRatio_working_3-way'!S125-'OddsRatio_working_3-way'!R125^2/3</f>
        <v>-0.95427341700570212</v>
      </c>
      <c r="V125" s="11">
        <f>'OddsRatio_working_3-way'!S125*'OddsRatio_working_3-way'!R125/3-2*'OddsRatio_working_3-way'!R125^3/27-'OddsRatio_working_3-way'!T125</f>
        <v>0.26180340658592649</v>
      </c>
      <c r="W125" s="11">
        <f>'OddsRatio_working_3-way'!V125^2+4*'OddsRatio_working_3-way'!U125^3/27</f>
        <v>-6.0199332085078869E-2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0.17940203161131901</v>
      </c>
      <c r="Y125" s="11">
        <f>IF('OddsRatio_working_3-way'!W125&gt;=0,IF('OddsRatio_working_3-way'!V125+SQRT('OddsRatio_working_3-way'!W125)&gt;0,0,PI()),ACOS('OddsRatio_working_3-way'!V125/(2*'OddsRatio_working_3-way'!X125)))</f>
        <v>0.75297810555300382</v>
      </c>
      <c r="Z125" s="11">
        <f>'OddsRatio_working_3-way'!X125^(1/3)*COS('OddsRatio_working_3-way'!Y125/3)</f>
        <v>0.54632364474587647</v>
      </c>
      <c r="AA125" s="11">
        <f>'OddsRatio_working_3-way'!X125^(1/3)*COS(('OddsRatio_working_3-way'!Y125+2*PI())/3)</f>
        <v>-0.39447221205622796</v>
      </c>
      <c r="AB125" s="11">
        <f>'OddsRatio_working_3-way'!X125^(1/3)*COS(('OddsRatio_working_3-way'!Y125+4*PI())/3)</f>
        <v>-0.15185143268964865</v>
      </c>
      <c r="AC125" s="11">
        <f>'OddsRatio_working_3-way'!X125^(1/3)*SIN('OddsRatio_working_3-way'!Y125/3)</f>
        <v>0.14007717227829147</v>
      </c>
      <c r="AD125" s="11">
        <f>'OddsRatio_working_3-way'!X125^(1/3)*SIN(('OddsRatio_working_3-way'!Y125+2*PI())/3)</f>
        <v>0.40309156889888825</v>
      </c>
      <c r="AE125" s="11">
        <f>'OddsRatio_working_3-way'!X125^(1/3)*SIN(('OddsRatio_working_3-way'!Y125+4*PI())/3)</f>
        <v>-0.54316874117717961</v>
      </c>
      <c r="AF125" s="11">
        <f>-'OddsRatio_working_3-way'!U125/(3*'OddsRatio_working_3-way'!X125^(1/3))*COS(('OddsRatio_working_3-way'!Y125)/3)</f>
        <v>0.54632364474587625</v>
      </c>
      <c r="AG125" s="11">
        <f>-'OddsRatio_working_3-way'!U125/(3*'OddsRatio_working_3-way'!X125^(1/3))*COS(('OddsRatio_working_3-way'!Y125+2*PI())/3)</f>
        <v>-0.39447221205622779</v>
      </c>
      <c r="AH125" s="11">
        <f>-'OddsRatio_working_3-way'!U125/(3*'OddsRatio_working_3-way'!X125^(1/3))*COS(('OddsRatio_working_3-way'!Y125+4*PI())/3)</f>
        <v>-0.1518514326896486</v>
      </c>
      <c r="AI125" s="11">
        <f>'OddsRatio_working_3-way'!U125/(3*'OddsRatio_working_3-way'!X125^(1/3))*SIN(('OddsRatio_working_3-way'!Y125)/3)</f>
        <v>-0.14007717227829142</v>
      </c>
      <c r="AJ125" s="11">
        <f>'OddsRatio_working_3-way'!U125/(3*'OddsRatio_working_3-way'!X125^(1/3))*SIN(('OddsRatio_working_3-way'!Y125+2*PI())/3)</f>
        <v>-0.40309156889888809</v>
      </c>
      <c r="AK125" s="11">
        <f>'OddsRatio_working_3-way'!U125/(3*'OddsRatio_working_3-way'!X125^(1/3))*SIN(('OddsRatio_working_3-way'!Y125+4*PI())/3)</f>
        <v>0.54316874117717939</v>
      </c>
      <c r="AL125" s="11">
        <f>'OddsRatio_working_3-way'!Z125+'OddsRatio_working_3-way'!AF125</f>
        <v>1.0926472894917527</v>
      </c>
      <c r="AM125" s="11">
        <f>'OddsRatio_working_3-way'!AA125+'OddsRatio_working_3-way'!AG125</f>
        <v>-0.78894442411245569</v>
      </c>
      <c r="AN125" s="11">
        <f>'OddsRatio_working_3-way'!AB125+'OddsRatio_working_3-way'!AH125</f>
        <v>-0.30370286537929725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1.0926472894917527</v>
      </c>
      <c r="AS125" s="11">
        <f>IF(('OddsRatio_working_3-way'!X125=0),IF(Q125&gt;0,-Q125^(1/3),(-Q125)^(1/3)),'OddsRatio_working_3-way'!AM125-'OddsRatio_working_3-way'!R125/3)</f>
        <v>-0.78894442411245569</v>
      </c>
      <c r="AT125" s="11">
        <f>IF(('OddsRatio_working_3-way'!X125=0),IF(Q125&gt;0,-Q125^(1/3),(-Q125)^(1/3)),'OddsRatio_working_3-way'!AN125-'OddsRatio_working_3-way'!R125/3)</f>
        <v>-0.30370286537929725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9">
        <f t="shared" si="15"/>
        <v>0.34182609454057278</v>
      </c>
      <c r="E126" s="9">
        <f t="shared" si="16"/>
        <v>0.30525571472109986</v>
      </c>
      <c r="F126" s="9">
        <f t="shared" si="17"/>
        <v>0.35291819073832742</v>
      </c>
      <c r="G126" s="9">
        <f t="shared" si="18"/>
        <v>1.081721457051412</v>
      </c>
      <c r="H126" s="9">
        <f t="shared" si="19"/>
        <v>2.9254641935515129</v>
      </c>
      <c r="I126" s="9">
        <f t="shared" si="20"/>
        <v>3.2759419456361716</v>
      </c>
      <c r="J126" s="9">
        <f t="shared" si="21"/>
        <v>2.8335178697021428</v>
      </c>
      <c r="K126" s="11">
        <f t="shared" si="22"/>
        <v>0.35971223021582738</v>
      </c>
      <c r="L126" s="11">
        <f t="shared" si="23"/>
        <v>0.32216494845360821</v>
      </c>
      <c r="M126" s="11">
        <f t="shared" si="24"/>
        <v>0.3710575139146568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-0.27296700978639077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0.23990046147577856</v>
      </c>
      <c r="Q126" s="11">
        <f>2*'OddsRatio_working_3-way'!K126*'OddsRatio_working_3-way'!L126*'OddsRatio_working_3-way'!M126</f>
        <v>8.6001240894704623E-2</v>
      </c>
      <c r="R126" s="11">
        <f t="shared" si="25"/>
        <v>0</v>
      </c>
      <c r="S126" s="11">
        <f t="shared" si="26"/>
        <v>-0.87886247376015036</v>
      </c>
      <c r="T126" s="11">
        <f t="shared" si="27"/>
        <v>-0.31506093341464431</v>
      </c>
      <c r="U126" s="11">
        <f>'OddsRatio_working_3-way'!S126-'OddsRatio_working_3-way'!R126^2/3</f>
        <v>-0.87886247376015036</v>
      </c>
      <c r="V126" s="11">
        <f>'OddsRatio_working_3-way'!S126*'OddsRatio_working_3-way'!R126/3-2*'OddsRatio_working_3-way'!R126^3/27-'OddsRatio_working_3-way'!T126</f>
        <v>0.31506093341464431</v>
      </c>
      <c r="W126" s="11">
        <f>'OddsRatio_working_3-way'!V126^2+4*'OddsRatio_working_3-way'!U126^3/27</f>
        <v>-1.3044176637092703E-3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0.1585621403644453</v>
      </c>
      <c r="Y126" s="11">
        <f>IF('OddsRatio_working_3-way'!W126&gt;=0,IF('OddsRatio_working_3-way'!V126+SQRT('OddsRatio_working_3-way'!W126)&gt;0,0,PI()),ACOS('OddsRatio_working_3-way'!V126/(2*'OddsRatio_working_3-way'!X126)))</f>
        <v>0.11413587582162665</v>
      </c>
      <c r="Z126" s="11">
        <f>'OddsRatio_working_3-way'!X126^(1/3)*COS('OddsRatio_working_3-way'!Y126/3)</f>
        <v>0.54086072852570599</v>
      </c>
      <c r="AA126" s="11">
        <f>'OddsRatio_working_3-way'!X126^(1/3)*COS(('OddsRatio_working_3-way'!Y126+2*PI())/3)</f>
        <v>-0.28825934892321592</v>
      </c>
      <c r="AB126" s="11">
        <f>'OddsRatio_working_3-way'!X126^(1/3)*COS(('OddsRatio_working_3-way'!Y126+4*PI())/3)</f>
        <v>-0.25260137960249018</v>
      </c>
      <c r="AC126" s="11">
        <f>'OddsRatio_working_3-way'!X126^(1/3)*SIN('OddsRatio_working_3-way'!Y126/3)</f>
        <v>2.0587138186076572E-2</v>
      </c>
      <c r="AD126" s="11">
        <f>'OddsRatio_working_3-way'!X126^(1/3)*SIN(('OddsRatio_working_3-way'!Y126+2*PI())/3)</f>
        <v>0.45810556171958194</v>
      </c>
      <c r="AE126" s="11">
        <f>'OddsRatio_working_3-way'!X126^(1/3)*SIN(('OddsRatio_working_3-way'!Y126+4*PI())/3)</f>
        <v>-0.47869269990565838</v>
      </c>
      <c r="AF126" s="11">
        <f>-'OddsRatio_working_3-way'!U126/(3*'OddsRatio_working_3-way'!X126^(1/3))*COS(('OddsRatio_working_3-way'!Y126)/3)</f>
        <v>0.54086072852570599</v>
      </c>
      <c r="AG126" s="11">
        <f>-'OddsRatio_working_3-way'!U126/(3*'OddsRatio_working_3-way'!X126^(1/3))*COS(('OddsRatio_working_3-way'!Y126+2*PI())/3)</f>
        <v>-0.28825934892321592</v>
      </c>
      <c r="AH126" s="11">
        <f>-'OddsRatio_working_3-way'!U126/(3*'OddsRatio_working_3-way'!X126^(1/3))*COS(('OddsRatio_working_3-way'!Y126+4*PI())/3)</f>
        <v>-0.25260137960249018</v>
      </c>
      <c r="AI126" s="11">
        <f>'OddsRatio_working_3-way'!U126/(3*'OddsRatio_working_3-way'!X126^(1/3))*SIN(('OddsRatio_working_3-way'!Y126)/3)</f>
        <v>-2.0587138186076572E-2</v>
      </c>
      <c r="AJ126" s="11">
        <f>'OddsRatio_working_3-way'!U126/(3*'OddsRatio_working_3-way'!X126^(1/3))*SIN(('OddsRatio_working_3-way'!Y126+2*PI())/3)</f>
        <v>-0.45810556171958194</v>
      </c>
      <c r="AK126" s="11">
        <f>'OddsRatio_working_3-way'!U126/(3*'OddsRatio_working_3-way'!X126^(1/3))*SIN(('OddsRatio_working_3-way'!Y126+4*PI())/3)</f>
        <v>0.47869269990565838</v>
      </c>
      <c r="AL126" s="11">
        <f>'OddsRatio_working_3-way'!Z126+'OddsRatio_working_3-way'!AF126</f>
        <v>1.081721457051412</v>
      </c>
      <c r="AM126" s="11">
        <f>'OddsRatio_working_3-way'!AA126+'OddsRatio_working_3-way'!AG126</f>
        <v>-0.57651869784643184</v>
      </c>
      <c r="AN126" s="11">
        <f>'OddsRatio_working_3-way'!AB126+'OddsRatio_working_3-way'!AH126</f>
        <v>-0.50520275920498037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1.081721457051412</v>
      </c>
      <c r="AS126" s="11">
        <f>IF(('OddsRatio_working_3-way'!X126=0),IF(Q126&gt;0,-Q126^(1/3),(-Q126)^(1/3)),'OddsRatio_working_3-way'!AM126-'OddsRatio_working_3-way'!R126/3)</f>
        <v>-0.57651869784643184</v>
      </c>
      <c r="AT126" s="11">
        <f>IF(('OddsRatio_working_3-way'!X126=0),IF(Q126&gt;0,-Q126^(1/3),(-Q126)^(1/3)),'OddsRatio_working_3-way'!AN126-'OddsRatio_working_3-way'!R126/3)</f>
        <v>-0.50520275920498037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9">
        <f t="shared" si="15"/>
        <v>0.12402103298118421</v>
      </c>
      <c r="E127" s="9">
        <f t="shared" si="16"/>
        <v>0.20125515803057845</v>
      </c>
      <c r="F127" s="9">
        <f t="shared" si="17"/>
        <v>0.67472380898823703</v>
      </c>
      <c r="G127" s="9">
        <f t="shared" si="18"/>
        <v>1.1211346747956221</v>
      </c>
      <c r="H127" s="9">
        <f t="shared" si="19"/>
        <v>8.0631484512124203</v>
      </c>
      <c r="I127" s="9">
        <f t="shared" si="20"/>
        <v>4.9688167487765025</v>
      </c>
      <c r="J127" s="9">
        <f t="shared" si="21"/>
        <v>1.4820879101621176</v>
      </c>
      <c r="K127" s="11">
        <f t="shared" si="22"/>
        <v>0.13698630136986301</v>
      </c>
      <c r="L127" s="11">
        <f t="shared" si="23"/>
        <v>0.22026431718061673</v>
      </c>
      <c r="M127" s="11">
        <f t="shared" si="24"/>
        <v>0.69930069930069938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-0.20234734790283626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0.21669839423746856</v>
      </c>
      <c r="Q127" s="11">
        <f>2*'OddsRatio_working_3-way'!K127*'OddsRatio_working_3-way'!L127*'OddsRatio_working_3-way'!M127</f>
        <v>4.2200271516546935E-2</v>
      </c>
      <c r="R127" s="11">
        <f t="shared" si="25"/>
        <v>0</v>
      </c>
      <c r="S127" s="11">
        <f t="shared" si="26"/>
        <v>-1.0709228289046981</v>
      </c>
      <c r="T127" s="11">
        <f t="shared" si="27"/>
        <v>-0.2085536180924436</v>
      </c>
      <c r="U127" s="11">
        <f>'OddsRatio_working_3-way'!S127-'OddsRatio_working_3-way'!R127^2/3</f>
        <v>-1.0709228289046981</v>
      </c>
      <c r="V127" s="11">
        <f>'OddsRatio_working_3-way'!S127*'OddsRatio_working_3-way'!R127/3-2*'OddsRatio_working_3-way'!R127^3/27-'OddsRatio_working_3-way'!T127</f>
        <v>0.2085536180924436</v>
      </c>
      <c r="W127" s="11">
        <f>'OddsRatio_working_3-way'!V127^2+4*'OddsRatio_working_3-way'!U127^3/27</f>
        <v>-0.13846322169954248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0.21328257858940994</v>
      </c>
      <c r="Y127" s="11">
        <f>IF('OddsRatio_working_3-way'!W127&gt;=0,IF('OddsRatio_working_3-way'!V127+SQRT('OddsRatio_working_3-way'!W127)&gt;0,0,PI()),ACOS('OddsRatio_working_3-way'!V127/(2*'OddsRatio_working_3-way'!X127)))</f>
        <v>1.0599521066798328</v>
      </c>
      <c r="Z127" s="11">
        <f>'OddsRatio_working_3-way'!X127^(1/3)*COS('OddsRatio_working_3-way'!Y127/3)</f>
        <v>0.56056733739781106</v>
      </c>
      <c r="AA127" s="11">
        <f>'OddsRatio_working_3-way'!X127^(1/3)*COS(('OddsRatio_working_3-way'!Y127+2*PI())/3)</f>
        <v>-0.45931970531785299</v>
      </c>
      <c r="AB127" s="11">
        <f>'OddsRatio_working_3-way'!X127^(1/3)*COS(('OddsRatio_working_3-way'!Y127+4*PI())/3)</f>
        <v>-0.10124763207995838</v>
      </c>
      <c r="AC127" s="11">
        <f>'OddsRatio_working_3-way'!X127^(1/3)*SIN('OddsRatio_working_3-way'!Y127/3)</f>
        <v>0.2067330078731861</v>
      </c>
      <c r="AD127" s="11">
        <f>'OddsRatio_working_3-way'!X127^(1/3)*SIN(('OddsRatio_working_3-way'!Y127+2*PI())/3)</f>
        <v>0.38209905078171391</v>
      </c>
      <c r="AE127" s="11">
        <f>'OddsRatio_working_3-way'!X127^(1/3)*SIN(('OddsRatio_working_3-way'!Y127+4*PI())/3)</f>
        <v>-0.58883205865489985</v>
      </c>
      <c r="AF127" s="11">
        <f>-'OddsRatio_working_3-way'!U127/(3*'OddsRatio_working_3-way'!X127^(1/3))*COS(('OddsRatio_working_3-way'!Y127)/3)</f>
        <v>0.56056733739781095</v>
      </c>
      <c r="AG127" s="11">
        <f>-'OddsRatio_working_3-way'!U127/(3*'OddsRatio_working_3-way'!X127^(1/3))*COS(('OddsRatio_working_3-way'!Y127+2*PI())/3)</f>
        <v>-0.45931970531785293</v>
      </c>
      <c r="AH127" s="11">
        <f>-'OddsRatio_working_3-way'!U127/(3*'OddsRatio_working_3-way'!X127^(1/3))*COS(('OddsRatio_working_3-way'!Y127+4*PI())/3)</f>
        <v>-0.10124763207995836</v>
      </c>
      <c r="AI127" s="11">
        <f>'OddsRatio_working_3-way'!U127/(3*'OddsRatio_working_3-way'!X127^(1/3))*SIN(('OddsRatio_working_3-way'!Y127)/3)</f>
        <v>-0.20673300787318608</v>
      </c>
      <c r="AJ127" s="11">
        <f>'OddsRatio_working_3-way'!U127/(3*'OddsRatio_working_3-way'!X127^(1/3))*SIN(('OddsRatio_working_3-way'!Y127+2*PI())/3)</f>
        <v>-0.38209905078171386</v>
      </c>
      <c r="AK127" s="11">
        <f>'OddsRatio_working_3-way'!U127/(3*'OddsRatio_working_3-way'!X127^(1/3))*SIN(('OddsRatio_working_3-way'!Y127+4*PI())/3)</f>
        <v>0.58883205865489985</v>
      </c>
      <c r="AL127" s="11">
        <f>'OddsRatio_working_3-way'!Z127+'OddsRatio_working_3-way'!AF127</f>
        <v>1.1211346747956221</v>
      </c>
      <c r="AM127" s="11">
        <f>'OddsRatio_working_3-way'!AA127+'OddsRatio_working_3-way'!AG127</f>
        <v>-0.91863941063570587</v>
      </c>
      <c r="AN127" s="11">
        <f>'OddsRatio_working_3-way'!AB127+'OddsRatio_working_3-way'!AH127</f>
        <v>-0.20249526415991675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1.1211346747956221</v>
      </c>
      <c r="AS127" s="11">
        <f>IF(('OddsRatio_working_3-way'!X127=0),IF(Q127&gt;0,-Q127^(1/3),(-Q127)^(1/3)),'OddsRatio_working_3-way'!AM127-'OddsRatio_working_3-way'!R127/3)</f>
        <v>-0.91863941063570587</v>
      </c>
      <c r="AT127" s="11">
        <f>IF(('OddsRatio_working_3-way'!X127=0),IF(Q127&gt;0,-Q127^(1/3),(-Q127)^(1/3)),'OddsRatio_working_3-way'!AN127-'OddsRatio_working_3-way'!R127/3)</f>
        <v>-0.20249526415991675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9">
        <f t="shared" si="15"/>
        <v>0.53993302812868826</v>
      </c>
      <c r="E128" s="9">
        <f t="shared" si="16"/>
        <v>0.25180282608815791</v>
      </c>
      <c r="F128" s="9">
        <f t="shared" si="17"/>
        <v>0.20826414578315389</v>
      </c>
      <c r="G128" s="9">
        <f t="shared" si="18"/>
        <v>1.0924122444617073</v>
      </c>
      <c r="H128" s="9">
        <f t="shared" si="19"/>
        <v>1.8520815506801314</v>
      </c>
      <c r="I128" s="9">
        <f t="shared" si="20"/>
        <v>3.9713613049358432</v>
      </c>
      <c r="J128" s="9">
        <f t="shared" si="21"/>
        <v>4.8015946107267409</v>
      </c>
      <c r="K128" s="11">
        <f t="shared" si="22"/>
        <v>0.5617977528089888</v>
      </c>
      <c r="L128" s="11">
        <f t="shared" si="23"/>
        <v>0.26881720430107525</v>
      </c>
      <c r="M128" s="11">
        <f t="shared" si="24"/>
        <v>0.2232142857142857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-0.24888676021332778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0.23529595781770485</v>
      </c>
      <c r="Q128" s="11">
        <f>2*'OddsRatio_working_3-way'!K128*'OddsRatio_working_3-way'!L128*'OddsRatio_working_3-way'!M128</f>
        <v>6.7420045219972732E-2</v>
      </c>
      <c r="R128" s="11">
        <f t="shared" si="25"/>
        <v>0</v>
      </c>
      <c r="S128" s="11">
        <f t="shared" si="26"/>
        <v>-0.94539363048490854</v>
      </c>
      <c r="T128" s="11">
        <f t="shared" si="27"/>
        <v>-0.27088642707303967</v>
      </c>
      <c r="U128" s="11">
        <f>'OddsRatio_working_3-way'!S128-'OddsRatio_working_3-way'!R128^2/3</f>
        <v>-0.94539363048490854</v>
      </c>
      <c r="V128" s="11">
        <f>'OddsRatio_working_3-way'!S128*'OddsRatio_working_3-way'!R128/3-2*'OddsRatio_working_3-way'!R128^3/27-'OddsRatio_working_3-way'!T128</f>
        <v>0.27088642707303967</v>
      </c>
      <c r="W128" s="11">
        <f>'OddsRatio_working_3-way'!V128^2+4*'OddsRatio_working_3-way'!U128^3/27</f>
        <v>-5.1800340652981308E-2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0.17690378530812911</v>
      </c>
      <c r="Y128" s="11">
        <f>IF('OddsRatio_working_3-way'!W128&gt;=0,IF('OddsRatio_working_3-way'!V128+SQRT('OddsRatio_working_3-way'!W128)&gt;0,0,PI()),ACOS('OddsRatio_working_3-way'!V128/(2*'OddsRatio_working_3-way'!X128)))</f>
        <v>0.6987729751352304</v>
      </c>
      <c r="Z128" s="11">
        <f>'OddsRatio_working_3-way'!X128^(1/3)*COS('OddsRatio_working_3-way'!Y128/3)</f>
        <v>0.54620612223085363</v>
      </c>
      <c r="AA128" s="11">
        <f>'OddsRatio_working_3-way'!X128^(1/3)*COS(('OddsRatio_working_3-way'!Y128+2*PI())/3)</f>
        <v>-0.38531964478013053</v>
      </c>
      <c r="AB128" s="11">
        <f>'OddsRatio_working_3-way'!X128^(1/3)*COS(('OddsRatio_working_3-way'!Y128+4*PI())/3)</f>
        <v>-0.16088647745072276</v>
      </c>
      <c r="AC128" s="11">
        <f>'OddsRatio_working_3-way'!X128^(1/3)*SIN('OddsRatio_working_3-way'!Y128/3)</f>
        <v>0.12957654957271383</v>
      </c>
      <c r="AD128" s="11">
        <f>'OddsRatio_working_3-way'!X128^(1/3)*SIN(('OddsRatio_working_3-way'!Y128+2*PI())/3)</f>
        <v>0.4082401027681507</v>
      </c>
      <c r="AE128" s="11">
        <f>'OddsRatio_working_3-way'!X128^(1/3)*SIN(('OddsRatio_working_3-way'!Y128+4*PI())/3)</f>
        <v>-0.53781665234086451</v>
      </c>
      <c r="AF128" s="11">
        <f>-'OddsRatio_working_3-way'!U128/(3*'OddsRatio_working_3-way'!X128^(1/3))*COS(('OddsRatio_working_3-way'!Y128)/3)</f>
        <v>0.54620612223085352</v>
      </c>
      <c r="AG128" s="11">
        <f>-'OddsRatio_working_3-way'!U128/(3*'OddsRatio_working_3-way'!X128^(1/3))*COS(('OddsRatio_working_3-way'!Y128+2*PI())/3)</f>
        <v>-0.38531964478013048</v>
      </c>
      <c r="AH128" s="11">
        <f>-'OddsRatio_working_3-way'!U128/(3*'OddsRatio_working_3-way'!X128^(1/3))*COS(('OddsRatio_working_3-way'!Y128+4*PI())/3)</f>
        <v>-0.16088647745072274</v>
      </c>
      <c r="AI128" s="11">
        <f>'OddsRatio_working_3-way'!U128/(3*'OddsRatio_working_3-way'!X128^(1/3))*SIN(('OddsRatio_working_3-way'!Y128)/3)</f>
        <v>-0.12957654957271383</v>
      </c>
      <c r="AJ128" s="11">
        <f>'OddsRatio_working_3-way'!U128/(3*'OddsRatio_working_3-way'!X128^(1/3))*SIN(('OddsRatio_working_3-way'!Y128+2*PI())/3)</f>
        <v>-0.40824010276815065</v>
      </c>
      <c r="AK128" s="11">
        <f>'OddsRatio_working_3-way'!U128/(3*'OddsRatio_working_3-way'!X128^(1/3))*SIN(('OddsRatio_working_3-way'!Y128+4*PI())/3)</f>
        <v>0.5378166523408644</v>
      </c>
      <c r="AL128" s="11">
        <f>'OddsRatio_working_3-way'!Z128+'OddsRatio_working_3-way'!AF128</f>
        <v>1.0924122444617073</v>
      </c>
      <c r="AM128" s="11">
        <f>'OddsRatio_working_3-way'!AA128+'OddsRatio_working_3-way'!AG128</f>
        <v>-0.77063928956026095</v>
      </c>
      <c r="AN128" s="11">
        <f>'OddsRatio_working_3-way'!AB128+'OddsRatio_working_3-way'!AH128</f>
        <v>-0.32177295490144553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1.0924122444617073</v>
      </c>
      <c r="AS128" s="11">
        <f>IF(('OddsRatio_working_3-way'!X128=0),IF(Q128&gt;0,-Q128^(1/3),(-Q128)^(1/3)),'OddsRatio_working_3-way'!AM128-'OddsRatio_working_3-way'!R128/3)</f>
        <v>-0.77063928956026095</v>
      </c>
      <c r="AT128" s="11">
        <f>IF(('OddsRatio_working_3-way'!X128=0),IF(Q128&gt;0,-Q128^(1/3),(-Q128)^(1/3)),'OddsRatio_working_3-way'!AN128-'OddsRatio_working_3-way'!R128/3)</f>
        <v>-0.32177295490144553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9">
        <f t="shared" si="15"/>
        <v>0.34521189159563193</v>
      </c>
      <c r="E129" s="9">
        <f t="shared" si="16"/>
        <v>0.3095762168087362</v>
      </c>
      <c r="F129" s="9">
        <f t="shared" si="17"/>
        <v>0.34521189159563193</v>
      </c>
      <c r="G129" s="9">
        <f t="shared" si="18"/>
        <v>1.0826321859004664</v>
      </c>
      <c r="H129" s="9">
        <f t="shared" si="19"/>
        <v>2.8967715896976167</v>
      </c>
      <c r="I129" s="9">
        <f t="shared" si="20"/>
        <v>3.2302223029549606</v>
      </c>
      <c r="J129" s="9">
        <f t="shared" si="21"/>
        <v>2.8967715896976167</v>
      </c>
      <c r="K129" s="11">
        <f t="shared" si="22"/>
        <v>0.36337209302325585</v>
      </c>
      <c r="L129" s="11">
        <f t="shared" si="23"/>
        <v>0.32679738562091504</v>
      </c>
      <c r="M129" s="11">
        <f t="shared" si="24"/>
        <v>0.36337209302325585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-0.27284571549008985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0.240087105465947</v>
      </c>
      <c r="Q129" s="11">
        <f>2*'OddsRatio_working_3-way'!K129*'OddsRatio_working_3-way'!L129*'OddsRatio_working_3-way'!M129</f>
        <v>8.6300181691569749E-2</v>
      </c>
      <c r="R129" s="11">
        <f t="shared" si="25"/>
        <v>0</v>
      </c>
      <c r="S129" s="11">
        <f t="shared" si="26"/>
        <v>-0.87993723865041706</v>
      </c>
      <c r="T129" s="11">
        <f t="shared" si="27"/>
        <v>-0.31629663502890626</v>
      </c>
      <c r="U129" s="11">
        <f>'OddsRatio_working_3-way'!S129-'OddsRatio_working_3-way'!R129^2/3</f>
        <v>-0.87993723865041706</v>
      </c>
      <c r="V129" s="11">
        <f>'OddsRatio_working_3-way'!S129*'OddsRatio_working_3-way'!R129/3-2*'OddsRatio_working_3-way'!R129^3/27-'OddsRatio_working_3-way'!T129</f>
        <v>0.31629663502890626</v>
      </c>
      <c r="W129" s="11">
        <f>'OddsRatio_working_3-way'!V129^2+4*'OddsRatio_working_3-way'!U129^3/27</f>
        <v>-8.936539629208623E-4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0.15885308880655263</v>
      </c>
      <c r="Y129" s="11">
        <f>IF('OddsRatio_working_3-way'!W129&gt;=0,IF('OddsRatio_working_3-way'!V129+SQRT('OddsRatio_working_3-way'!W129)&gt;0,0,PI()),ACOS('OddsRatio_working_3-way'!V129/(2*'OddsRatio_working_3-way'!X129)))</f>
        <v>9.4232771861540776E-2</v>
      </c>
      <c r="Z129" s="11">
        <f>'OddsRatio_working_3-way'!X129^(1/3)*COS('OddsRatio_working_3-way'!Y129/3)</f>
        <v>0.54131609295023331</v>
      </c>
      <c r="AA129" s="11">
        <f>'OddsRatio_working_3-way'!X129^(1/3)*COS(('OddsRatio_working_3-way'!Y129+2*PI())/3)</f>
        <v>-0.28538812785388162</v>
      </c>
      <c r="AB129" s="11">
        <f>'OddsRatio_working_3-way'!X129^(1/3)*COS(('OddsRatio_working_3-way'!Y129+4*PI())/3)</f>
        <v>-0.25592796509635141</v>
      </c>
      <c r="AC129" s="11">
        <f>'OddsRatio_working_3-way'!X129^(1/3)*SIN('OddsRatio_working_3-way'!Y129/3)</f>
        <v>1.7008832898430186E-2</v>
      </c>
      <c r="AD129" s="11">
        <f>'OddsRatio_working_3-way'!X129^(1/3)*SIN(('OddsRatio_working_3-way'!Y129+2*PI())/3)</f>
        <v>0.46028907152302556</v>
      </c>
      <c r="AE129" s="11">
        <f>'OddsRatio_working_3-way'!X129^(1/3)*SIN(('OddsRatio_working_3-way'!Y129+4*PI())/3)</f>
        <v>-0.47729790442145575</v>
      </c>
      <c r="AF129" s="11">
        <f>-'OddsRatio_working_3-way'!U129/(3*'OddsRatio_working_3-way'!X129^(1/3))*COS(('OddsRatio_working_3-way'!Y129)/3)</f>
        <v>0.5413160929502332</v>
      </c>
      <c r="AG129" s="11">
        <f>-'OddsRatio_working_3-way'!U129/(3*'OddsRatio_working_3-way'!X129^(1/3))*COS(('OddsRatio_working_3-way'!Y129+2*PI())/3)</f>
        <v>-0.28538812785388151</v>
      </c>
      <c r="AH129" s="11">
        <f>-'OddsRatio_working_3-way'!U129/(3*'OddsRatio_working_3-way'!X129^(1/3))*COS(('OddsRatio_working_3-way'!Y129+4*PI())/3)</f>
        <v>-0.25592796509635135</v>
      </c>
      <c r="AI129" s="11">
        <f>'OddsRatio_working_3-way'!U129/(3*'OddsRatio_working_3-way'!X129^(1/3))*SIN(('OddsRatio_working_3-way'!Y129)/3)</f>
        <v>-1.7008832898430182E-2</v>
      </c>
      <c r="AJ129" s="11">
        <f>'OddsRatio_working_3-way'!U129/(3*'OddsRatio_working_3-way'!X129^(1/3))*SIN(('OddsRatio_working_3-way'!Y129+2*PI())/3)</f>
        <v>-0.46028907152302545</v>
      </c>
      <c r="AK129" s="11">
        <f>'OddsRatio_working_3-way'!U129/(3*'OddsRatio_working_3-way'!X129^(1/3))*SIN(('OddsRatio_working_3-way'!Y129+4*PI())/3)</f>
        <v>0.47729790442145564</v>
      </c>
      <c r="AL129" s="11">
        <f>'OddsRatio_working_3-way'!Z129+'OddsRatio_working_3-way'!AF129</f>
        <v>1.0826321859004664</v>
      </c>
      <c r="AM129" s="11">
        <f>'OddsRatio_working_3-way'!AA129+'OddsRatio_working_3-way'!AG129</f>
        <v>-0.57077625570776314</v>
      </c>
      <c r="AN129" s="11">
        <f>'OddsRatio_working_3-way'!AB129+'OddsRatio_working_3-way'!AH129</f>
        <v>-0.51185593019270281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1.0826321859004664</v>
      </c>
      <c r="AS129" s="11">
        <f>IF(('OddsRatio_working_3-way'!X129=0),IF(Q129&gt;0,-Q129^(1/3),(-Q129)^(1/3)),'OddsRatio_working_3-way'!AM129-'OddsRatio_working_3-way'!R129/3)</f>
        <v>-0.57077625570776314</v>
      </c>
      <c r="AT129" s="11">
        <f>IF(('OddsRatio_working_3-way'!X129=0),IF(Q129&gt;0,-Q129^(1/3),(-Q129)^(1/3)),'OddsRatio_working_3-way'!AN129-'OddsRatio_working_3-way'!R129/3)</f>
        <v>-0.51185593019270281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9">
        <f t="shared" si="15"/>
        <v>0.40773647058421753</v>
      </c>
      <c r="E130" s="9">
        <f t="shared" si="16"/>
        <v>0.30420591023386512</v>
      </c>
      <c r="F130" s="9">
        <f t="shared" si="17"/>
        <v>0.28805761918191725</v>
      </c>
      <c r="G130" s="9">
        <f t="shared" si="18"/>
        <v>1.084003370819262</v>
      </c>
      <c r="H130" s="9">
        <f t="shared" si="19"/>
        <v>2.452564516897811</v>
      </c>
      <c r="I130" s="9">
        <f t="shared" si="20"/>
        <v>3.2872471124286426</v>
      </c>
      <c r="J130" s="9">
        <f t="shared" si="21"/>
        <v>3.4715276854679176</v>
      </c>
      <c r="K130" s="11">
        <f t="shared" si="22"/>
        <v>0.42735042735042739</v>
      </c>
      <c r="L130" s="11">
        <f t="shared" si="23"/>
        <v>0.32154340836012862</v>
      </c>
      <c r="M130" s="11">
        <f t="shared" si="24"/>
        <v>0.3048780487804878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-0.27006730492731579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0.24005155955591215</v>
      </c>
      <c r="Q130" s="11">
        <f>2*'OddsRatio_working_3-way'!K130*'OddsRatio_working_3-way'!L130*'OddsRatio_working_3-way'!M130</f>
        <v>8.3787629862447532E-2</v>
      </c>
      <c r="R130" s="11">
        <f t="shared" si="25"/>
        <v>0</v>
      </c>
      <c r="S130" s="11">
        <f t="shared" si="26"/>
        <v>-0.88885827783010651</v>
      </c>
      <c r="T130" s="11">
        <f t="shared" si="27"/>
        <v>-0.31024721739270739</v>
      </c>
      <c r="U130" s="11">
        <f>'OddsRatio_working_3-way'!S130-'OddsRatio_working_3-way'!R130^2/3</f>
        <v>-0.88885827783010651</v>
      </c>
      <c r="V130" s="11">
        <f>'OddsRatio_working_3-way'!S130*'OddsRatio_working_3-way'!R130/3-2*'OddsRatio_working_3-way'!R130^3/27-'OddsRatio_working_3-way'!T130</f>
        <v>0.31024721739270739</v>
      </c>
      <c r="W130" s="11">
        <f>'OddsRatio_working_3-way'!V130^2+4*'OddsRatio_working_3-way'!U130^3/27</f>
        <v>-7.7850944027805236E-3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0.16127494404176548</v>
      </c>
      <c r="Y130" s="11">
        <f>IF('OddsRatio_working_3-way'!W130&gt;=0,IF('OddsRatio_working_3-way'!V130+SQRT('OddsRatio_working_3-way'!W130)&gt;0,0,PI()),ACOS('OddsRatio_working_3-way'!V130/(2*'OddsRatio_working_3-way'!X130)))</f>
        <v>0.27708078357477728</v>
      </c>
      <c r="Z130" s="11">
        <f>'OddsRatio_working_3-way'!X130^(1/3)*COS('OddsRatio_working_3-way'!Y130/3)</f>
        <v>0.54200168540963101</v>
      </c>
      <c r="AA130" s="11">
        <f>'OddsRatio_working_3-way'!X130^(1/3)*COS(('OddsRatio_working_3-way'!Y130+2*PI())/3)</f>
        <v>-0.31447726410039667</v>
      </c>
      <c r="AB130" s="11">
        <f>'OddsRatio_working_3-way'!X130^(1/3)*COS(('OddsRatio_working_3-way'!Y130+4*PI())/3)</f>
        <v>-0.22752442130923425</v>
      </c>
      <c r="AC130" s="11">
        <f>'OddsRatio_working_3-way'!X130^(1/3)*SIN('OddsRatio_working_3-way'!Y130/3)</f>
        <v>5.0202247192280801E-2</v>
      </c>
      <c r="AD130" s="11">
        <f>'OddsRatio_working_3-way'!X130^(1/3)*SIN(('OddsRatio_working_3-way'!Y130+2*PI())/3)</f>
        <v>0.44428610486258163</v>
      </c>
      <c r="AE130" s="11">
        <f>'OddsRatio_working_3-way'!X130^(1/3)*SIN(('OddsRatio_working_3-way'!Y130+4*PI())/3)</f>
        <v>-0.49448835205486241</v>
      </c>
      <c r="AF130" s="11">
        <f>-'OddsRatio_working_3-way'!U130/(3*'OddsRatio_working_3-way'!X130^(1/3))*COS(('OddsRatio_working_3-way'!Y130)/3)</f>
        <v>0.54200168540963101</v>
      </c>
      <c r="AG130" s="11">
        <f>-'OddsRatio_working_3-way'!U130/(3*'OddsRatio_working_3-way'!X130^(1/3))*COS(('OddsRatio_working_3-way'!Y130+2*PI())/3)</f>
        <v>-0.31447726410039667</v>
      </c>
      <c r="AH130" s="11">
        <f>-'OddsRatio_working_3-way'!U130/(3*'OddsRatio_working_3-way'!X130^(1/3))*COS(('OddsRatio_working_3-way'!Y130+4*PI())/3)</f>
        <v>-0.22752442130923425</v>
      </c>
      <c r="AI130" s="11">
        <f>'OddsRatio_working_3-way'!U130/(3*'OddsRatio_working_3-way'!X130^(1/3))*SIN(('OddsRatio_working_3-way'!Y130)/3)</f>
        <v>-5.0202247192280801E-2</v>
      </c>
      <c r="AJ130" s="11">
        <f>'OddsRatio_working_3-way'!U130/(3*'OddsRatio_working_3-way'!X130^(1/3))*SIN(('OddsRatio_working_3-way'!Y130+2*PI())/3)</f>
        <v>-0.44428610486258163</v>
      </c>
      <c r="AK130" s="11">
        <f>'OddsRatio_working_3-way'!U130/(3*'OddsRatio_working_3-way'!X130^(1/3))*SIN(('OddsRatio_working_3-way'!Y130+4*PI())/3)</f>
        <v>0.49448835205486241</v>
      </c>
      <c r="AL130" s="11">
        <f>'OddsRatio_working_3-way'!Z130+'OddsRatio_working_3-way'!AF130</f>
        <v>1.084003370819262</v>
      </c>
      <c r="AM130" s="11">
        <f>'OddsRatio_working_3-way'!AA130+'OddsRatio_working_3-way'!AG130</f>
        <v>-0.62895452820079334</v>
      </c>
      <c r="AN130" s="11">
        <f>'OddsRatio_working_3-way'!AB130+'OddsRatio_working_3-way'!AH130</f>
        <v>-0.45504884261846851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1.084003370819262</v>
      </c>
      <c r="AS130" s="11">
        <f>IF(('OddsRatio_working_3-way'!X130=0),IF(Q130&gt;0,-Q130^(1/3),(-Q130)^(1/3)),'OddsRatio_working_3-way'!AM130-'OddsRatio_working_3-way'!R130/3)</f>
        <v>-0.62895452820079334</v>
      </c>
      <c r="AT130" s="11">
        <f>IF(('OddsRatio_working_3-way'!X130=0),IF(Q130&gt;0,-Q130^(1/3),(-Q130)^(1/3)),'OddsRatio_working_3-way'!AN130-'OddsRatio_working_3-way'!R130/3)</f>
        <v>-0.45504884261846851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9">
        <f t="shared" si="15"/>
        <v>0.35838878016790265</v>
      </c>
      <c r="E131" s="9">
        <f t="shared" si="16"/>
        <v>0.30278283684201857</v>
      </c>
      <c r="F131" s="9">
        <f t="shared" si="17"/>
        <v>0.33882838299007889</v>
      </c>
      <c r="G131" s="9">
        <f t="shared" si="18"/>
        <v>1.0810784550955597</v>
      </c>
      <c r="H131" s="9">
        <f t="shared" si="19"/>
        <v>2.7902659216382468</v>
      </c>
      <c r="I131" s="9">
        <f t="shared" si="20"/>
        <v>3.3026971093535424</v>
      </c>
      <c r="J131" s="9">
        <f t="shared" si="21"/>
        <v>2.9513466114474851</v>
      </c>
      <c r="K131" s="11">
        <f t="shared" si="22"/>
        <v>0.37650602409638551</v>
      </c>
      <c r="L131" s="11">
        <f t="shared" si="23"/>
        <v>0.31948881789137379</v>
      </c>
      <c r="M131" s="11">
        <f t="shared" si="24"/>
        <v>0.35650623885918004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-0.27303094251568494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0.23976413418791084</v>
      </c>
      <c r="Q131" s="11">
        <f>2*'OddsRatio_working_3-way'!K131*'OddsRatio_working_3-way'!L131*'OddsRatio_working_3-way'!M131</f>
        <v>8.576788917471323E-2</v>
      </c>
      <c r="R131" s="11">
        <f t="shared" si="25"/>
        <v>0</v>
      </c>
      <c r="S131" s="11">
        <f t="shared" si="26"/>
        <v>-0.87815736919318954</v>
      </c>
      <c r="T131" s="11">
        <f t="shared" si="27"/>
        <v>-0.31413248763841511</v>
      </c>
      <c r="U131" s="11">
        <f>'OddsRatio_working_3-way'!S131-'OddsRatio_working_3-way'!R131^2/3</f>
        <v>-0.87815736919318954</v>
      </c>
      <c r="V131" s="11">
        <f>'OddsRatio_working_3-way'!S131*'OddsRatio_working_3-way'!R131/3-2*'OddsRatio_working_3-way'!R131^3/27-'OddsRatio_working_3-way'!T131</f>
        <v>0.31413248763841511</v>
      </c>
      <c r="W131" s="11">
        <f>'OddsRatio_working_3-way'!V131^2+4*'OddsRatio_working_3-way'!U131^3/27</f>
        <v>-1.64672945668487E-3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0.15837135887415368</v>
      </c>
      <c r="Y131" s="11">
        <f>IF('OddsRatio_working_3-way'!W131&gt;=0,IF('OddsRatio_working_3-way'!V131+SQRT('OddsRatio_working_3-way'!W131)&gt;0,0,PI()),ACOS('OddsRatio_working_3-way'!V131/(2*'OddsRatio_working_3-way'!X131)))</f>
        <v>0.12846942313642851</v>
      </c>
      <c r="Z131" s="11">
        <f>'OddsRatio_working_3-way'!X131^(1/3)*COS('OddsRatio_working_3-way'!Y131/3)</f>
        <v>0.54053922754777983</v>
      </c>
      <c r="AA131" s="11">
        <f>'OddsRatio_working_3-way'!X131^(1/3)*COS(('OddsRatio_working_3-way'!Y131+2*PI())/3)</f>
        <v>-0.29032827548983137</v>
      </c>
      <c r="AB131" s="11">
        <f>'OddsRatio_working_3-way'!X131^(1/3)*COS(('OddsRatio_working_3-way'!Y131+4*PI())/3)</f>
        <v>-0.25021095205794858</v>
      </c>
      <c r="AC131" s="11">
        <f>'OddsRatio_working_3-way'!X131^(1/3)*SIN('OddsRatio_working_3-way'!Y131/3)</f>
        <v>2.3161747482565088E-2</v>
      </c>
      <c r="AD131" s="11">
        <f>'OddsRatio_working_3-way'!X131^(1/3)*SIN(('OddsRatio_working_3-way'!Y131+2*PI())/3)</f>
        <v>0.4565398290571121</v>
      </c>
      <c r="AE131" s="11">
        <f>'OddsRatio_working_3-way'!X131^(1/3)*SIN(('OddsRatio_working_3-way'!Y131+4*PI())/3)</f>
        <v>-0.47970157653967693</v>
      </c>
      <c r="AF131" s="11">
        <f>-'OddsRatio_working_3-way'!U131/(3*'OddsRatio_working_3-way'!X131^(1/3))*COS(('OddsRatio_working_3-way'!Y131)/3)</f>
        <v>0.54053922754777972</v>
      </c>
      <c r="AG131" s="11">
        <f>-'OddsRatio_working_3-way'!U131/(3*'OddsRatio_working_3-way'!X131^(1/3))*COS(('OddsRatio_working_3-way'!Y131+2*PI())/3)</f>
        <v>-0.29032827548983131</v>
      </c>
      <c r="AH131" s="11">
        <f>-'OddsRatio_working_3-way'!U131/(3*'OddsRatio_working_3-way'!X131^(1/3))*COS(('OddsRatio_working_3-way'!Y131+4*PI())/3)</f>
        <v>-0.25021095205794852</v>
      </c>
      <c r="AI131" s="11">
        <f>'OddsRatio_working_3-way'!U131/(3*'OddsRatio_working_3-way'!X131^(1/3))*SIN(('OddsRatio_working_3-way'!Y131)/3)</f>
        <v>-2.3161747482565082E-2</v>
      </c>
      <c r="AJ131" s="11">
        <f>'OddsRatio_working_3-way'!U131/(3*'OddsRatio_working_3-way'!X131^(1/3))*SIN(('OddsRatio_working_3-way'!Y131+2*PI())/3)</f>
        <v>-0.45653982905711205</v>
      </c>
      <c r="AK131" s="11">
        <f>'OddsRatio_working_3-way'!U131/(3*'OddsRatio_working_3-way'!X131^(1/3))*SIN(('OddsRatio_working_3-way'!Y131+4*PI())/3)</f>
        <v>0.47970157653967682</v>
      </c>
      <c r="AL131" s="11">
        <f>'OddsRatio_working_3-way'!Z131+'OddsRatio_working_3-way'!AF131</f>
        <v>1.0810784550955597</v>
      </c>
      <c r="AM131" s="11">
        <f>'OddsRatio_working_3-way'!AA131+'OddsRatio_working_3-way'!AG131</f>
        <v>-0.58065655097966262</v>
      </c>
      <c r="AN131" s="11">
        <f>'OddsRatio_working_3-way'!AB131+'OddsRatio_working_3-way'!AH131</f>
        <v>-0.50042190411589704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1.0810784550955597</v>
      </c>
      <c r="AS131" s="11">
        <f>IF(('OddsRatio_working_3-way'!X131=0),IF(Q131&gt;0,-Q131^(1/3),(-Q131)^(1/3)),'OddsRatio_working_3-way'!AM131-'OddsRatio_working_3-way'!R131/3)</f>
        <v>-0.58065655097966262</v>
      </c>
      <c r="AT131" s="11">
        <f>IF(('OddsRatio_working_3-way'!X131=0),IF(Q131&gt;0,-Q131^(1/3),(-Q131)^(1/3)),'OddsRatio_working_3-way'!AN131-'OddsRatio_working_3-way'!R131/3)</f>
        <v>-0.50042190411589704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9">
        <f t="shared" ref="D132:D195" si="28">(K132/(AR132+K132-(AR132*K132)))</f>
        <v>0.38029420501096939</v>
      </c>
      <c r="E132" s="9">
        <f t="shared" ref="E132:E195" si="29">(L132/(AR132+L132-(AR132*L132)))</f>
        <v>0.30107584757794165</v>
      </c>
      <c r="F132" s="9">
        <f t="shared" ref="F132:F195" si="30">(M132/(AR132+M132-(AR132*M132)))</f>
        <v>0.31862994741108908</v>
      </c>
      <c r="G132" s="9">
        <f t="shared" ref="G132:G195" si="31">AR132</f>
        <v>1.0827528855491388</v>
      </c>
      <c r="H132" s="9">
        <f t="shared" ref="H132:H195" si="32">IF(A132="","",1/D132)</f>
        <v>2.629543092751454</v>
      </c>
      <c r="I132" s="9">
        <f t="shared" ref="I132:I195" si="33">IF(B132="","",1/E132)</f>
        <v>3.3214221866173537</v>
      </c>
      <c r="J132" s="9">
        <f t="shared" ref="J132:J195" si="34">IF(C132="","",1/F132)</f>
        <v>3.1384369489595492</v>
      </c>
      <c r="K132" s="11">
        <f t="shared" ref="K132:K195" si="35">1/A132</f>
        <v>0.39920159680638723</v>
      </c>
      <c r="L132" s="11">
        <f t="shared" ref="L132:L195" si="36">1/B132</f>
        <v>0.31806615776081426</v>
      </c>
      <c r="M132" s="11">
        <f t="shared" ref="M132:M195" si="37">1/C132</f>
        <v>0.33613445378151258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-0.27198887660989957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0.24003140894638542</v>
      </c>
      <c r="Q132" s="11">
        <f>2*'OddsRatio_working_3-way'!K132*'OddsRatio_working_3-way'!L132*'OddsRatio_working_3-way'!M132</f>
        <v>8.5359676012228103E-2</v>
      </c>
      <c r="R132" s="11">
        <f t="shared" ref="R132:R195" si="38">O132/N132</f>
        <v>0</v>
      </c>
      <c r="S132" s="11">
        <f t="shared" ref="S132:S195" si="39">P132/N132</f>
        <v>-0.88250450510390099</v>
      </c>
      <c r="T132" s="11">
        <f t="shared" ref="T132:T195" si="40">Q132/N132</f>
        <v>-0.31383517251205584</v>
      </c>
      <c r="U132" s="11">
        <f>'OddsRatio_working_3-way'!S132-'OddsRatio_working_3-way'!R132^2/3</f>
        <v>-0.88250450510390099</v>
      </c>
      <c r="V132" s="11">
        <f>'OddsRatio_working_3-way'!S132*'OddsRatio_working_3-way'!R132/3-2*'OddsRatio_working_3-way'!R132^3/27-'OddsRatio_working_3-way'!T132</f>
        <v>0.31383517251205584</v>
      </c>
      <c r="W132" s="11">
        <f>'OddsRatio_working_3-way'!V132^2+4*'OddsRatio_working_3-way'!U132^3/27</f>
        <v>-3.3307498999516488E-3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0.15954878987759788</v>
      </c>
      <c r="Y132" s="11">
        <f>IF('OddsRatio_working_3-way'!W132&gt;=0,IF('OddsRatio_working_3-way'!V132+SQRT('OddsRatio_working_3-way'!W132)&gt;0,0,PI()),ACOS('OddsRatio_working_3-way'!V132/(2*'OddsRatio_working_3-way'!X132)))</f>
        <v>0.181862907837673</v>
      </c>
      <c r="Z132" s="11">
        <f>'OddsRatio_working_3-way'!X132^(1/3)*COS('OddsRatio_working_3-way'!Y132/3)</f>
        <v>0.54137644277456942</v>
      </c>
      <c r="AA132" s="11">
        <f>'OddsRatio_working_3-way'!X132^(1/3)*COS(('OddsRatio_working_3-way'!Y132+2*PI())/3)</f>
        <v>-0.2991449724762667</v>
      </c>
      <c r="AB132" s="11">
        <f>'OddsRatio_working_3-way'!X132^(1/3)*COS(('OddsRatio_working_3-way'!Y132+4*PI())/3)</f>
        <v>-0.24223147029830303</v>
      </c>
      <c r="AC132" s="11">
        <f>'OddsRatio_working_3-way'!X132^(1/3)*SIN('OddsRatio_working_3-way'!Y132/3)</f>
        <v>3.285902580297187E-2</v>
      </c>
      <c r="AD132" s="11">
        <f>'OddsRatio_working_3-way'!X132^(1/3)*SIN(('OddsRatio_working_3-way'!Y132+2*PI())/3)</f>
        <v>0.45241623955174359</v>
      </c>
      <c r="AE132" s="11">
        <f>'OddsRatio_working_3-way'!X132^(1/3)*SIN(('OddsRatio_working_3-way'!Y132+4*PI())/3)</f>
        <v>-0.48527526535471527</v>
      </c>
      <c r="AF132" s="11">
        <f>-'OddsRatio_working_3-way'!U132/(3*'OddsRatio_working_3-way'!X132^(1/3))*COS(('OddsRatio_working_3-way'!Y132)/3)</f>
        <v>0.54137644277456942</v>
      </c>
      <c r="AG132" s="11">
        <f>-'OddsRatio_working_3-way'!U132/(3*'OddsRatio_working_3-way'!X132^(1/3))*COS(('OddsRatio_working_3-way'!Y132+2*PI())/3)</f>
        <v>-0.2991449724762667</v>
      </c>
      <c r="AH132" s="11">
        <f>-'OddsRatio_working_3-way'!U132/(3*'OddsRatio_working_3-way'!X132^(1/3))*COS(('OddsRatio_working_3-way'!Y132+4*PI())/3)</f>
        <v>-0.24223147029830303</v>
      </c>
      <c r="AI132" s="11">
        <f>'OddsRatio_working_3-way'!U132/(3*'OddsRatio_working_3-way'!X132^(1/3))*SIN(('OddsRatio_working_3-way'!Y132)/3)</f>
        <v>-3.285902580297187E-2</v>
      </c>
      <c r="AJ132" s="11">
        <f>'OddsRatio_working_3-way'!U132/(3*'OddsRatio_working_3-way'!X132^(1/3))*SIN(('OddsRatio_working_3-way'!Y132+2*PI())/3)</f>
        <v>-0.45241623955174359</v>
      </c>
      <c r="AK132" s="11">
        <f>'OddsRatio_working_3-way'!U132/(3*'OddsRatio_working_3-way'!X132^(1/3))*SIN(('OddsRatio_working_3-way'!Y132+4*PI())/3)</f>
        <v>0.48527526535471527</v>
      </c>
      <c r="AL132" s="11">
        <f>'OddsRatio_working_3-way'!Z132+'OddsRatio_working_3-way'!AF132</f>
        <v>1.0827528855491388</v>
      </c>
      <c r="AM132" s="11">
        <f>'OddsRatio_working_3-way'!AA132+'OddsRatio_working_3-way'!AG132</f>
        <v>-0.5982899449525334</v>
      </c>
      <c r="AN132" s="11">
        <f>'OddsRatio_working_3-way'!AB132+'OddsRatio_working_3-way'!AH132</f>
        <v>-0.48446294059660605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1.0827528855491388</v>
      </c>
      <c r="AS132" s="11">
        <f>IF(('OddsRatio_working_3-way'!X132=0),IF(Q132&gt;0,-Q132^(1/3),(-Q132)^(1/3)),'OddsRatio_working_3-way'!AM132-'OddsRatio_working_3-way'!R132/3)</f>
        <v>-0.5982899449525334</v>
      </c>
      <c r="AT132" s="11">
        <f>IF(('OddsRatio_working_3-way'!X132=0),IF(Q132&gt;0,-Q132^(1/3),(-Q132)^(1/3)),'OddsRatio_working_3-way'!AN132-'OddsRatio_working_3-way'!R132/3)</f>
        <v>-0.48446294059660605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9">
        <f t="shared" si="28"/>
        <v>0.48167958309001557</v>
      </c>
      <c r="E133" s="9">
        <f t="shared" si="29"/>
        <v>0.25989023403577527</v>
      </c>
      <c r="F133" s="9">
        <f t="shared" si="30"/>
        <v>0.25843018287420938</v>
      </c>
      <c r="G133" s="9">
        <f t="shared" si="31"/>
        <v>1.0869382781767407</v>
      </c>
      <c r="H133" s="9">
        <f t="shared" si="32"/>
        <v>2.0760688953949735</v>
      </c>
      <c r="I133" s="9">
        <f t="shared" si="33"/>
        <v>3.8477782888230601</v>
      </c>
      <c r="J133" s="9">
        <f t="shared" si="34"/>
        <v>3.8695170543865958</v>
      </c>
      <c r="K133" s="11">
        <f t="shared" si="35"/>
        <v>0.50251256281407031</v>
      </c>
      <c r="L133" s="11">
        <f t="shared" si="36"/>
        <v>0.27624309392265195</v>
      </c>
      <c r="M133" s="11">
        <f t="shared" si="37"/>
        <v>0.27472527472527469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-0.2611423946275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0.23835100461325504</v>
      </c>
      <c r="Q133" s="11">
        <f>2*'OddsRatio_working_3-way'!K133*'OddsRatio_working_3-way'!L133*'OddsRatio_working_3-way'!M133</f>
        <v>7.627232147624162E-2</v>
      </c>
      <c r="R133" s="11">
        <f t="shared" si="38"/>
        <v>0</v>
      </c>
      <c r="S133" s="11">
        <f t="shared" si="39"/>
        <v>-0.91272428191234456</v>
      </c>
      <c r="T133" s="11">
        <f t="shared" si="40"/>
        <v>-0.2920717702119503</v>
      </c>
      <c r="U133" s="11">
        <f>'OddsRatio_working_3-way'!S133-'OddsRatio_working_3-way'!R133^2/3</f>
        <v>-0.91272428191234456</v>
      </c>
      <c r="V133" s="11">
        <f>'OddsRatio_working_3-way'!S133*'OddsRatio_working_3-way'!R133/3-2*'OddsRatio_working_3-way'!R133^3/27-'OddsRatio_working_3-way'!T133</f>
        <v>0.2920717702119503</v>
      </c>
      <c r="W133" s="11">
        <f>'OddsRatio_working_3-way'!V133^2+4*'OddsRatio_working_3-way'!U133^3/27</f>
        <v>-2.7339890681889384E-2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0.16781374320703868</v>
      </c>
      <c r="Y133" s="11">
        <f>IF('OddsRatio_working_3-way'!W133&gt;=0,IF('OddsRatio_working_3-way'!V133+SQRT('OddsRatio_working_3-way'!W133)&gt;0,0,PI()),ACOS('OddsRatio_working_3-way'!V133/(2*'OddsRatio_working_3-way'!X133)))</f>
        <v>0.51513541938448681</v>
      </c>
      <c r="Z133" s="11">
        <f>'OddsRatio_working_3-way'!X133^(1/3)*COS('OddsRatio_working_3-way'!Y133/3)</f>
        <v>0.54346913908837036</v>
      </c>
      <c r="AA133" s="11">
        <f>'OddsRatio_working_3-way'!X133^(1/3)*COS(('OddsRatio_working_3-way'!Y133+2*PI())/3)</f>
        <v>-0.35335590022431668</v>
      </c>
      <c r="AB133" s="11">
        <f>'OddsRatio_working_3-way'!X133^(1/3)*COS(('OddsRatio_working_3-way'!Y133+4*PI())/3)</f>
        <v>-0.19011323886405371</v>
      </c>
      <c r="AC133" s="11">
        <f>'OddsRatio_working_3-way'!X133^(1/3)*SIN('OddsRatio_working_3-way'!Y133/3)</f>
        <v>9.4248194479578773E-2</v>
      </c>
      <c r="AD133" s="11">
        <f>'OddsRatio_working_3-way'!X133^(1/3)*SIN(('OddsRatio_working_3-way'!Y133+2*PI())/3)</f>
        <v>0.42353398338359777</v>
      </c>
      <c r="AE133" s="11">
        <f>'OddsRatio_working_3-way'!X133^(1/3)*SIN(('OddsRatio_working_3-way'!Y133+4*PI())/3)</f>
        <v>-0.51778217786317648</v>
      </c>
      <c r="AF133" s="11">
        <f>-'OddsRatio_working_3-way'!U133/(3*'OddsRatio_working_3-way'!X133^(1/3))*COS(('OddsRatio_working_3-way'!Y133)/3)</f>
        <v>0.54346913908837025</v>
      </c>
      <c r="AG133" s="11">
        <f>-'OddsRatio_working_3-way'!U133/(3*'OddsRatio_working_3-way'!X133^(1/3))*COS(('OddsRatio_working_3-way'!Y133+2*PI())/3)</f>
        <v>-0.35335590022431662</v>
      </c>
      <c r="AH133" s="11">
        <f>-'OddsRatio_working_3-way'!U133/(3*'OddsRatio_working_3-way'!X133^(1/3))*COS(('OddsRatio_working_3-way'!Y133+4*PI())/3)</f>
        <v>-0.19011323886405368</v>
      </c>
      <c r="AI133" s="11">
        <f>'OddsRatio_working_3-way'!U133/(3*'OddsRatio_working_3-way'!X133^(1/3))*SIN(('OddsRatio_working_3-way'!Y133)/3)</f>
        <v>-9.4248194479578745E-2</v>
      </c>
      <c r="AJ133" s="11">
        <f>'OddsRatio_working_3-way'!U133/(3*'OddsRatio_working_3-way'!X133^(1/3))*SIN(('OddsRatio_working_3-way'!Y133+2*PI())/3)</f>
        <v>-0.42353398338359766</v>
      </c>
      <c r="AK133" s="11">
        <f>'OddsRatio_working_3-way'!U133/(3*'OddsRatio_working_3-way'!X133^(1/3))*SIN(('OddsRatio_working_3-way'!Y133+4*PI())/3)</f>
        <v>0.51778217786317637</v>
      </c>
      <c r="AL133" s="11">
        <f>'OddsRatio_working_3-way'!Z133+'OddsRatio_working_3-way'!AF133</f>
        <v>1.0869382781767407</v>
      </c>
      <c r="AM133" s="11">
        <f>'OddsRatio_working_3-way'!AA133+'OddsRatio_working_3-way'!AG133</f>
        <v>-0.70671180044863324</v>
      </c>
      <c r="AN133" s="11">
        <f>'OddsRatio_working_3-way'!AB133+'OddsRatio_working_3-way'!AH133</f>
        <v>-0.38022647772810736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1.0869382781767407</v>
      </c>
      <c r="AS133" s="11">
        <f>IF(('OddsRatio_working_3-way'!X133=0),IF(Q133&gt;0,-Q133^(1/3),(-Q133)^(1/3)),'OddsRatio_working_3-way'!AM133-'OddsRatio_working_3-way'!R133/3)</f>
        <v>-0.70671180044863324</v>
      </c>
      <c r="AT133" s="11">
        <f>IF(('OddsRatio_working_3-way'!X133=0),IF(Q133&gt;0,-Q133^(1/3),(-Q133)^(1/3)),'OddsRatio_working_3-way'!AN133-'OddsRatio_working_3-way'!R133/3)</f>
        <v>-0.38022647772810736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9">
        <f t="shared" si="28"/>
        <v>0.62164779128779024</v>
      </c>
      <c r="E134" s="9">
        <f t="shared" si="29"/>
        <v>0.23268493729101536</v>
      </c>
      <c r="F134" s="9">
        <f t="shared" si="30"/>
        <v>0.14566727142119471</v>
      </c>
      <c r="G134" s="9">
        <f t="shared" si="31"/>
        <v>1.1065962372751441</v>
      </c>
      <c r="H134" s="9">
        <f t="shared" si="32"/>
        <v>1.6086279305013289</v>
      </c>
      <c r="I134" s="9">
        <f t="shared" si="33"/>
        <v>4.29765678707993</v>
      </c>
      <c r="J134" s="9">
        <f t="shared" si="34"/>
        <v>6.8649600575582639</v>
      </c>
      <c r="K134" s="11">
        <f t="shared" si="35"/>
        <v>0.64516129032258063</v>
      </c>
      <c r="L134" s="11">
        <f t="shared" si="36"/>
        <v>0.25125628140703515</v>
      </c>
      <c r="M134" s="11">
        <f t="shared" si="37"/>
        <v>0.15873015873015872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-0.22351130974894962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0.22719846029944907</v>
      </c>
      <c r="Q134" s="11">
        <f>2*'OddsRatio_working_3-way'!K134*'OddsRatio_working_3-way'!L134*'OddsRatio_working_3-way'!M134</f>
        <v>5.1460579909274988E-2</v>
      </c>
      <c r="R134" s="11">
        <f t="shared" si="38"/>
        <v>0</v>
      </c>
      <c r="S134" s="11">
        <f t="shared" si="39"/>
        <v>-1.0164964831293812</v>
      </c>
      <c r="T134" s="11">
        <f t="shared" si="40"/>
        <v>-0.23023702902137741</v>
      </c>
      <c r="U134" s="11">
        <f>'OddsRatio_working_3-way'!S134-'OddsRatio_working_3-way'!R134^2/3</f>
        <v>-1.0164964831293812</v>
      </c>
      <c r="V134" s="11">
        <f>'OddsRatio_working_3-way'!S134*'OddsRatio_working_3-way'!R134/3-2*'OddsRatio_working_3-way'!R134^3/27-'OddsRatio_working_3-way'!T134</f>
        <v>0.23023702902137741</v>
      </c>
      <c r="W134" s="11">
        <f>'OddsRatio_working_3-way'!V134^2+4*'OddsRatio_working_3-way'!U134^3/27</f>
        <v>-0.10259244239455986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0.19723180012814265</v>
      </c>
      <c r="Y134" s="11">
        <f>IF('OddsRatio_working_3-way'!W134&gt;=0,IF('OddsRatio_working_3-way'!V134+SQRT('OddsRatio_working_3-way'!W134)&gt;0,0,PI()),ACOS('OddsRatio_working_3-way'!V134/(2*'OddsRatio_working_3-way'!X134)))</f>
        <v>0.9475537499402239</v>
      </c>
      <c r="Z134" s="11">
        <f>'OddsRatio_working_3-way'!X134^(1/3)*COS('OddsRatio_working_3-way'!Y134/3)</f>
        <v>0.55329811863757206</v>
      </c>
      <c r="AA134" s="11">
        <f>'OddsRatio_working_3-way'!X134^(1/3)*COS(('OddsRatio_working_3-way'!Y134+2*PI())/3)</f>
        <v>-0.43323773935804583</v>
      </c>
      <c r="AB134" s="11">
        <f>'OddsRatio_working_3-way'!X134^(1/3)*COS(('OddsRatio_working_3-way'!Y134+4*PI())/3)</f>
        <v>-0.12006037927952611</v>
      </c>
      <c r="AC134" s="11">
        <f>'OddsRatio_working_3-way'!X134^(1/3)*SIN('OddsRatio_working_3-way'!Y134/3)</f>
        <v>0.18081303314542974</v>
      </c>
      <c r="AD134" s="11">
        <f>'OddsRatio_working_3-way'!X134^(1/3)*SIN(('OddsRatio_working_3-way'!Y134+2*PI())/3)</f>
        <v>0.38876371003355881</v>
      </c>
      <c r="AE134" s="11">
        <f>'OddsRatio_working_3-way'!X134^(1/3)*SIN(('OddsRatio_working_3-way'!Y134+4*PI())/3)</f>
        <v>-0.56957674317898843</v>
      </c>
      <c r="AF134" s="11">
        <f>-'OddsRatio_working_3-way'!U134/(3*'OddsRatio_working_3-way'!X134^(1/3))*COS(('OddsRatio_working_3-way'!Y134)/3)</f>
        <v>0.55329811863757217</v>
      </c>
      <c r="AG134" s="11">
        <f>-'OddsRatio_working_3-way'!U134/(3*'OddsRatio_working_3-way'!X134^(1/3))*COS(('OddsRatio_working_3-way'!Y134+2*PI())/3)</f>
        <v>-0.43323773935804594</v>
      </c>
      <c r="AH134" s="11">
        <f>-'OddsRatio_working_3-way'!U134/(3*'OddsRatio_working_3-way'!X134^(1/3))*COS(('OddsRatio_working_3-way'!Y134+4*PI())/3)</f>
        <v>-0.12006037927952613</v>
      </c>
      <c r="AI134" s="11">
        <f>'OddsRatio_working_3-way'!U134/(3*'OddsRatio_working_3-way'!X134^(1/3))*SIN(('OddsRatio_working_3-way'!Y134)/3)</f>
        <v>-0.18081303314542976</v>
      </c>
      <c r="AJ134" s="11">
        <f>'OddsRatio_working_3-way'!U134/(3*'OddsRatio_working_3-way'!X134^(1/3))*SIN(('OddsRatio_working_3-way'!Y134+2*PI())/3)</f>
        <v>-0.38876371003355886</v>
      </c>
      <c r="AK134" s="11">
        <f>'OddsRatio_working_3-way'!U134/(3*'OddsRatio_working_3-way'!X134^(1/3))*SIN(('OddsRatio_working_3-way'!Y134+4*PI())/3)</f>
        <v>0.56957674317898854</v>
      </c>
      <c r="AL134" s="11">
        <f>'OddsRatio_working_3-way'!Z134+'OddsRatio_working_3-way'!AF134</f>
        <v>1.1065962372751441</v>
      </c>
      <c r="AM134" s="11">
        <f>'OddsRatio_working_3-way'!AA134+'OddsRatio_working_3-way'!AG134</f>
        <v>-0.86647547871609176</v>
      </c>
      <c r="AN134" s="11">
        <f>'OddsRatio_working_3-way'!AB134+'OddsRatio_working_3-way'!AH134</f>
        <v>-0.24012075855905224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1.1065962372751441</v>
      </c>
      <c r="AS134" s="11">
        <f>IF(('OddsRatio_working_3-way'!X134=0),IF(Q134&gt;0,-Q134^(1/3),(-Q134)^(1/3)),'OddsRatio_working_3-way'!AM134-'OddsRatio_working_3-way'!R134/3)</f>
        <v>-0.86647547871609176</v>
      </c>
      <c r="AT134" s="11">
        <f>IF(('OddsRatio_working_3-way'!X134=0),IF(Q134&gt;0,-Q134^(1/3),(-Q134)^(1/3)),'OddsRatio_working_3-way'!AN134-'OddsRatio_working_3-way'!R134/3)</f>
        <v>-0.24012075855905224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9">
        <f t="shared" si="28"/>
        <v>0.44786374134317897</v>
      </c>
      <c r="E135" s="9">
        <f t="shared" si="29"/>
        <v>0.3159522665697152</v>
      </c>
      <c r="F135" s="9">
        <f t="shared" si="30"/>
        <v>0.23618399208710589</v>
      </c>
      <c r="G135" s="9">
        <f t="shared" si="31"/>
        <v>1.0852306049621481</v>
      </c>
      <c r="H135" s="9">
        <f t="shared" si="32"/>
        <v>2.2328219672370007</v>
      </c>
      <c r="I135" s="9">
        <f t="shared" si="33"/>
        <v>3.1650350568994856</v>
      </c>
      <c r="J135" s="9">
        <f t="shared" si="34"/>
        <v>4.2339872027872012</v>
      </c>
      <c r="K135" s="11">
        <f t="shared" si="35"/>
        <v>0.46816479400749061</v>
      </c>
      <c r="L135" s="11">
        <f t="shared" si="36"/>
        <v>0.333889816360601</v>
      </c>
      <c r="M135" s="11">
        <f t="shared" si="37"/>
        <v>0.25125628140703515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-0.26525058373218924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0.2400109945537181</v>
      </c>
      <c r="Q135" s="11">
        <f>2*'OddsRatio_working_3-way'!K135*'OddsRatio_working_3-way'!L135*'OddsRatio_working_3-way'!M135</f>
        <v>7.8550480953597804E-2</v>
      </c>
      <c r="R135" s="11">
        <f t="shared" si="38"/>
        <v>0</v>
      </c>
      <c r="S135" s="11">
        <f t="shared" si="39"/>
        <v>-0.90484624454604656</v>
      </c>
      <c r="T135" s="11">
        <f t="shared" si="40"/>
        <v>-0.29613688252202469</v>
      </c>
      <c r="U135" s="11">
        <f>'OddsRatio_working_3-way'!S135-'OddsRatio_working_3-way'!R135^2/3</f>
        <v>-0.90484624454604656</v>
      </c>
      <c r="V135" s="11">
        <f>'OddsRatio_working_3-way'!S135*'OddsRatio_working_3-way'!R135/3-2*'OddsRatio_working_3-way'!R135^3/27-'OddsRatio_working_3-way'!T135</f>
        <v>0.29613688252202469</v>
      </c>
      <c r="W135" s="11">
        <f>'OddsRatio_working_3-way'!V135^2+4*'OddsRatio_working_3-way'!U135^3/27</f>
        <v>-2.2057006143314406E-2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0.1656457510269867</v>
      </c>
      <c r="Y135" s="11">
        <f>IF('OddsRatio_working_3-way'!W135&gt;=0,IF('OddsRatio_working_3-way'!V135+SQRT('OddsRatio_working_3-way'!W135)&gt;0,0,PI()),ACOS('OddsRatio_working_3-way'!V135/(2*'OddsRatio_working_3-way'!X135)))</f>
        <v>0.46485597234908904</v>
      </c>
      <c r="Z135" s="11">
        <f>'OddsRatio_working_3-way'!X135^(1/3)*COS('OddsRatio_working_3-way'!Y135/3)</f>
        <v>0.54261530248107404</v>
      </c>
      <c r="AA135" s="11">
        <f>'OddsRatio_working_3-way'!X135^(1/3)*COS(('OddsRatio_working_3-way'!Y135+2*PI())/3)</f>
        <v>-0.34471089552538486</v>
      </c>
      <c r="AB135" s="11">
        <f>'OddsRatio_working_3-way'!X135^(1/3)*COS(('OddsRatio_working_3-way'!Y135+4*PI())/3)</f>
        <v>-0.19790440695568953</v>
      </c>
      <c r="AC135" s="11">
        <f>'OddsRatio_working_3-way'!X135^(1/3)*SIN('OddsRatio_working_3-way'!Y135/3)</f>
        <v>8.4758765694497529E-2</v>
      </c>
      <c r="AD135" s="11">
        <f>'OddsRatio_working_3-way'!X135^(1/3)*SIN(('OddsRatio_working_3-way'!Y135+2*PI())/3)</f>
        <v>0.42753925358353873</v>
      </c>
      <c r="AE135" s="11">
        <f>'OddsRatio_working_3-way'!X135^(1/3)*SIN(('OddsRatio_working_3-way'!Y135+4*PI())/3)</f>
        <v>-0.51229801927803609</v>
      </c>
      <c r="AF135" s="11">
        <f>-'OddsRatio_working_3-way'!U135/(3*'OddsRatio_working_3-way'!X135^(1/3))*COS(('OddsRatio_working_3-way'!Y135)/3)</f>
        <v>0.54261530248107404</v>
      </c>
      <c r="AG135" s="11">
        <f>-'OddsRatio_working_3-way'!U135/(3*'OddsRatio_working_3-way'!X135^(1/3))*COS(('OddsRatio_working_3-way'!Y135+2*PI())/3)</f>
        <v>-0.34471089552538486</v>
      </c>
      <c r="AH135" s="11">
        <f>-'OddsRatio_working_3-way'!U135/(3*'OddsRatio_working_3-way'!X135^(1/3))*COS(('OddsRatio_working_3-way'!Y135+4*PI())/3)</f>
        <v>-0.19790440695568953</v>
      </c>
      <c r="AI135" s="11">
        <f>'OddsRatio_working_3-way'!U135/(3*'OddsRatio_working_3-way'!X135^(1/3))*SIN(('OddsRatio_working_3-way'!Y135)/3)</f>
        <v>-8.4758765694497529E-2</v>
      </c>
      <c r="AJ135" s="11">
        <f>'OddsRatio_working_3-way'!U135/(3*'OddsRatio_working_3-way'!X135^(1/3))*SIN(('OddsRatio_working_3-way'!Y135+2*PI())/3)</f>
        <v>-0.42753925358353873</v>
      </c>
      <c r="AK135" s="11">
        <f>'OddsRatio_working_3-way'!U135/(3*'OddsRatio_working_3-way'!X135^(1/3))*SIN(('OddsRatio_working_3-way'!Y135+4*PI())/3)</f>
        <v>0.51229801927803609</v>
      </c>
      <c r="AL135" s="11">
        <f>'OddsRatio_working_3-way'!Z135+'OddsRatio_working_3-way'!AF135</f>
        <v>1.0852306049621481</v>
      </c>
      <c r="AM135" s="11">
        <f>'OddsRatio_working_3-way'!AA135+'OddsRatio_working_3-way'!AG135</f>
        <v>-0.68942179105076973</v>
      </c>
      <c r="AN135" s="11">
        <f>'OddsRatio_working_3-way'!AB135+'OddsRatio_working_3-way'!AH135</f>
        <v>-0.39580881391137906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1.0852306049621481</v>
      </c>
      <c r="AS135" s="11">
        <f>IF(('OddsRatio_working_3-way'!X135=0),IF(Q135&gt;0,-Q135^(1/3),(-Q135)^(1/3)),'OddsRatio_working_3-way'!AM135-'OddsRatio_working_3-way'!R135/3)</f>
        <v>-0.68942179105076973</v>
      </c>
      <c r="AT135" s="11">
        <f>IF(('OddsRatio_working_3-way'!X135=0),IF(Q135&gt;0,-Q135^(1/3),(-Q135)^(1/3)),'OddsRatio_working_3-way'!AN135-'OddsRatio_working_3-way'!R135/3)</f>
        <v>-0.39580881391137906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9">
        <f t="shared" si="28"/>
        <v>0.31360592954190325</v>
      </c>
      <c r="E136" s="9">
        <f t="shared" si="29"/>
        <v>0.34319703522904832</v>
      </c>
      <c r="F136" s="9">
        <f t="shared" si="30"/>
        <v>0.34319703522904832</v>
      </c>
      <c r="G136" s="9">
        <f t="shared" si="31"/>
        <v>1.0781848364762885</v>
      </c>
      <c r="H136" s="9">
        <f t="shared" si="32"/>
        <v>3.1887152180468656</v>
      </c>
      <c r="I136" s="9">
        <f t="shared" si="33"/>
        <v>2.9137780847454118</v>
      </c>
      <c r="J136" s="9">
        <f t="shared" si="34"/>
        <v>2.9137780847454118</v>
      </c>
      <c r="K136" s="11">
        <f t="shared" si="35"/>
        <v>0.33003300330033003</v>
      </c>
      <c r="L136" s="11">
        <f t="shared" si="36"/>
        <v>0.3603603603603604</v>
      </c>
      <c r="M136" s="11">
        <f t="shared" si="37"/>
        <v>0.3603603603603604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-0.27410953902792257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0.23914736250834728</v>
      </c>
      <c r="Q136" s="11">
        <f>2*'OddsRatio_working_3-way'!K136*'OddsRatio_working_3-way'!L136*'OddsRatio_working_3-way'!M136</f>
        <v>8.5715900540626278E-2</v>
      </c>
      <c r="R136" s="11">
        <f t="shared" si="38"/>
        <v>0</v>
      </c>
      <c r="S136" s="11">
        <f t="shared" si="39"/>
        <v>-0.87245180651661369</v>
      </c>
      <c r="T136" s="11">
        <f t="shared" si="40"/>
        <v>-0.31270674068695836</v>
      </c>
      <c r="U136" s="11">
        <f>'OddsRatio_working_3-way'!S136-'OddsRatio_working_3-way'!R136^2/3</f>
        <v>-0.87245180651661369</v>
      </c>
      <c r="V136" s="11">
        <f>'OddsRatio_working_3-way'!S136*'OddsRatio_working_3-way'!R136/3-2*'OddsRatio_working_3-way'!R136^3/27-'OddsRatio_working_3-way'!T136</f>
        <v>0.31270674068695836</v>
      </c>
      <c r="W136" s="11">
        <f>'OddsRatio_working_3-way'!V136^2+4*'OddsRatio_working_3-way'!U136^3/27</f>
        <v>-5.9760861531170384E-4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0.15683041341395834</v>
      </c>
      <c r="Y136" s="11">
        <f>IF('OddsRatio_working_3-way'!W136&gt;=0,IF('OddsRatio_working_3-way'!V136+SQRT('OddsRatio_working_3-way'!W136)&gt;0,0,PI()),ACOS('OddsRatio_working_3-way'!V136/(2*'OddsRatio_working_3-way'!X136)))</f>
        <v>7.8016919292882125E-2</v>
      </c>
      <c r="Z136" s="11">
        <f>'OddsRatio_working_3-way'!X136^(1/3)*COS('OddsRatio_working_3-way'!Y136/3)</f>
        <v>0.53909241823814436</v>
      </c>
      <c r="AA136" s="11">
        <f>'OddsRatio_working_3-way'!X136^(1/3)*COS(('OddsRatio_working_3-way'!Y136+2*PI())/3)</f>
        <v>-0.28169014084507082</v>
      </c>
      <c r="AB136" s="11">
        <f>'OddsRatio_working_3-way'!X136^(1/3)*COS(('OddsRatio_working_3-way'!Y136+4*PI())/3)</f>
        <v>-0.25740227739307342</v>
      </c>
      <c r="AC136" s="11">
        <f>'OddsRatio_working_3-way'!X136^(1/3)*SIN('OddsRatio_working_3-way'!Y136/3)</f>
        <v>1.4022604502051615E-2</v>
      </c>
      <c r="AD136" s="11">
        <f>'OddsRatio_working_3-way'!X136^(1/3)*SIN(('OddsRatio_working_3-way'!Y136+2*PI())/3)</f>
        <v>0.45985642693079271</v>
      </c>
      <c r="AE136" s="11">
        <f>'OddsRatio_working_3-way'!X136^(1/3)*SIN(('OddsRatio_working_3-way'!Y136+4*PI())/3)</f>
        <v>-0.47387903143284421</v>
      </c>
      <c r="AF136" s="11">
        <f>-'OddsRatio_working_3-way'!U136/(3*'OddsRatio_working_3-way'!X136^(1/3))*COS(('OddsRatio_working_3-way'!Y136)/3)</f>
        <v>0.53909241823814424</v>
      </c>
      <c r="AG136" s="11">
        <f>-'OddsRatio_working_3-way'!U136/(3*'OddsRatio_working_3-way'!X136^(1/3))*COS(('OddsRatio_working_3-way'!Y136+2*PI())/3)</f>
        <v>-0.28169014084507077</v>
      </c>
      <c r="AH136" s="11">
        <f>-'OddsRatio_working_3-way'!U136/(3*'OddsRatio_working_3-way'!X136^(1/3))*COS(('OddsRatio_working_3-way'!Y136+4*PI())/3)</f>
        <v>-0.25740227739307336</v>
      </c>
      <c r="AI136" s="11">
        <f>'OddsRatio_working_3-way'!U136/(3*'OddsRatio_working_3-way'!X136^(1/3))*SIN(('OddsRatio_working_3-way'!Y136)/3)</f>
        <v>-1.4022604502051613E-2</v>
      </c>
      <c r="AJ136" s="11">
        <f>'OddsRatio_working_3-way'!U136/(3*'OddsRatio_working_3-way'!X136^(1/3))*SIN(('OddsRatio_working_3-way'!Y136+2*PI())/3)</f>
        <v>-0.45985642693079259</v>
      </c>
      <c r="AK136" s="11">
        <f>'OddsRatio_working_3-way'!U136/(3*'OddsRatio_working_3-way'!X136^(1/3))*SIN(('OddsRatio_working_3-way'!Y136+4*PI())/3)</f>
        <v>0.4738790314328441</v>
      </c>
      <c r="AL136" s="11">
        <f>'OddsRatio_working_3-way'!Z136+'OddsRatio_working_3-way'!AF136</f>
        <v>1.0781848364762885</v>
      </c>
      <c r="AM136" s="11">
        <f>'OddsRatio_working_3-way'!AA136+'OddsRatio_working_3-way'!AG136</f>
        <v>-0.56338028169014165</v>
      </c>
      <c r="AN136" s="11">
        <f>'OddsRatio_working_3-way'!AB136+'OddsRatio_working_3-way'!AH136</f>
        <v>-0.51480455478614684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1.0781848364762885</v>
      </c>
      <c r="AS136" s="11">
        <f>IF(('OddsRatio_working_3-way'!X136=0),IF(Q136&gt;0,-Q136^(1/3),(-Q136)^(1/3)),'OddsRatio_working_3-way'!AM136-'OddsRatio_working_3-way'!R136/3)</f>
        <v>-0.56338028169014165</v>
      </c>
      <c r="AT136" s="11">
        <f>IF(('OddsRatio_working_3-way'!X136=0),IF(Q136&gt;0,-Q136^(1/3),(-Q136)^(1/3)),'OddsRatio_working_3-way'!AN136-'OddsRatio_working_3-way'!R136/3)</f>
        <v>-0.51480455478614684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9">
        <f t="shared" si="28"/>
        <v>0.50332362617571491</v>
      </c>
      <c r="E137" s="9">
        <f t="shared" si="29"/>
        <v>0.29804310894380776</v>
      </c>
      <c r="F137" s="9">
        <f t="shared" si="30"/>
        <v>0.19863326488047689</v>
      </c>
      <c r="G137" s="9">
        <f t="shared" si="31"/>
        <v>1.0903793189760189</v>
      </c>
      <c r="H137" s="9">
        <f t="shared" si="32"/>
        <v>1.9867932836732978</v>
      </c>
      <c r="I137" s="9">
        <f t="shared" si="33"/>
        <v>3.3552193289882011</v>
      </c>
      <c r="J137" s="9">
        <f t="shared" si="34"/>
        <v>5.0344034802112709</v>
      </c>
      <c r="K137" s="11">
        <f t="shared" si="35"/>
        <v>0.52493438320209973</v>
      </c>
      <c r="L137" s="11">
        <f t="shared" si="36"/>
        <v>0.31645569620253161</v>
      </c>
      <c r="M137" s="11">
        <f t="shared" si="37"/>
        <v>0.21276595744680851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-0.25563724814495126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0.23910457193389473</v>
      </c>
      <c r="Q137" s="11">
        <f>2*'OddsRatio_working_3-way'!K137*'OddsRatio_working_3-way'!L137*'OddsRatio_working_3-way'!M137</f>
        <v>7.0688713062496591E-2</v>
      </c>
      <c r="R137" s="11">
        <f t="shared" si="38"/>
        <v>0</v>
      </c>
      <c r="S137" s="11">
        <f t="shared" si="39"/>
        <v>-0.93532759278615696</v>
      </c>
      <c r="T137" s="11">
        <f t="shared" si="40"/>
        <v>-0.27651961353618831</v>
      </c>
      <c r="U137" s="11">
        <f>'OddsRatio_working_3-way'!S137-'OddsRatio_working_3-way'!R137^2/3</f>
        <v>-0.93532759278615696</v>
      </c>
      <c r="V137" s="11">
        <f>'OddsRatio_working_3-way'!S137*'OddsRatio_working_3-way'!R137/3-2*'OddsRatio_working_3-way'!R137^3/27-'OddsRatio_working_3-way'!T137</f>
        <v>0.27651961353618831</v>
      </c>
      <c r="W137" s="11">
        <f>'OddsRatio_working_3-way'!V137^2+4*'OddsRatio_working_3-way'!U137^3/27</f>
        <v>-4.4760584140148094E-2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0.17408595636233198</v>
      </c>
      <c r="Y137" s="11">
        <f>IF('OddsRatio_working_3-way'!W137&gt;=0,IF('OddsRatio_working_3-way'!V137+SQRT('OddsRatio_working_3-way'!W137)&gt;0,0,PI()),ACOS('OddsRatio_working_3-way'!V137/(2*'OddsRatio_working_3-way'!X137)))</f>
        <v>0.65309941816885364</v>
      </c>
      <c r="Z137" s="11">
        <f>'OddsRatio_working_3-way'!X137^(1/3)*COS('OddsRatio_working_3-way'!Y137/3)</f>
        <v>0.54518965948800957</v>
      </c>
      <c r="AA137" s="11">
        <f>'OddsRatio_working_3-way'!X137^(1/3)*COS(('OddsRatio_working_3-way'!Y137+2*PI())/3)</f>
        <v>-0.37703655793274393</v>
      </c>
      <c r="AB137" s="11">
        <f>'OddsRatio_working_3-way'!X137^(1/3)*COS(('OddsRatio_working_3-way'!Y137+4*PI())/3)</f>
        <v>-0.16815310155526578</v>
      </c>
      <c r="AC137" s="11">
        <f>'OddsRatio_working_3-way'!X137^(1/3)*SIN('OddsRatio_working_3-way'!Y137/3)</f>
        <v>0.12059891976879671</v>
      </c>
      <c r="AD137" s="11">
        <f>'OddsRatio_working_3-way'!X137^(1/3)*SIN(('OddsRatio_working_3-way'!Y137+2*PI())/3)</f>
        <v>0.41184863511280584</v>
      </c>
      <c r="AE137" s="11">
        <f>'OddsRatio_working_3-way'!X137^(1/3)*SIN(('OddsRatio_working_3-way'!Y137+4*PI())/3)</f>
        <v>-0.53244755488160234</v>
      </c>
      <c r="AF137" s="11">
        <f>-'OddsRatio_working_3-way'!U137/(3*'OddsRatio_working_3-way'!X137^(1/3))*COS(('OddsRatio_working_3-way'!Y137)/3)</f>
        <v>0.54518965948800935</v>
      </c>
      <c r="AG137" s="11">
        <f>-'OddsRatio_working_3-way'!U137/(3*'OddsRatio_working_3-way'!X137^(1/3))*COS(('OddsRatio_working_3-way'!Y137+2*PI())/3)</f>
        <v>-0.37703655793274377</v>
      </c>
      <c r="AH137" s="11">
        <f>-'OddsRatio_working_3-way'!U137/(3*'OddsRatio_working_3-way'!X137^(1/3))*COS(('OddsRatio_working_3-way'!Y137+4*PI())/3)</f>
        <v>-0.16815310155526569</v>
      </c>
      <c r="AI137" s="11">
        <f>'OddsRatio_working_3-way'!U137/(3*'OddsRatio_working_3-way'!X137^(1/3))*SIN(('OddsRatio_working_3-way'!Y137)/3)</f>
        <v>-0.12059891976879665</v>
      </c>
      <c r="AJ137" s="11">
        <f>'OddsRatio_working_3-way'!U137/(3*'OddsRatio_working_3-way'!X137^(1/3))*SIN(('OddsRatio_working_3-way'!Y137+2*PI())/3)</f>
        <v>-0.41184863511280567</v>
      </c>
      <c r="AK137" s="11">
        <f>'OddsRatio_working_3-way'!U137/(3*'OddsRatio_working_3-way'!X137^(1/3))*SIN(('OddsRatio_working_3-way'!Y137+4*PI())/3)</f>
        <v>0.53244755488160211</v>
      </c>
      <c r="AL137" s="11">
        <f>'OddsRatio_working_3-way'!Z137+'OddsRatio_working_3-way'!AF137</f>
        <v>1.0903793189760189</v>
      </c>
      <c r="AM137" s="11">
        <f>'OddsRatio_working_3-way'!AA137+'OddsRatio_working_3-way'!AG137</f>
        <v>-0.75407311586548764</v>
      </c>
      <c r="AN137" s="11">
        <f>'OddsRatio_working_3-way'!AB137+'OddsRatio_working_3-way'!AH137</f>
        <v>-0.3363062031105315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1.0903793189760189</v>
      </c>
      <c r="AS137" s="11">
        <f>IF(('OddsRatio_working_3-way'!X137=0),IF(Q137&gt;0,-Q137^(1/3),(-Q137)^(1/3)),'OddsRatio_working_3-way'!AM137-'OddsRatio_working_3-way'!R137/3)</f>
        <v>-0.75407311586548764</v>
      </c>
      <c r="AT137" s="11">
        <f>IF(('OddsRatio_working_3-way'!X137=0),IF(Q137&gt;0,-Q137^(1/3),(-Q137)^(1/3)),'OddsRatio_working_3-way'!AN137-'OddsRatio_working_3-way'!R137/3)</f>
        <v>-0.3363062031105315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9">
        <f t="shared" si="28"/>
        <v>0.51709191045768099</v>
      </c>
      <c r="E138" s="9">
        <f t="shared" si="29"/>
        <v>0.2964794297424187</v>
      </c>
      <c r="F138" s="9">
        <f t="shared" si="30"/>
        <v>0.18642865979990017</v>
      </c>
      <c r="G138" s="9">
        <f t="shared" si="31"/>
        <v>1.0909955329203835</v>
      </c>
      <c r="H138" s="9">
        <f t="shared" si="32"/>
        <v>1.9338921761798484</v>
      </c>
      <c r="I138" s="9">
        <f t="shared" si="33"/>
        <v>3.3729152841018344</v>
      </c>
      <c r="J138" s="9">
        <f t="shared" si="34"/>
        <v>5.3639821316815341</v>
      </c>
      <c r="K138" s="11">
        <f t="shared" si="35"/>
        <v>0.5387931034482758</v>
      </c>
      <c r="L138" s="11">
        <f t="shared" si="36"/>
        <v>0.31496062992125984</v>
      </c>
      <c r="M138" s="11">
        <f t="shared" si="37"/>
        <v>0.2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-0.25275590551181093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0.23863019277762695</v>
      </c>
      <c r="Q138" s="11">
        <f>2*'OddsRatio_working_3-way'!K138*'OddsRatio_working_3-way'!L138*'OddsRatio_working_3-way'!M138</f>
        <v>6.7879446103719793E-2</v>
      </c>
      <c r="R138" s="11">
        <f t="shared" si="38"/>
        <v>0</v>
      </c>
      <c r="S138" s="11">
        <f t="shared" si="39"/>
        <v>-0.94411322376195128</v>
      </c>
      <c r="T138" s="11">
        <f t="shared" si="40"/>
        <v>-0.26855731012998185</v>
      </c>
      <c r="U138" s="11">
        <f>'OddsRatio_working_3-way'!S138-'OddsRatio_working_3-way'!R138^2/3</f>
        <v>-0.94411322376195128</v>
      </c>
      <c r="V138" s="11">
        <f>'OddsRatio_working_3-way'!S138*'OddsRatio_working_3-way'!R138/3-2*'OddsRatio_working_3-way'!R138^3/27-'OddsRatio_working_3-way'!T138</f>
        <v>0.26855731012998185</v>
      </c>
      <c r="W138" s="11">
        <f>'OddsRatio_working_3-way'!V138^2+4*'OddsRatio_working_3-way'!U138^3/27</f>
        <v>-5.2548839859838617E-2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0.17654451894925108</v>
      </c>
      <c r="Y138" s="11">
        <f>IF('OddsRatio_working_3-way'!W138&gt;=0,IF('OddsRatio_working_3-way'!V138+SQRT('OddsRatio_working_3-way'!W138)&gt;0,0,PI()),ACOS('OddsRatio_working_3-way'!V138/(2*'OddsRatio_working_3-way'!X138)))</f>
        <v>0.70656917655995066</v>
      </c>
      <c r="Z138" s="11">
        <f>'OddsRatio_working_3-way'!X138^(1/3)*COS('OddsRatio_working_3-way'!Y138/3)</f>
        <v>0.54549776646019177</v>
      </c>
      <c r="AA138" s="11">
        <f>'OddsRatio_working_3-way'!X138^(1/3)*COS(('OddsRatio_working_3-way'!Y138+2*PI())/3)</f>
        <v>-0.38611751218314599</v>
      </c>
      <c r="AB138" s="11">
        <f>'OddsRatio_working_3-way'!X138^(1/3)*COS(('OddsRatio_working_3-way'!Y138+4*PI())/3)</f>
        <v>-0.15938025427704566</v>
      </c>
      <c r="AC138" s="11">
        <f>'OddsRatio_working_3-way'!X138^(1/3)*SIN('OddsRatio_working_3-way'!Y138/3)</f>
        <v>0.1309068168874046</v>
      </c>
      <c r="AD138" s="11">
        <f>'OddsRatio_working_3-way'!X138^(1/3)*SIN(('OddsRatio_working_3-way'!Y138+2*PI())/3)</f>
        <v>0.4069615150184947</v>
      </c>
      <c r="AE138" s="11">
        <f>'OddsRatio_working_3-way'!X138^(1/3)*SIN(('OddsRatio_working_3-way'!Y138+4*PI())/3)</f>
        <v>-0.53786833190589933</v>
      </c>
      <c r="AF138" s="11">
        <f>-'OddsRatio_working_3-way'!U138/(3*'OddsRatio_working_3-way'!X138^(1/3))*COS(('OddsRatio_working_3-way'!Y138)/3)</f>
        <v>0.54549776646019177</v>
      </c>
      <c r="AG138" s="11">
        <f>-'OddsRatio_working_3-way'!U138/(3*'OddsRatio_working_3-way'!X138^(1/3))*COS(('OddsRatio_working_3-way'!Y138+2*PI())/3)</f>
        <v>-0.38611751218314599</v>
      </c>
      <c r="AH138" s="11">
        <f>-'OddsRatio_working_3-way'!U138/(3*'OddsRatio_working_3-way'!X138^(1/3))*COS(('OddsRatio_working_3-way'!Y138+4*PI())/3)</f>
        <v>-0.15938025427704566</v>
      </c>
      <c r="AI138" s="11">
        <f>'OddsRatio_working_3-way'!U138/(3*'OddsRatio_working_3-way'!X138^(1/3))*SIN(('OddsRatio_working_3-way'!Y138)/3)</f>
        <v>-0.1309068168874046</v>
      </c>
      <c r="AJ138" s="11">
        <f>'OddsRatio_working_3-way'!U138/(3*'OddsRatio_working_3-way'!X138^(1/3))*SIN(('OddsRatio_working_3-way'!Y138+2*PI())/3)</f>
        <v>-0.4069615150184947</v>
      </c>
      <c r="AK138" s="11">
        <f>'OddsRatio_working_3-way'!U138/(3*'OddsRatio_working_3-way'!X138^(1/3))*SIN(('OddsRatio_working_3-way'!Y138+4*PI())/3)</f>
        <v>0.53786833190589933</v>
      </c>
      <c r="AL138" s="11">
        <f>'OddsRatio_working_3-way'!Z138+'OddsRatio_working_3-way'!AF138</f>
        <v>1.0909955329203835</v>
      </c>
      <c r="AM138" s="11">
        <f>'OddsRatio_working_3-way'!AA138+'OddsRatio_working_3-way'!AG138</f>
        <v>-0.77223502436629199</v>
      </c>
      <c r="AN138" s="11">
        <f>'OddsRatio_working_3-way'!AB138+'OddsRatio_working_3-way'!AH138</f>
        <v>-0.31876050855409133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1.0909955329203835</v>
      </c>
      <c r="AS138" s="11">
        <f>IF(('OddsRatio_working_3-way'!X138=0),IF(Q138&gt;0,-Q138^(1/3),(-Q138)^(1/3)),'OddsRatio_working_3-way'!AM138-'OddsRatio_working_3-way'!R138/3)</f>
        <v>-0.77223502436629199</v>
      </c>
      <c r="AT138" s="11">
        <f>IF(('OddsRatio_working_3-way'!X138=0),IF(Q138&gt;0,-Q138^(1/3),(-Q138)^(1/3)),'OddsRatio_working_3-way'!AN138-'OddsRatio_working_3-way'!R138/3)</f>
        <v>-0.31876050855409133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9">
        <f t="shared" si="28"/>
        <v>0.3832622092915956</v>
      </c>
      <c r="E139" s="9">
        <f t="shared" si="29"/>
        <v>0.32122689824399409</v>
      </c>
      <c r="F139" s="9">
        <f t="shared" si="30"/>
        <v>0.29551089246441037</v>
      </c>
      <c r="G139" s="9">
        <f t="shared" si="31"/>
        <v>1.0836227353130543</v>
      </c>
      <c r="H139" s="9">
        <f t="shared" si="32"/>
        <v>2.6091797619398855</v>
      </c>
      <c r="I139" s="9">
        <f t="shared" si="33"/>
        <v>3.1130643338604562</v>
      </c>
      <c r="J139" s="9">
        <f t="shared" si="34"/>
        <v>3.3839700176887195</v>
      </c>
      <c r="K139" s="11">
        <f t="shared" si="35"/>
        <v>0.4024144869215292</v>
      </c>
      <c r="L139" s="11">
        <f t="shared" si="36"/>
        <v>0.33898305084745761</v>
      </c>
      <c r="M139" s="11">
        <f t="shared" si="37"/>
        <v>0.3125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-0.27157222999011021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0.2402124612079255</v>
      </c>
      <c r="Q139" s="11">
        <f>2*'OddsRatio_working_3-way'!K139*'OddsRatio_working_3-way'!L139*'OddsRatio_working_3-way'!M139</f>
        <v>8.5257306551171433E-2</v>
      </c>
      <c r="R139" s="11">
        <f t="shared" si="38"/>
        <v>0</v>
      </c>
      <c r="S139" s="11">
        <f t="shared" si="39"/>
        <v>-0.88452512694936913</v>
      </c>
      <c r="T139" s="11">
        <f t="shared" si="40"/>
        <v>-0.31393970787910175</v>
      </c>
      <c r="U139" s="11">
        <f>'OddsRatio_working_3-way'!S139-'OddsRatio_working_3-way'!R139^2/3</f>
        <v>-0.88452512694936913</v>
      </c>
      <c r="V139" s="11">
        <f>'OddsRatio_working_3-way'!S139*'OddsRatio_working_3-way'!R139/3-2*'OddsRatio_working_3-way'!R139^3/27-'OddsRatio_working_3-way'!T139</f>
        <v>0.31393970787910175</v>
      </c>
      <c r="W139" s="11">
        <f>'OddsRatio_working_3-way'!V139^2+4*'OddsRatio_working_3-way'!U139^3/27</f>
        <v>-3.9661451903979933E-3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0.16009706850346583</v>
      </c>
      <c r="Y139" s="11">
        <f>IF('OddsRatio_working_3-way'!W139&gt;=0,IF('OddsRatio_working_3-way'!V139+SQRT('OddsRatio_working_3-way'!W139)&gt;0,0,PI()),ACOS('OddsRatio_working_3-way'!V139/(2*'OddsRatio_working_3-way'!X139)))</f>
        <v>0.19797558038778518</v>
      </c>
      <c r="Z139" s="11">
        <f>'OddsRatio_working_3-way'!X139^(1/3)*COS('OddsRatio_working_3-way'!Y139/3)</f>
        <v>0.54181136765652715</v>
      </c>
      <c r="AA139" s="11">
        <f>'OddsRatio_working_3-way'!X139^(1/3)*COS(('OddsRatio_working_3-way'!Y139+2*PI())/3)</f>
        <v>-0.30191557170237499</v>
      </c>
      <c r="AB139" s="11">
        <f>'OddsRatio_working_3-way'!X139^(1/3)*COS(('OddsRatio_working_3-way'!Y139+4*PI())/3)</f>
        <v>-0.23989579595415209</v>
      </c>
      <c r="AC139" s="11">
        <f>'OddsRatio_working_3-way'!X139^(1/3)*SIN('OddsRatio_working_3-way'!Y139/3)</f>
        <v>3.5807134223316668E-2</v>
      </c>
      <c r="AD139" s="11">
        <f>'OddsRatio_working_3-way'!X139^(1/3)*SIN(('OddsRatio_working_3-way'!Y139+2*PI())/3)</f>
        <v>0.45131884133808453</v>
      </c>
      <c r="AE139" s="11">
        <f>'OddsRatio_working_3-way'!X139^(1/3)*SIN(('OddsRatio_working_3-way'!Y139+4*PI())/3)</f>
        <v>-0.48712597556140119</v>
      </c>
      <c r="AF139" s="11">
        <f>-'OddsRatio_working_3-way'!U139/(3*'OddsRatio_working_3-way'!X139^(1/3))*COS(('OddsRatio_working_3-way'!Y139)/3)</f>
        <v>0.54181136765652715</v>
      </c>
      <c r="AG139" s="11">
        <f>-'OddsRatio_working_3-way'!U139/(3*'OddsRatio_working_3-way'!X139^(1/3))*COS(('OddsRatio_working_3-way'!Y139+2*PI())/3)</f>
        <v>-0.30191557170237499</v>
      </c>
      <c r="AH139" s="11">
        <f>-'OddsRatio_working_3-way'!U139/(3*'OddsRatio_working_3-way'!X139^(1/3))*COS(('OddsRatio_working_3-way'!Y139+4*PI())/3)</f>
        <v>-0.23989579595415209</v>
      </c>
      <c r="AI139" s="11">
        <f>'OddsRatio_working_3-way'!U139/(3*'OddsRatio_working_3-way'!X139^(1/3))*SIN(('OddsRatio_working_3-way'!Y139)/3)</f>
        <v>-3.5807134223316668E-2</v>
      </c>
      <c r="AJ139" s="11">
        <f>'OddsRatio_working_3-way'!U139/(3*'OddsRatio_working_3-way'!X139^(1/3))*SIN(('OddsRatio_working_3-way'!Y139+2*PI())/3)</f>
        <v>-0.45131884133808453</v>
      </c>
      <c r="AK139" s="11">
        <f>'OddsRatio_working_3-way'!U139/(3*'OddsRatio_working_3-way'!X139^(1/3))*SIN(('OddsRatio_working_3-way'!Y139+4*PI())/3)</f>
        <v>0.48712597556140119</v>
      </c>
      <c r="AL139" s="11">
        <f>'OddsRatio_working_3-way'!Z139+'OddsRatio_working_3-way'!AF139</f>
        <v>1.0836227353130543</v>
      </c>
      <c r="AM139" s="11">
        <f>'OddsRatio_working_3-way'!AA139+'OddsRatio_working_3-way'!AG139</f>
        <v>-0.60383114340474997</v>
      </c>
      <c r="AN139" s="11">
        <f>'OddsRatio_working_3-way'!AB139+'OddsRatio_working_3-way'!AH139</f>
        <v>-0.47979159190830417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1.0836227353130543</v>
      </c>
      <c r="AS139" s="11">
        <f>IF(('OddsRatio_working_3-way'!X139=0),IF(Q139&gt;0,-Q139^(1/3),(-Q139)^(1/3)),'OddsRatio_working_3-way'!AM139-'OddsRatio_working_3-way'!R139/3)</f>
        <v>-0.60383114340474997</v>
      </c>
      <c r="AT139" s="11">
        <f>IF(('OddsRatio_working_3-way'!X139=0),IF(Q139&gt;0,-Q139^(1/3),(-Q139)^(1/3)),'OddsRatio_working_3-way'!AN139-'OddsRatio_working_3-way'!R139/3)</f>
        <v>-0.47979159190830417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9">
        <f t="shared" si="28"/>
        <v>0.45816850185304175</v>
      </c>
      <c r="E140" s="9">
        <f t="shared" si="29"/>
        <v>0.31929086973637466</v>
      </c>
      <c r="F140" s="9">
        <f t="shared" si="30"/>
        <v>0.2225406284105835</v>
      </c>
      <c r="G140" s="9">
        <f t="shared" si="31"/>
        <v>1.084956987561446</v>
      </c>
      <c r="H140" s="9">
        <f t="shared" si="32"/>
        <v>2.1826031164419755</v>
      </c>
      <c r="I140" s="9">
        <f t="shared" si="33"/>
        <v>3.1319404805582409</v>
      </c>
      <c r="J140" s="9">
        <f t="shared" si="34"/>
        <v>4.4935614999478561</v>
      </c>
      <c r="K140" s="11">
        <f t="shared" si="35"/>
        <v>0.47846889952153115</v>
      </c>
      <c r="L140" s="11">
        <f t="shared" si="36"/>
        <v>0.33726812816188873</v>
      </c>
      <c r="M140" s="11">
        <f t="shared" si="37"/>
        <v>0.23696682464454977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-0.26373118707650989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0.23995527157258123</v>
      </c>
      <c r="Q140" s="11">
        <f>2*'OddsRatio_working_3-way'!K140*'OddsRatio_working_3-way'!L140*'OddsRatio_working_3-way'!M140</f>
        <v>7.6479767831898401E-2</v>
      </c>
      <c r="R140" s="11">
        <f t="shared" si="38"/>
        <v>0</v>
      </c>
      <c r="S140" s="11">
        <f t="shared" si="39"/>
        <v>-0.90984791837671009</v>
      </c>
      <c r="T140" s="11">
        <f t="shared" si="40"/>
        <v>-0.28999136840691958</v>
      </c>
      <c r="U140" s="11">
        <f>'OddsRatio_working_3-way'!S140-'OddsRatio_working_3-way'!R140^2/3</f>
        <v>-0.90984791837671009</v>
      </c>
      <c r="V140" s="11">
        <f>'OddsRatio_working_3-way'!S140*'OddsRatio_working_3-way'!R140/3-2*'OddsRatio_working_3-way'!R140^3/27-'OddsRatio_working_3-way'!T140</f>
        <v>0.28999136840691958</v>
      </c>
      <c r="W140" s="11">
        <f>'OddsRatio_working_3-way'!V140^2+4*'OddsRatio_working_3-way'!U140^3/27</f>
        <v>-2.7489190954878159E-2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0.16702109500404128</v>
      </c>
      <c r="Y140" s="11">
        <f>IF('OddsRatio_working_3-way'!W140&gt;=0,IF('OddsRatio_working_3-way'!V140+SQRT('OddsRatio_working_3-way'!W140)&gt;0,0,PI()),ACOS('OddsRatio_working_3-way'!V140/(2*'OddsRatio_working_3-way'!X140)))</f>
        <v>0.51937820334612095</v>
      </c>
      <c r="Z140" s="11">
        <f>'OddsRatio_working_3-way'!X140^(1/3)*COS('OddsRatio_working_3-way'!Y140/3)</f>
        <v>0.54247849378072299</v>
      </c>
      <c r="AA140" s="11">
        <f>'OddsRatio_working_3-way'!X140^(1/3)*COS(('OddsRatio_working_3-way'!Y140+2*PI())/3)</f>
        <v>-0.3533963672952668</v>
      </c>
      <c r="AB140" s="11">
        <f>'OddsRatio_working_3-way'!X140^(1/3)*COS(('OddsRatio_working_3-way'!Y140+4*PI())/3)</f>
        <v>-0.18908212648545586</v>
      </c>
      <c r="AC140" s="11">
        <f>'OddsRatio_working_3-way'!X140^(1/3)*SIN('OddsRatio_working_3-way'!Y140/3)</f>
        <v>9.4866871163233252E-2</v>
      </c>
      <c r="AD140" s="11">
        <f>'OddsRatio_working_3-way'!X140^(1/3)*SIN(('OddsRatio_working_3-way'!Y140+2*PI())/3)</f>
        <v>0.42236672103920819</v>
      </c>
      <c r="AE140" s="11">
        <f>'OddsRatio_working_3-way'!X140^(1/3)*SIN(('OddsRatio_working_3-way'!Y140+4*PI())/3)</f>
        <v>-0.51723359220244136</v>
      </c>
      <c r="AF140" s="11">
        <f>-'OddsRatio_working_3-way'!U140/(3*'OddsRatio_working_3-way'!X140^(1/3))*COS(('OddsRatio_working_3-way'!Y140)/3)</f>
        <v>0.54247849378072288</v>
      </c>
      <c r="AG140" s="11">
        <f>-'OddsRatio_working_3-way'!U140/(3*'OddsRatio_working_3-way'!X140^(1/3))*COS(('OddsRatio_working_3-way'!Y140+2*PI())/3)</f>
        <v>-0.35339636729526674</v>
      </c>
      <c r="AH140" s="11">
        <f>-'OddsRatio_working_3-way'!U140/(3*'OddsRatio_working_3-way'!X140^(1/3))*COS(('OddsRatio_working_3-way'!Y140+4*PI())/3)</f>
        <v>-0.18908212648545583</v>
      </c>
      <c r="AI140" s="11">
        <f>'OddsRatio_working_3-way'!U140/(3*'OddsRatio_working_3-way'!X140^(1/3))*SIN(('OddsRatio_working_3-way'!Y140)/3)</f>
        <v>-9.4866871163233238E-2</v>
      </c>
      <c r="AJ140" s="11">
        <f>'OddsRatio_working_3-way'!U140/(3*'OddsRatio_working_3-way'!X140^(1/3))*SIN(('OddsRatio_working_3-way'!Y140+2*PI())/3)</f>
        <v>-0.42236672103920808</v>
      </c>
      <c r="AK140" s="11">
        <f>'OddsRatio_working_3-way'!U140/(3*'OddsRatio_working_3-way'!X140^(1/3))*SIN(('OddsRatio_working_3-way'!Y140+4*PI())/3)</f>
        <v>0.51723359220244125</v>
      </c>
      <c r="AL140" s="11">
        <f>'OddsRatio_working_3-way'!Z140+'OddsRatio_working_3-way'!AF140</f>
        <v>1.084956987561446</v>
      </c>
      <c r="AM140" s="11">
        <f>'OddsRatio_working_3-way'!AA140+'OddsRatio_working_3-way'!AG140</f>
        <v>-0.7067927345905336</v>
      </c>
      <c r="AN140" s="11">
        <f>'OddsRatio_working_3-way'!AB140+'OddsRatio_working_3-way'!AH140</f>
        <v>-0.37816425297091172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1.084956987561446</v>
      </c>
      <c r="AS140" s="11">
        <f>IF(('OddsRatio_working_3-way'!X140=0),IF(Q140&gt;0,-Q140^(1/3),(-Q140)^(1/3)),'OddsRatio_working_3-way'!AM140-'OddsRatio_working_3-way'!R140/3)</f>
        <v>-0.7067927345905336</v>
      </c>
      <c r="AT140" s="11">
        <f>IF(('OddsRatio_working_3-way'!X140=0),IF(Q140&gt;0,-Q140^(1/3),(-Q140)^(1/3)),'OddsRatio_working_3-way'!AN140-'OddsRatio_working_3-way'!R140/3)</f>
        <v>-0.37816425297091172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9">
        <f t="shared" si="28"/>
        <v>0.30979616654853204</v>
      </c>
      <c r="E141" s="9">
        <f t="shared" si="29"/>
        <v>0.33737755740255931</v>
      </c>
      <c r="F141" s="9">
        <f t="shared" si="30"/>
        <v>0.35282627604890865</v>
      </c>
      <c r="G141" s="9">
        <f t="shared" si="31"/>
        <v>1.0815188848878252</v>
      </c>
      <c r="H141" s="9">
        <f t="shared" si="32"/>
        <v>3.2279289028689191</v>
      </c>
      <c r="I141" s="9">
        <f t="shared" si="33"/>
        <v>2.9640382949562909</v>
      </c>
      <c r="J141" s="9">
        <f t="shared" si="34"/>
        <v>2.8342560287697518</v>
      </c>
      <c r="K141" s="11">
        <f t="shared" si="35"/>
        <v>0.32679738562091504</v>
      </c>
      <c r="L141" s="11">
        <f t="shared" si="36"/>
        <v>0.35511363636363641</v>
      </c>
      <c r="M141" s="11">
        <f t="shared" si="37"/>
        <v>0.37091988130563797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-0.27310833064454987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0.23984857520924027</v>
      </c>
      <c r="Q141" s="11">
        <f>2*'OddsRatio_working_3-way'!K141*'OddsRatio_working_3-way'!L141*'OddsRatio_working_3-way'!M141</f>
        <v>8.6090658725499022E-2</v>
      </c>
      <c r="R141" s="11">
        <f t="shared" si="38"/>
        <v>0</v>
      </c>
      <c r="S141" s="11">
        <f t="shared" si="39"/>
        <v>-0.87821771911235791</v>
      </c>
      <c r="T141" s="11">
        <f t="shared" si="40"/>
        <v>-0.315225311957056</v>
      </c>
      <c r="U141" s="11">
        <f>'OddsRatio_working_3-way'!S141-'OddsRatio_working_3-way'!R141^2/3</f>
        <v>-0.87821771911235791</v>
      </c>
      <c r="V141" s="11">
        <f>'OddsRatio_working_3-way'!S141*'OddsRatio_working_3-way'!R141/3-2*'OddsRatio_working_3-way'!R141^3/27-'OddsRatio_working_3-way'!T141</f>
        <v>0.315225311957056</v>
      </c>
      <c r="W141" s="11">
        <f>'OddsRatio_working_3-way'!V141^2+4*'OddsRatio_working_3-way'!U141^3/27</f>
        <v>-9.7963757665800455E-4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0.15838768487092145</v>
      </c>
      <c r="Y141" s="11">
        <f>IF('OddsRatio_working_3-way'!W141&gt;=0,IF('OddsRatio_working_3-way'!V141+SQRT('OddsRatio_working_3-way'!W141)&gt;0,0,PI()),ACOS('OddsRatio_working_3-way'!V141/(2*'OddsRatio_working_3-way'!X141)))</f>
        <v>9.8967019271293255E-2</v>
      </c>
      <c r="Z141" s="11">
        <f>'OddsRatio_working_3-way'!X141^(1/3)*COS('OddsRatio_working_3-way'!Y141/3)</f>
        <v>0.54075944244391261</v>
      </c>
      <c r="AA141" s="11">
        <f>'OddsRatio_working_3-way'!X141^(1/3)*COS(('OddsRatio_working_3-way'!Y141+2*PI())/3)</f>
        <v>-0.28583445622133563</v>
      </c>
      <c r="AB141" s="11">
        <f>'OddsRatio_working_3-way'!X141^(1/3)*COS(('OddsRatio_working_3-way'!Y141+4*PI())/3)</f>
        <v>-0.2549249862225767</v>
      </c>
      <c r="AC141" s="11">
        <f>'OddsRatio_working_3-way'!X141^(1/3)*SIN('OddsRatio_working_3-way'!Y141/3)</f>
        <v>1.7845590824292091E-2</v>
      </c>
      <c r="AD141" s="11">
        <f>'OddsRatio_working_3-way'!X141^(1/3)*SIN(('OddsRatio_working_3-way'!Y141+2*PI())/3)</f>
        <v>0.45938861908059142</v>
      </c>
      <c r="AE141" s="11">
        <f>'OddsRatio_working_3-way'!X141^(1/3)*SIN(('OddsRatio_working_3-way'!Y141+4*PI())/3)</f>
        <v>-0.47723420990488347</v>
      </c>
      <c r="AF141" s="11">
        <f>-'OddsRatio_working_3-way'!U141/(3*'OddsRatio_working_3-way'!X141^(1/3))*COS(('OddsRatio_working_3-way'!Y141)/3)</f>
        <v>0.54075944244391261</v>
      </c>
      <c r="AG141" s="11">
        <f>-'OddsRatio_working_3-way'!U141/(3*'OddsRatio_working_3-way'!X141^(1/3))*COS(('OddsRatio_working_3-way'!Y141+2*PI())/3)</f>
        <v>-0.28583445622133563</v>
      </c>
      <c r="AH141" s="11">
        <f>-'OddsRatio_working_3-way'!U141/(3*'OddsRatio_working_3-way'!X141^(1/3))*COS(('OddsRatio_working_3-way'!Y141+4*PI())/3)</f>
        <v>-0.2549249862225767</v>
      </c>
      <c r="AI141" s="11">
        <f>'OddsRatio_working_3-way'!U141/(3*'OddsRatio_working_3-way'!X141^(1/3))*SIN(('OddsRatio_working_3-way'!Y141)/3)</f>
        <v>-1.7845590824292091E-2</v>
      </c>
      <c r="AJ141" s="11">
        <f>'OddsRatio_working_3-way'!U141/(3*'OddsRatio_working_3-way'!X141^(1/3))*SIN(('OddsRatio_working_3-way'!Y141+2*PI())/3)</f>
        <v>-0.45938861908059142</v>
      </c>
      <c r="AK141" s="11">
        <f>'OddsRatio_working_3-way'!U141/(3*'OddsRatio_working_3-way'!X141^(1/3))*SIN(('OddsRatio_working_3-way'!Y141+4*PI())/3)</f>
        <v>0.47723420990488347</v>
      </c>
      <c r="AL141" s="11">
        <f>'OddsRatio_working_3-way'!Z141+'OddsRatio_working_3-way'!AF141</f>
        <v>1.0815188848878252</v>
      </c>
      <c r="AM141" s="11">
        <f>'OddsRatio_working_3-way'!AA141+'OddsRatio_working_3-way'!AG141</f>
        <v>-0.57166891244267126</v>
      </c>
      <c r="AN141" s="11">
        <f>'OddsRatio_working_3-way'!AB141+'OddsRatio_working_3-way'!AH141</f>
        <v>-0.5098499724451534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1.0815188848878252</v>
      </c>
      <c r="AS141" s="11">
        <f>IF(('OddsRatio_working_3-way'!X141=0),IF(Q141&gt;0,-Q141^(1/3),(-Q141)^(1/3)),'OddsRatio_working_3-way'!AM141-'OddsRatio_working_3-way'!R141/3)</f>
        <v>-0.57166891244267126</v>
      </c>
      <c r="AT141" s="11">
        <f>IF(('OddsRatio_working_3-way'!X141=0),IF(Q141&gt;0,-Q141^(1/3),(-Q141)^(1/3)),'OddsRatio_working_3-way'!AN141-'OddsRatio_working_3-way'!R141/3)</f>
        <v>-0.5098499724451534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9">
        <f t="shared" si="28"/>
        <v>0.30046938488486197</v>
      </c>
      <c r="E142" s="9">
        <f t="shared" si="29"/>
        <v>0.3074721917689196</v>
      </c>
      <c r="F142" s="9">
        <f t="shared" si="30"/>
        <v>0.39205842334621827</v>
      </c>
      <c r="G142" s="9">
        <f t="shared" si="31"/>
        <v>1.0828493456077588</v>
      </c>
      <c r="H142" s="9">
        <f t="shared" si="32"/>
        <v>3.3281260930566816</v>
      </c>
      <c r="I142" s="9">
        <f t="shared" si="33"/>
        <v>3.2523266388641381</v>
      </c>
      <c r="J142" s="9">
        <f t="shared" si="34"/>
        <v>2.5506402629103104</v>
      </c>
      <c r="K142" s="11">
        <f t="shared" si="35"/>
        <v>0.31746031746031744</v>
      </c>
      <c r="L142" s="11">
        <f t="shared" si="36"/>
        <v>0.32467532467532467</v>
      </c>
      <c r="M142" s="11">
        <f t="shared" si="37"/>
        <v>0.41118421052631582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-0.27140632967700629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0.23996340960626675</v>
      </c>
      <c r="Q142" s="11">
        <f>2*'OddsRatio_working_3-way'!K142*'OddsRatio_working_3-way'!L142*'OddsRatio_working_3-way'!M142</f>
        <v>8.4762772732697542E-2</v>
      </c>
      <c r="R142" s="11">
        <f t="shared" si="38"/>
        <v>0</v>
      </c>
      <c r="S142" s="11">
        <f t="shared" si="39"/>
        <v>-0.8841481696165342</v>
      </c>
      <c r="T142" s="11">
        <f t="shared" si="40"/>
        <v>-0.31230949121036178</v>
      </c>
      <c r="U142" s="11">
        <f>'OddsRatio_working_3-way'!S142-'OddsRatio_working_3-way'!R142^2/3</f>
        <v>-0.8841481696165342</v>
      </c>
      <c r="V142" s="11">
        <f>'OddsRatio_working_3-way'!S142*'OddsRatio_working_3-way'!R142/3-2*'OddsRatio_working_3-way'!R142^3/27-'OddsRatio_working_3-way'!T142</f>
        <v>0.31230949121036178</v>
      </c>
      <c r="W142" s="11">
        <f>'OddsRatio_working_3-way'!V142^2+4*'OddsRatio_working_3-way'!U142^3/27</f>
        <v>-4.8560448604375306E-3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0.15999473675758258</v>
      </c>
      <c r="Y142" s="11">
        <f>IF('OddsRatio_working_3-way'!W142&gt;=0,IF('OddsRatio_working_3-way'!V142+SQRT('OddsRatio_working_3-way'!W142)&gt;0,0,PI()),ACOS('OddsRatio_working_3-way'!V142/(2*'OddsRatio_working_3-way'!X142)))</f>
        <v>0.21953295572313647</v>
      </c>
      <c r="Z142" s="11">
        <f>'OddsRatio_working_3-way'!X142^(1/3)*COS('OddsRatio_working_3-way'!Y142/3)</f>
        <v>0.54142467280387929</v>
      </c>
      <c r="AA142" s="11">
        <f>'OddsRatio_working_3-way'!X142^(1/3)*COS(('OddsRatio_working_3-way'!Y142+2*PI())/3)</f>
        <v>-0.30508580238287747</v>
      </c>
      <c r="AB142" s="11">
        <f>'OddsRatio_working_3-way'!X142^(1/3)*COS(('OddsRatio_working_3-way'!Y142+4*PI())/3)</f>
        <v>-0.23633887042100149</v>
      </c>
      <c r="AC142" s="11">
        <f>'OddsRatio_working_3-way'!X142^(1/3)*SIN('OddsRatio_working_3-way'!Y142/3)</f>
        <v>3.969105967414998E-2</v>
      </c>
      <c r="AD142" s="11">
        <f>'OddsRatio_working_3-way'!X142^(1/3)*SIN(('OddsRatio_working_3-way'!Y142+2*PI())/3)</f>
        <v>0.44904199104676223</v>
      </c>
      <c r="AE142" s="11">
        <f>'OddsRatio_working_3-way'!X142^(1/3)*SIN(('OddsRatio_working_3-way'!Y142+4*PI())/3)</f>
        <v>-0.48873305072091222</v>
      </c>
      <c r="AF142" s="11">
        <f>-'OddsRatio_working_3-way'!U142/(3*'OddsRatio_working_3-way'!X142^(1/3))*COS(('OddsRatio_working_3-way'!Y142)/3)</f>
        <v>0.5414246728038794</v>
      </c>
      <c r="AG142" s="11">
        <f>-'OddsRatio_working_3-way'!U142/(3*'OddsRatio_working_3-way'!X142^(1/3))*COS(('OddsRatio_working_3-way'!Y142+2*PI())/3)</f>
        <v>-0.30508580238287752</v>
      </c>
      <c r="AH142" s="11">
        <f>-'OddsRatio_working_3-way'!U142/(3*'OddsRatio_working_3-way'!X142^(1/3))*COS(('OddsRatio_working_3-way'!Y142+4*PI())/3)</f>
        <v>-0.23633887042100152</v>
      </c>
      <c r="AI142" s="11">
        <f>'OddsRatio_working_3-way'!U142/(3*'OddsRatio_working_3-way'!X142^(1/3))*SIN(('OddsRatio_working_3-way'!Y142)/3)</f>
        <v>-3.9691059674149987E-2</v>
      </c>
      <c r="AJ142" s="11">
        <f>'OddsRatio_working_3-way'!U142/(3*'OddsRatio_working_3-way'!X142^(1/3))*SIN(('OddsRatio_working_3-way'!Y142+2*PI())/3)</f>
        <v>-0.44904199104676235</v>
      </c>
      <c r="AK142" s="11">
        <f>'OddsRatio_working_3-way'!U142/(3*'OddsRatio_working_3-way'!X142^(1/3))*SIN(('OddsRatio_working_3-way'!Y142+4*PI())/3)</f>
        <v>0.48873305072091233</v>
      </c>
      <c r="AL142" s="11">
        <f>'OddsRatio_working_3-way'!Z142+'OddsRatio_working_3-way'!AF142</f>
        <v>1.0828493456077588</v>
      </c>
      <c r="AM142" s="11">
        <f>'OddsRatio_working_3-way'!AA142+'OddsRatio_working_3-way'!AG142</f>
        <v>-0.61017160476575505</v>
      </c>
      <c r="AN142" s="11">
        <f>'OddsRatio_working_3-way'!AB142+'OddsRatio_working_3-way'!AH142</f>
        <v>-0.47267774084200298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1.0828493456077588</v>
      </c>
      <c r="AS142" s="11">
        <f>IF(('OddsRatio_working_3-way'!X142=0),IF(Q142&gt;0,-Q142^(1/3),(-Q142)^(1/3)),'OddsRatio_working_3-way'!AM142-'OddsRatio_working_3-way'!R142/3)</f>
        <v>-0.61017160476575505</v>
      </c>
      <c r="AT142" s="11">
        <f>IF(('OddsRatio_working_3-way'!X142=0),IF(Q142&gt;0,-Q142^(1/3),(-Q142)^(1/3)),'OddsRatio_working_3-way'!AN142-'OddsRatio_working_3-way'!R142/3)</f>
        <v>-0.47267774084200298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9">
        <f t="shared" si="28"/>
        <v>0.39247252901329871</v>
      </c>
      <c r="E143" s="9">
        <f t="shared" si="29"/>
        <v>0.27627315942635911</v>
      </c>
      <c r="F143" s="9">
        <f t="shared" si="30"/>
        <v>0.33125431156034235</v>
      </c>
      <c r="G143" s="9">
        <f t="shared" si="31"/>
        <v>1.0824818398716256</v>
      </c>
      <c r="H143" s="9">
        <f t="shared" si="32"/>
        <v>2.5479490310164246</v>
      </c>
      <c r="I143" s="9">
        <f t="shared" si="33"/>
        <v>3.6196060524893334</v>
      </c>
      <c r="J143" s="9">
        <f t="shared" si="34"/>
        <v>3.0188286313605817</v>
      </c>
      <c r="K143" s="11">
        <f t="shared" si="35"/>
        <v>0.41152263374485593</v>
      </c>
      <c r="L143" s="11">
        <f t="shared" si="36"/>
        <v>0.29239766081871343</v>
      </c>
      <c r="M143" s="11">
        <f t="shared" si="37"/>
        <v>0.34904013961605584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-0.27106486810154218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0.24002652009551159</v>
      </c>
      <c r="Q143" s="11">
        <f>2*'OddsRatio_working_3-way'!K143*'OddsRatio_working_3-way'!L143*'OddsRatio_working_3-way'!M143</f>
        <v>8.399878218565586E-2</v>
      </c>
      <c r="R143" s="11">
        <f t="shared" si="38"/>
        <v>0</v>
      </c>
      <c r="S143" s="11">
        <f t="shared" si="39"/>
        <v>-0.88549475915704623</v>
      </c>
      <c r="T143" s="11">
        <f t="shared" si="40"/>
        <v>-0.30988443015119732</v>
      </c>
      <c r="U143" s="11">
        <f>'OddsRatio_working_3-way'!S143-'OddsRatio_working_3-way'!R143^2/3</f>
        <v>-0.88549475915704623</v>
      </c>
      <c r="V143" s="11">
        <f>'OddsRatio_working_3-way'!S143*'OddsRatio_working_3-way'!R143/3-2*'OddsRatio_working_3-way'!R143^3/27-'OddsRatio_working_3-way'!T143</f>
        <v>0.30988443015119732</v>
      </c>
      <c r="W143" s="11">
        <f>'OddsRatio_working_3-way'!V143^2+4*'OddsRatio_working_3-way'!U143^3/27</f>
        <v>-6.8334619131163454E-3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0.16036039252512499</v>
      </c>
      <c r="Y143" s="11">
        <f>IF('OddsRatio_working_3-way'!W143&gt;=0,IF('OddsRatio_working_3-way'!V143+SQRT('OddsRatio_working_3-way'!W143)&gt;0,0,PI()),ACOS('OddsRatio_working_3-way'!V143/(2*'OddsRatio_working_3-way'!X143)))</f>
        <v>0.26068948322698593</v>
      </c>
      <c r="Z143" s="11">
        <f>'OddsRatio_working_3-way'!X143^(1/3)*COS('OddsRatio_working_3-way'!Y143/3)</f>
        <v>0.54124091993581291</v>
      </c>
      <c r="AA143" s="11">
        <f>'OddsRatio_working_3-way'!X143^(1/3)*COS(('OddsRatio_working_3-way'!Y143+2*PI())/3)</f>
        <v>-0.31145414372945035</v>
      </c>
      <c r="AB143" s="11">
        <f>'OddsRatio_working_3-way'!X143^(1/3)*COS(('OddsRatio_working_3-way'!Y143+4*PI())/3)</f>
        <v>-0.22978677620636251</v>
      </c>
      <c r="AC143" s="11">
        <f>'OddsRatio_working_3-way'!X143^(1/3)*SIN('OddsRatio_working_3-way'!Y143/3)</f>
        <v>4.7150676623462881E-2</v>
      </c>
      <c r="AD143" s="11">
        <f>'OddsRatio_working_3-way'!X143^(1/3)*SIN(('OddsRatio_working_3-way'!Y143+2*PI())/3)</f>
        <v>0.44515304792034205</v>
      </c>
      <c r="AE143" s="11">
        <f>'OddsRatio_working_3-way'!X143^(1/3)*SIN(('OddsRatio_working_3-way'!Y143+4*PI())/3)</f>
        <v>-0.49230372454380494</v>
      </c>
      <c r="AF143" s="11">
        <f>-'OddsRatio_working_3-way'!U143/(3*'OddsRatio_working_3-way'!X143^(1/3))*COS(('OddsRatio_working_3-way'!Y143)/3)</f>
        <v>0.5412409199358128</v>
      </c>
      <c r="AG143" s="11">
        <f>-'OddsRatio_working_3-way'!U143/(3*'OddsRatio_working_3-way'!X143^(1/3))*COS(('OddsRatio_working_3-way'!Y143+2*PI())/3)</f>
        <v>-0.31145414372945029</v>
      </c>
      <c r="AH143" s="11">
        <f>-'OddsRatio_working_3-way'!U143/(3*'OddsRatio_working_3-way'!X143^(1/3))*COS(('OddsRatio_working_3-way'!Y143+4*PI())/3)</f>
        <v>-0.22978677620636245</v>
      </c>
      <c r="AI143" s="11">
        <f>'OddsRatio_working_3-way'!U143/(3*'OddsRatio_working_3-way'!X143^(1/3))*SIN(('OddsRatio_working_3-way'!Y143)/3)</f>
        <v>-4.7150676623462874E-2</v>
      </c>
      <c r="AJ143" s="11">
        <f>'OddsRatio_working_3-way'!U143/(3*'OddsRatio_working_3-way'!X143^(1/3))*SIN(('OddsRatio_working_3-way'!Y143+2*PI())/3)</f>
        <v>-0.44515304792034194</v>
      </c>
      <c r="AK143" s="11">
        <f>'OddsRatio_working_3-way'!U143/(3*'OddsRatio_working_3-way'!X143^(1/3))*SIN(('OddsRatio_working_3-way'!Y143+4*PI())/3)</f>
        <v>0.49230372454380483</v>
      </c>
      <c r="AL143" s="11">
        <f>'OddsRatio_working_3-way'!Z143+'OddsRatio_working_3-way'!AF143</f>
        <v>1.0824818398716256</v>
      </c>
      <c r="AM143" s="11">
        <f>'OddsRatio_working_3-way'!AA143+'OddsRatio_working_3-way'!AG143</f>
        <v>-0.6229082874589007</v>
      </c>
      <c r="AN143" s="11">
        <f>'OddsRatio_working_3-way'!AB143+'OddsRatio_working_3-way'!AH143</f>
        <v>-0.45957355241272496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1.0824818398716256</v>
      </c>
      <c r="AS143" s="11">
        <f>IF(('OddsRatio_working_3-way'!X143=0),IF(Q143&gt;0,-Q143^(1/3),(-Q143)^(1/3)),'OddsRatio_working_3-way'!AM143-'OddsRatio_working_3-way'!R143/3)</f>
        <v>-0.6229082874589007</v>
      </c>
      <c r="AT143" s="11">
        <f>IF(('OddsRatio_working_3-way'!X143=0),IF(Q143&gt;0,-Q143^(1/3),(-Q143)^(1/3)),'OddsRatio_working_3-way'!AN143-'OddsRatio_working_3-way'!R143/3)</f>
        <v>-0.45957355241272496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9">
        <f t="shared" si="28"/>
        <v>0.27747692846128907</v>
      </c>
      <c r="E144" s="9">
        <f t="shared" si="29"/>
        <v>0.26321358677237661</v>
      </c>
      <c r="F144" s="9">
        <f t="shared" si="30"/>
        <v>0.45930948476633432</v>
      </c>
      <c r="G144" s="9">
        <f t="shared" si="31"/>
        <v>1.0849596810705509</v>
      </c>
      <c r="H144" s="9">
        <f t="shared" si="32"/>
        <v>3.6039032345693216</v>
      </c>
      <c r="I144" s="9">
        <f t="shared" si="33"/>
        <v>3.7991959771620221</v>
      </c>
      <c r="J144" s="9">
        <f t="shared" si="34"/>
        <v>2.1771812539615474</v>
      </c>
      <c r="K144" s="11">
        <f t="shared" si="35"/>
        <v>0.29411764705882354</v>
      </c>
      <c r="L144" s="11">
        <f t="shared" si="36"/>
        <v>0.27932960893854747</v>
      </c>
      <c r="M144" s="11">
        <f t="shared" si="37"/>
        <v>0.47961630695443647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-0.26472361381351706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0.23898068531701094</v>
      </c>
      <c r="Q144" s="11">
        <f>2*'OddsRatio_working_3-way'!K144*'OddsRatio_working_3-way'!L144*'OddsRatio_working_3-way'!M144</f>
        <v>7.8806491448313573E-2</v>
      </c>
      <c r="R144" s="11">
        <f t="shared" si="38"/>
        <v>0</v>
      </c>
      <c r="S144" s="11">
        <f t="shared" si="39"/>
        <v>-0.90275545076745378</v>
      </c>
      <c r="T144" s="11">
        <f t="shared" si="40"/>
        <v>-0.29769347098679427</v>
      </c>
      <c r="U144" s="11">
        <f>'OddsRatio_working_3-way'!S144-'OddsRatio_working_3-way'!R144^2/3</f>
        <v>-0.90275545076745378</v>
      </c>
      <c r="V144" s="11">
        <f>'OddsRatio_working_3-way'!S144*'OddsRatio_working_3-way'!R144/3-2*'OddsRatio_working_3-way'!R144^3/27-'OddsRatio_working_3-way'!T144</f>
        <v>0.29769347098679427</v>
      </c>
      <c r="W144" s="11">
        <f>'OddsRatio_working_3-way'!V144^2+4*'OddsRatio_working_3-way'!U144^3/27</f>
        <v>-2.0373599711066281E-2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0.16507195580960413</v>
      </c>
      <c r="Y144" s="11">
        <f>IF('OddsRatio_working_3-way'!W144&gt;=0,IF('OddsRatio_working_3-way'!V144+SQRT('OddsRatio_working_3-way'!W144)&gt;0,0,PI()),ACOS('OddsRatio_working_3-way'!V144/(2*'OddsRatio_working_3-way'!X144)))</f>
        <v>0.44709194676757513</v>
      </c>
      <c r="Z144" s="11">
        <f>'OddsRatio_working_3-way'!X144^(1/3)*COS('OddsRatio_working_3-way'!Y144/3)</f>
        <v>0.54247984053527543</v>
      </c>
      <c r="AA144" s="11">
        <f>'OddsRatio_working_3-way'!X144^(1/3)*COS(('OddsRatio_working_3-way'!Y144+2*PI())/3)</f>
        <v>-0.34177770908668187</v>
      </c>
      <c r="AB144" s="11">
        <f>'OddsRatio_working_3-way'!X144^(1/3)*COS(('OddsRatio_working_3-way'!Y144+4*PI())/3)</f>
        <v>-0.20070213144859361</v>
      </c>
      <c r="AC144" s="11">
        <f>'OddsRatio_working_3-way'!X144^(1/3)*SIN('OddsRatio_working_3-way'!Y144/3)</f>
        <v>8.1450022725432308E-2</v>
      </c>
      <c r="AD144" s="11">
        <f>'OddsRatio_working_3-way'!X144^(1/3)*SIN(('OddsRatio_working_3-way'!Y144+2*PI())/3)</f>
        <v>0.42907631158176363</v>
      </c>
      <c r="AE144" s="11">
        <f>'OddsRatio_working_3-way'!X144^(1/3)*SIN(('OddsRatio_working_3-way'!Y144+4*PI())/3)</f>
        <v>-0.51052633430719585</v>
      </c>
      <c r="AF144" s="11">
        <f>-'OddsRatio_working_3-way'!U144/(3*'OddsRatio_working_3-way'!X144^(1/3))*COS(('OddsRatio_working_3-way'!Y144)/3)</f>
        <v>0.54247984053527543</v>
      </c>
      <c r="AG144" s="11">
        <f>-'OddsRatio_working_3-way'!U144/(3*'OddsRatio_working_3-way'!X144^(1/3))*COS(('OddsRatio_working_3-way'!Y144+2*PI())/3)</f>
        <v>-0.34177770908668187</v>
      </c>
      <c r="AH144" s="11">
        <f>-'OddsRatio_working_3-way'!U144/(3*'OddsRatio_working_3-way'!X144^(1/3))*COS(('OddsRatio_working_3-way'!Y144+4*PI())/3)</f>
        <v>-0.20070213144859361</v>
      </c>
      <c r="AI144" s="11">
        <f>'OddsRatio_working_3-way'!U144/(3*'OddsRatio_working_3-way'!X144^(1/3))*SIN(('OddsRatio_working_3-way'!Y144)/3)</f>
        <v>-8.1450022725432308E-2</v>
      </c>
      <c r="AJ144" s="11">
        <f>'OddsRatio_working_3-way'!U144/(3*'OddsRatio_working_3-way'!X144^(1/3))*SIN(('OddsRatio_working_3-way'!Y144+2*PI())/3)</f>
        <v>-0.42907631158176363</v>
      </c>
      <c r="AK144" s="11">
        <f>'OddsRatio_working_3-way'!U144/(3*'OddsRatio_working_3-way'!X144^(1/3))*SIN(('OddsRatio_working_3-way'!Y144+4*PI())/3)</f>
        <v>0.51052633430719585</v>
      </c>
      <c r="AL144" s="11">
        <f>'OddsRatio_working_3-way'!Z144+'OddsRatio_working_3-way'!AF144</f>
        <v>1.0849596810705509</v>
      </c>
      <c r="AM144" s="11">
        <f>'OddsRatio_working_3-way'!AA144+'OddsRatio_working_3-way'!AG144</f>
        <v>-0.68355541817336374</v>
      </c>
      <c r="AN144" s="11">
        <f>'OddsRatio_working_3-way'!AB144+'OddsRatio_working_3-way'!AH144</f>
        <v>-0.40140426289718723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1.0849596810705509</v>
      </c>
      <c r="AS144" s="11">
        <f>IF(('OddsRatio_working_3-way'!X144=0),IF(Q144&gt;0,-Q144^(1/3),(-Q144)^(1/3)),'OddsRatio_working_3-way'!AM144-'OddsRatio_working_3-way'!R144/3)</f>
        <v>-0.68355541817336374</v>
      </c>
      <c r="AT144" s="11">
        <f>IF(('OddsRatio_working_3-way'!X144=0),IF(Q144&gt;0,-Q144^(1/3),(-Q144)^(1/3)),'OddsRatio_working_3-way'!AN144-'OddsRatio_working_3-way'!R144/3)</f>
        <v>-0.40140426289718723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9">
        <f t="shared" si="28"/>
        <v>0.26778638543473809</v>
      </c>
      <c r="E145" s="9">
        <f t="shared" si="29"/>
        <v>0.28430815544664023</v>
      </c>
      <c r="F145" s="9">
        <f t="shared" si="30"/>
        <v>0.44790545911862167</v>
      </c>
      <c r="G145" s="9">
        <f t="shared" si="31"/>
        <v>1.0850475377570326</v>
      </c>
      <c r="H145" s="9">
        <f t="shared" si="32"/>
        <v>3.7343197951477216</v>
      </c>
      <c r="I145" s="9">
        <f t="shared" si="33"/>
        <v>3.5173102875963149</v>
      </c>
      <c r="J145" s="9">
        <f t="shared" si="34"/>
        <v>2.2326140028919887</v>
      </c>
      <c r="K145" s="11">
        <f t="shared" si="35"/>
        <v>0.28409090909090912</v>
      </c>
      <c r="L145" s="11">
        <f t="shared" si="36"/>
        <v>0.30120481927710846</v>
      </c>
      <c r="M145" s="11">
        <f t="shared" si="37"/>
        <v>0.46816479400749061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-0.26606323147544209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0.23940245148110317</v>
      </c>
      <c r="Q145" s="11">
        <f>2*'OddsRatio_working_3-way'!K145*'OddsRatio_working_3-way'!L145*'OddsRatio_working_3-way'!M145</f>
        <v>8.012130236984713E-2</v>
      </c>
      <c r="R145" s="11">
        <f t="shared" si="38"/>
        <v>0</v>
      </c>
      <c r="S145" s="11">
        <f t="shared" si="39"/>
        <v>-0.89979532366613491</v>
      </c>
      <c r="T145" s="11">
        <f t="shared" si="40"/>
        <v>-0.30113631983471723</v>
      </c>
      <c r="U145" s="11">
        <f>'OddsRatio_working_3-way'!S145-'OddsRatio_working_3-way'!R145^2/3</f>
        <v>-0.89979532366613491</v>
      </c>
      <c r="V145" s="11">
        <f>'OddsRatio_working_3-way'!S145*'OddsRatio_working_3-way'!R145/3-2*'OddsRatio_working_3-way'!R145^3/27-'OddsRatio_working_3-way'!T145</f>
        <v>0.30113631983471723</v>
      </c>
      <c r="W145" s="11">
        <f>'OddsRatio_working_3-way'!V145^2+4*'OddsRatio_working_3-way'!U145^3/27</f>
        <v>-1.7243250151901826E-2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0.1642607175160109</v>
      </c>
      <c r="Y145" s="11">
        <f>IF('OddsRatio_working_3-way'!W145&gt;=0,IF('OddsRatio_working_3-way'!V145+SQRT('OddsRatio_working_3-way'!W145)&gt;0,0,PI()),ACOS('OddsRatio_working_3-way'!V145/(2*'OddsRatio_working_3-way'!X145)))</f>
        <v>0.4112012948474808</v>
      </c>
      <c r="Z145" s="11">
        <f>'OddsRatio_working_3-way'!X145^(1/3)*COS('OddsRatio_working_3-way'!Y145/3)</f>
        <v>0.54252376887851617</v>
      </c>
      <c r="AA145" s="11">
        <f>'OddsRatio_working_3-way'!X145^(1/3)*COS(('OddsRatio_working_3-way'!Y145+2*PI())/3)</f>
        <v>-0.33606775661085547</v>
      </c>
      <c r="AB145" s="11">
        <f>'OddsRatio_working_3-way'!X145^(1/3)*COS(('OddsRatio_working_3-way'!Y145+4*PI())/3)</f>
        <v>-0.20645601226766105</v>
      </c>
      <c r="AC145" s="11">
        <f>'OddsRatio_working_3-way'!X145^(1/3)*SIN('OddsRatio_working_3-way'!Y145/3)</f>
        <v>7.4831375486680507E-2</v>
      </c>
      <c r="AD145" s="11">
        <f>'OddsRatio_working_3-way'!X145^(1/3)*SIN(('OddsRatio_working_3-way'!Y145+2*PI())/3)</f>
        <v>0.43242367826233225</v>
      </c>
      <c r="AE145" s="11">
        <f>'OddsRatio_working_3-way'!X145^(1/3)*SIN(('OddsRatio_working_3-way'!Y145+4*PI())/3)</f>
        <v>-0.50725505374901259</v>
      </c>
      <c r="AF145" s="11">
        <f>-'OddsRatio_working_3-way'!U145/(3*'OddsRatio_working_3-way'!X145^(1/3))*COS(('OddsRatio_working_3-way'!Y145)/3)</f>
        <v>0.54252376887851628</v>
      </c>
      <c r="AG145" s="11">
        <f>-'OddsRatio_working_3-way'!U145/(3*'OddsRatio_working_3-way'!X145^(1/3))*COS(('OddsRatio_working_3-way'!Y145+2*PI())/3)</f>
        <v>-0.33606775661085553</v>
      </c>
      <c r="AH145" s="11">
        <f>-'OddsRatio_working_3-way'!U145/(3*'OddsRatio_working_3-way'!X145^(1/3))*COS(('OddsRatio_working_3-way'!Y145+4*PI())/3)</f>
        <v>-0.20645601226766108</v>
      </c>
      <c r="AI145" s="11">
        <f>'OddsRatio_working_3-way'!U145/(3*'OddsRatio_working_3-way'!X145^(1/3))*SIN(('OddsRatio_working_3-way'!Y145)/3)</f>
        <v>-7.4831375486680521E-2</v>
      </c>
      <c r="AJ145" s="11">
        <f>'OddsRatio_working_3-way'!U145/(3*'OddsRatio_working_3-way'!X145^(1/3))*SIN(('OddsRatio_working_3-way'!Y145+2*PI())/3)</f>
        <v>-0.43242367826233236</v>
      </c>
      <c r="AK145" s="11">
        <f>'OddsRatio_working_3-way'!U145/(3*'OddsRatio_working_3-way'!X145^(1/3))*SIN(('OddsRatio_working_3-way'!Y145+4*PI())/3)</f>
        <v>0.5072550537490127</v>
      </c>
      <c r="AL145" s="11">
        <f>'OddsRatio_working_3-way'!Z145+'OddsRatio_working_3-way'!AF145</f>
        <v>1.0850475377570326</v>
      </c>
      <c r="AM145" s="11">
        <f>'OddsRatio_working_3-way'!AA145+'OddsRatio_working_3-way'!AG145</f>
        <v>-0.67213551322171106</v>
      </c>
      <c r="AN145" s="11">
        <f>'OddsRatio_working_3-way'!AB145+'OddsRatio_working_3-way'!AH145</f>
        <v>-0.41291202453532216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1.0850475377570326</v>
      </c>
      <c r="AS145" s="11">
        <f>IF(('OddsRatio_working_3-way'!X145=0),IF(Q145&gt;0,-Q145^(1/3),(-Q145)^(1/3)),'OddsRatio_working_3-way'!AM145-'OddsRatio_working_3-way'!R145/3)</f>
        <v>-0.67213551322171106</v>
      </c>
      <c r="AT145" s="11">
        <f>IF(('OddsRatio_working_3-way'!X145=0),IF(Q145&gt;0,-Q145^(1/3),(-Q145)^(1/3)),'OddsRatio_working_3-way'!AN145-'OddsRatio_working_3-way'!R145/3)</f>
        <v>-0.41291202453532216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9">
        <f t="shared" si="28"/>
        <v>0.41241083638079251</v>
      </c>
      <c r="E146" s="9">
        <f t="shared" si="29"/>
        <v>0.27609026522503721</v>
      </c>
      <c r="F146" s="9">
        <f t="shared" si="30"/>
        <v>0.31149889839417044</v>
      </c>
      <c r="G146" s="9">
        <f t="shared" si="31"/>
        <v>1.0834726599122182</v>
      </c>
      <c r="H146" s="9">
        <f t="shared" si="32"/>
        <v>2.4247665477845666</v>
      </c>
      <c r="I146" s="9">
        <f t="shared" si="33"/>
        <v>3.6220038369875676</v>
      </c>
      <c r="J146" s="9">
        <f t="shared" si="34"/>
        <v>3.2102842262209248</v>
      </c>
      <c r="K146" s="11">
        <f t="shared" si="35"/>
        <v>0.43196544276457882</v>
      </c>
      <c r="L146" s="11">
        <f t="shared" si="36"/>
        <v>0.29239766081871343</v>
      </c>
      <c r="M146" s="11">
        <f t="shared" si="37"/>
        <v>0.32894736842105265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-0.26972462701598832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0.23993925361317359</v>
      </c>
      <c r="Q146" s="11">
        <f>2*'OddsRatio_working_3-way'!K146*'OddsRatio_working_3-way'!L146*'OddsRatio_working_3-way'!M146</f>
        <v>8.3095845407159682E-2</v>
      </c>
      <c r="R146" s="11">
        <f t="shared" si="38"/>
        <v>0</v>
      </c>
      <c r="S146" s="11">
        <f t="shared" si="39"/>
        <v>-0.88957117586059664</v>
      </c>
      <c r="T146" s="11">
        <f t="shared" si="40"/>
        <v>-0.30807659770063955</v>
      </c>
      <c r="U146" s="11">
        <f>'OddsRatio_working_3-way'!S146-'OddsRatio_working_3-way'!R146^2/3</f>
        <v>-0.88957117586059664</v>
      </c>
      <c r="V146" s="11">
        <f>'OddsRatio_working_3-way'!S146*'OddsRatio_working_3-way'!R146/3-2*'OddsRatio_working_3-way'!R146^3/27-'OddsRatio_working_3-way'!T146</f>
        <v>0.30807659770063955</v>
      </c>
      <c r="W146" s="11">
        <f>'OddsRatio_working_3-way'!V146^2+4*'OddsRatio_working_3-way'!U146^3/27</f>
        <v>-9.3777693722145727E-3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0.16146900586723778</v>
      </c>
      <c r="Y146" s="11">
        <f>IF('OddsRatio_working_3-way'!W146&gt;=0,IF('OddsRatio_working_3-way'!V146+SQRT('OddsRatio_working_3-way'!W146)&gt;0,0,PI()),ACOS('OddsRatio_working_3-way'!V146/(2*'OddsRatio_working_3-way'!X146)))</f>
        <v>0.3045546335771987</v>
      </c>
      <c r="Z146" s="11">
        <f>'OddsRatio_working_3-way'!X146^(1/3)*COS('OddsRatio_working_3-way'!Y146/3)</f>
        <v>0.54173632995610921</v>
      </c>
      <c r="AA146" s="11">
        <f>'OddsRatio_working_3-way'!X146^(1/3)*COS(('OddsRatio_working_3-way'!Y146+2*PI())/3)</f>
        <v>-0.31866048203229852</v>
      </c>
      <c r="AB146" s="11">
        <f>'OddsRatio_working_3-way'!X146^(1/3)*COS(('OddsRatio_working_3-way'!Y146+4*PI())/3)</f>
        <v>-0.22307584792381083</v>
      </c>
      <c r="AC146" s="11">
        <f>'OddsRatio_working_3-way'!X146^(1/3)*SIN('OddsRatio_working_3-way'!Y146/3)</f>
        <v>5.5185814232927198E-2</v>
      </c>
      <c r="AD146" s="11">
        <f>'OddsRatio_working_3-way'!X146^(1/3)*SIN(('OddsRatio_working_3-way'!Y146+2*PI())/3)</f>
        <v>0.44156451677847569</v>
      </c>
      <c r="AE146" s="11">
        <f>'OddsRatio_working_3-way'!X146^(1/3)*SIN(('OddsRatio_working_3-way'!Y146+4*PI())/3)</f>
        <v>-0.49675033101140298</v>
      </c>
      <c r="AF146" s="11">
        <f>-'OddsRatio_working_3-way'!U146/(3*'OddsRatio_working_3-way'!X146^(1/3))*COS(('OddsRatio_working_3-way'!Y146)/3)</f>
        <v>0.5417363299561091</v>
      </c>
      <c r="AG146" s="11">
        <f>-'OddsRatio_working_3-way'!U146/(3*'OddsRatio_working_3-way'!X146^(1/3))*COS(('OddsRatio_working_3-way'!Y146+2*PI())/3)</f>
        <v>-0.31866048203229846</v>
      </c>
      <c r="AH146" s="11">
        <f>-'OddsRatio_working_3-way'!U146/(3*'OddsRatio_working_3-way'!X146^(1/3))*COS(('OddsRatio_working_3-way'!Y146+4*PI())/3)</f>
        <v>-0.22307584792381077</v>
      </c>
      <c r="AI146" s="11">
        <f>'OddsRatio_working_3-way'!U146/(3*'OddsRatio_working_3-way'!X146^(1/3))*SIN(('OddsRatio_working_3-way'!Y146)/3)</f>
        <v>-5.5185814232927191E-2</v>
      </c>
      <c r="AJ146" s="11">
        <f>'OddsRatio_working_3-way'!U146/(3*'OddsRatio_working_3-way'!X146^(1/3))*SIN(('OddsRatio_working_3-way'!Y146+2*PI())/3)</f>
        <v>-0.44156451677847564</v>
      </c>
      <c r="AK146" s="11">
        <f>'OddsRatio_working_3-way'!U146/(3*'OddsRatio_working_3-way'!X146^(1/3))*SIN(('OddsRatio_working_3-way'!Y146+4*PI())/3)</f>
        <v>0.49675033101140287</v>
      </c>
      <c r="AL146" s="11">
        <f>'OddsRatio_working_3-way'!Z146+'OddsRatio_working_3-way'!AF146</f>
        <v>1.0834726599122182</v>
      </c>
      <c r="AM146" s="11">
        <f>'OddsRatio_working_3-way'!AA146+'OddsRatio_working_3-way'!AG146</f>
        <v>-0.63732096406459693</v>
      </c>
      <c r="AN146" s="11">
        <f>'OddsRatio_working_3-way'!AB146+'OddsRatio_working_3-way'!AH146</f>
        <v>-0.4461516958476216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1.0834726599122182</v>
      </c>
      <c r="AS146" s="11">
        <f>IF(('OddsRatio_working_3-way'!X146=0),IF(Q146&gt;0,-Q146^(1/3),(-Q146)^(1/3)),'OddsRatio_working_3-way'!AM146-'OddsRatio_working_3-way'!R146/3)</f>
        <v>-0.63732096406459693</v>
      </c>
      <c r="AT146" s="11">
        <f>IF(('OddsRatio_working_3-way'!X146=0),IF(Q146&gt;0,-Q146^(1/3),(-Q146)^(1/3)),'OddsRatio_working_3-way'!AN146-'OddsRatio_working_3-way'!R146/3)</f>
        <v>-0.4461516958476216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9">
        <f t="shared" si="28"/>
        <v>0.45220071153543412</v>
      </c>
      <c r="E147" s="9">
        <f t="shared" si="29"/>
        <v>0.27389964423228297</v>
      </c>
      <c r="F147" s="9">
        <f t="shared" si="30"/>
        <v>0.27389964423228297</v>
      </c>
      <c r="G147" s="9">
        <f t="shared" si="31"/>
        <v>1.0864640363212339</v>
      </c>
      <c r="H147" s="9">
        <f t="shared" si="32"/>
        <v>2.2114074004981763</v>
      </c>
      <c r="I147" s="9">
        <f t="shared" si="33"/>
        <v>3.6509722486238112</v>
      </c>
      <c r="J147" s="9">
        <f t="shared" si="34"/>
        <v>3.6509722486238112</v>
      </c>
      <c r="K147" s="11">
        <f t="shared" si="35"/>
        <v>0.47281323877068554</v>
      </c>
      <c r="L147" s="11">
        <f t="shared" si="36"/>
        <v>0.29069767441860467</v>
      </c>
      <c r="M147" s="11">
        <f t="shared" si="37"/>
        <v>0.29069767441860467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-0.26523282024530559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0.23953111195496385</v>
      </c>
      <c r="Q147" s="11">
        <f>2*'OddsRatio_working_3-way'!K147*'OddsRatio_working_3-way'!L147*'OddsRatio_working_3-way'!M147</f>
        <v>7.9910295898236477E-2</v>
      </c>
      <c r="R147" s="11">
        <f t="shared" si="38"/>
        <v>0</v>
      </c>
      <c r="S147" s="11">
        <f t="shared" si="39"/>
        <v>-0.90309755683112281</v>
      </c>
      <c r="T147" s="11">
        <f t="shared" si="40"/>
        <v>-0.30128358860087501</v>
      </c>
      <c r="U147" s="11">
        <f>'OddsRatio_working_3-way'!S147-'OddsRatio_working_3-way'!R147^2/3</f>
        <v>-0.90309755683112281</v>
      </c>
      <c r="V147" s="11">
        <f>'OddsRatio_working_3-way'!S147*'OddsRatio_working_3-way'!R147/3-2*'OddsRatio_working_3-way'!R147^3/27-'OddsRatio_working_3-way'!T147</f>
        <v>0.30128358860087501</v>
      </c>
      <c r="W147" s="11">
        <f>'OddsRatio_working_3-way'!V147^2+4*'OddsRatio_working_3-way'!U147^3/27</f>
        <v>-1.8347162045366378E-2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0.16516579761378239</v>
      </c>
      <c r="Y147" s="11">
        <f>IF('OddsRatio_working_3-way'!W147&gt;=0,IF('OddsRatio_working_3-way'!V147+SQRT('OddsRatio_working_3-way'!W147)&gt;0,0,PI()),ACOS('OddsRatio_working_3-way'!V147/(2*'OddsRatio_working_3-way'!X147)))</f>
        <v>0.4225063123826045</v>
      </c>
      <c r="Z147" s="11">
        <f>'OddsRatio_working_3-way'!X147^(1/3)*COS('OddsRatio_working_3-way'!Y147/3)</f>
        <v>0.54323201816061695</v>
      </c>
      <c r="AA147" s="11">
        <f>'OddsRatio_working_3-way'!X147^(1/3)*COS(('OddsRatio_working_3-way'!Y147+2*PI())/3)</f>
        <v>-0.3383139853737317</v>
      </c>
      <c r="AB147" s="11">
        <f>'OddsRatio_working_3-way'!X147^(1/3)*COS(('OddsRatio_working_3-way'!Y147+4*PI())/3)</f>
        <v>-0.20491803278688536</v>
      </c>
      <c r="AC147" s="11">
        <f>'OddsRatio_working_3-way'!X147^(1/3)*SIN('OddsRatio_working_3-way'!Y147/3)</f>
        <v>7.7016189134822305E-2</v>
      </c>
      <c r="AD147" s="11">
        <f>'OddsRatio_working_3-way'!X147^(1/3)*SIN(('OddsRatio_working_3-way'!Y147+2*PI())/3)</f>
        <v>0.43194463330877259</v>
      </c>
      <c r="AE147" s="11">
        <f>'OddsRatio_working_3-way'!X147^(1/3)*SIN(('OddsRatio_working_3-way'!Y147+4*PI())/3)</f>
        <v>-0.50896082244359486</v>
      </c>
      <c r="AF147" s="11">
        <f>-'OddsRatio_working_3-way'!U147/(3*'OddsRatio_working_3-way'!X147^(1/3))*COS(('OddsRatio_working_3-way'!Y147)/3)</f>
        <v>0.54323201816061695</v>
      </c>
      <c r="AG147" s="11">
        <f>-'OddsRatio_working_3-way'!U147/(3*'OddsRatio_working_3-way'!X147^(1/3))*COS(('OddsRatio_working_3-way'!Y147+2*PI())/3)</f>
        <v>-0.3383139853737317</v>
      </c>
      <c r="AH147" s="11">
        <f>-'OddsRatio_working_3-way'!U147/(3*'OddsRatio_working_3-way'!X147^(1/3))*COS(('OddsRatio_working_3-way'!Y147+4*PI())/3)</f>
        <v>-0.20491803278688536</v>
      </c>
      <c r="AI147" s="11">
        <f>'OddsRatio_working_3-way'!U147/(3*'OddsRatio_working_3-way'!X147^(1/3))*SIN(('OddsRatio_working_3-way'!Y147)/3)</f>
        <v>-7.7016189134822305E-2</v>
      </c>
      <c r="AJ147" s="11">
        <f>'OddsRatio_working_3-way'!U147/(3*'OddsRatio_working_3-way'!X147^(1/3))*SIN(('OddsRatio_working_3-way'!Y147+2*PI())/3)</f>
        <v>-0.43194463330877259</v>
      </c>
      <c r="AK147" s="11">
        <f>'OddsRatio_working_3-way'!U147/(3*'OddsRatio_working_3-way'!X147^(1/3))*SIN(('OddsRatio_working_3-way'!Y147+4*PI())/3)</f>
        <v>0.50896082244359486</v>
      </c>
      <c r="AL147" s="11">
        <f>'OddsRatio_working_3-way'!Z147+'OddsRatio_working_3-way'!AF147</f>
        <v>1.0864640363212339</v>
      </c>
      <c r="AM147" s="11">
        <f>'OddsRatio_working_3-way'!AA147+'OddsRatio_working_3-way'!AG147</f>
        <v>-0.67662797074746339</v>
      </c>
      <c r="AN147" s="11">
        <f>'OddsRatio_working_3-way'!AB147+'OddsRatio_working_3-way'!AH147</f>
        <v>-0.40983606557377072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1.0864640363212339</v>
      </c>
      <c r="AS147" s="11">
        <f>IF(('OddsRatio_working_3-way'!X147=0),IF(Q147&gt;0,-Q147^(1/3),(-Q147)^(1/3)),'OddsRatio_working_3-way'!AM147-'OddsRatio_working_3-way'!R147/3)</f>
        <v>-0.67662797074746339</v>
      </c>
      <c r="AT147" s="11">
        <f>IF(('OddsRatio_working_3-way'!X147=0),IF(Q147&gt;0,-Q147^(1/3),(-Q147)^(1/3)),'OddsRatio_working_3-way'!AN147-'OddsRatio_working_3-way'!R147/3)</f>
        <v>-0.40983606557377072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9">
        <f t="shared" si="28"/>
        <v>0.61721533783721494</v>
      </c>
      <c r="E148" s="9">
        <f t="shared" si="29"/>
        <v>0.22445232776187604</v>
      </c>
      <c r="F148" s="9">
        <f t="shared" si="30"/>
        <v>0.15833233440090894</v>
      </c>
      <c r="G148" s="9">
        <f t="shared" si="31"/>
        <v>1.1074644417807393</v>
      </c>
      <c r="H148" s="9">
        <f t="shared" si="32"/>
        <v>1.6201800873972143</v>
      </c>
      <c r="I148" s="9">
        <f t="shared" si="33"/>
        <v>4.4552890583559064</v>
      </c>
      <c r="J148" s="9">
        <f t="shared" si="34"/>
        <v>6.3158293205475493</v>
      </c>
      <c r="K148" s="11">
        <f t="shared" si="35"/>
        <v>0.64102564102564097</v>
      </c>
      <c r="L148" s="11">
        <f t="shared" si="36"/>
        <v>0.24271844660194175</v>
      </c>
      <c r="M148" s="11">
        <f t="shared" si="37"/>
        <v>0.17241379310344829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-0.22497489119517911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0.22748147957387996</v>
      </c>
      <c r="Q148" s="11">
        <f>2*'OddsRatio_working_3-way'!K148*'OddsRatio_working_3-way'!L148*'OddsRatio_working_3-way'!M148</f>
        <v>5.3651292352330182E-2</v>
      </c>
      <c r="R148" s="11">
        <f t="shared" si="38"/>
        <v>0</v>
      </c>
      <c r="S148" s="11">
        <f t="shared" si="39"/>
        <v>-1.0111416361416361</v>
      </c>
      <c r="T148" s="11">
        <f t="shared" si="40"/>
        <v>-0.23847680097680099</v>
      </c>
      <c r="U148" s="11">
        <f>'OddsRatio_working_3-way'!S148-'OddsRatio_working_3-way'!R148^2/3</f>
        <v>-1.0111416361416361</v>
      </c>
      <c r="V148" s="11">
        <f>'OddsRatio_working_3-way'!S148*'OddsRatio_working_3-way'!R148/3-2*'OddsRatio_working_3-way'!R148^3/27-'OddsRatio_working_3-way'!T148</f>
        <v>0.23847680097680099</v>
      </c>
      <c r="W148" s="11">
        <f>'OddsRatio_working_3-way'!V148^2+4*'OddsRatio_working_3-way'!U148^3/27</f>
        <v>-9.6284178310154664E-2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0.19567534522410035</v>
      </c>
      <c r="Y148" s="11">
        <f>IF('OddsRatio_working_3-way'!W148&gt;=0,IF('OddsRatio_working_3-way'!V148+SQRT('OddsRatio_working_3-way'!W148)&gt;0,0,PI()),ACOS('OddsRatio_working_3-way'!V148/(2*'OddsRatio_working_3-way'!X148)))</f>
        <v>0.91553237895798878</v>
      </c>
      <c r="Z148" s="11">
        <f>'OddsRatio_working_3-way'!X148^(1/3)*COS('OddsRatio_working_3-way'!Y148/3)</f>
        <v>0.55373222089036966</v>
      </c>
      <c r="AA148" s="11">
        <f>'OddsRatio_working_3-way'!X148^(1/3)*COS(('OddsRatio_working_3-way'!Y148+2*PI())/3)</f>
        <v>-0.42793192291204701</v>
      </c>
      <c r="AB148" s="11">
        <f>'OddsRatio_working_3-way'!X148^(1/3)*COS(('OddsRatio_working_3-way'!Y148+4*PI())/3)</f>
        <v>-0.12580029797832282</v>
      </c>
      <c r="AC148" s="11">
        <f>'OddsRatio_working_3-way'!X148^(1/3)*SIN('OddsRatio_working_3-way'!Y148/3)</f>
        <v>0.17443577498618484</v>
      </c>
      <c r="AD148" s="11">
        <f>'OddsRatio_working_3-way'!X148^(1/3)*SIN(('OddsRatio_working_3-way'!Y148+2*PI())/3)</f>
        <v>0.39232828269194397</v>
      </c>
      <c r="AE148" s="11">
        <f>'OddsRatio_working_3-way'!X148^(1/3)*SIN(('OddsRatio_working_3-way'!Y148+4*PI())/3)</f>
        <v>-0.56676405767812876</v>
      </c>
      <c r="AF148" s="11">
        <f>-'OddsRatio_working_3-way'!U148/(3*'OddsRatio_working_3-way'!X148^(1/3))*COS(('OddsRatio_working_3-way'!Y148)/3)</f>
        <v>0.55373222089036966</v>
      </c>
      <c r="AG148" s="11">
        <f>-'OddsRatio_working_3-way'!U148/(3*'OddsRatio_working_3-way'!X148^(1/3))*COS(('OddsRatio_working_3-way'!Y148+2*PI())/3)</f>
        <v>-0.42793192291204701</v>
      </c>
      <c r="AH148" s="11">
        <f>-'OddsRatio_working_3-way'!U148/(3*'OddsRatio_working_3-way'!X148^(1/3))*COS(('OddsRatio_working_3-way'!Y148+4*PI())/3)</f>
        <v>-0.12580029797832282</v>
      </c>
      <c r="AI148" s="11">
        <f>'OddsRatio_working_3-way'!U148/(3*'OddsRatio_working_3-way'!X148^(1/3))*SIN(('OddsRatio_working_3-way'!Y148)/3)</f>
        <v>-0.17443577498618484</v>
      </c>
      <c r="AJ148" s="11">
        <f>'OddsRatio_working_3-way'!U148/(3*'OddsRatio_working_3-way'!X148^(1/3))*SIN(('OddsRatio_working_3-way'!Y148+2*PI())/3)</f>
        <v>-0.39232828269194397</v>
      </c>
      <c r="AK148" s="11">
        <f>'OddsRatio_working_3-way'!U148/(3*'OddsRatio_working_3-way'!X148^(1/3))*SIN(('OddsRatio_working_3-way'!Y148+4*PI())/3)</f>
        <v>0.56676405767812876</v>
      </c>
      <c r="AL148" s="11">
        <f>'OddsRatio_working_3-way'!Z148+'OddsRatio_working_3-way'!AF148</f>
        <v>1.1074644417807393</v>
      </c>
      <c r="AM148" s="11">
        <f>'OddsRatio_working_3-way'!AA148+'OddsRatio_working_3-way'!AG148</f>
        <v>-0.85586384582409403</v>
      </c>
      <c r="AN148" s="11">
        <f>'OddsRatio_working_3-way'!AB148+'OddsRatio_working_3-way'!AH148</f>
        <v>-0.25160059595664563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1.1074644417807393</v>
      </c>
      <c r="AS148" s="11">
        <f>IF(('OddsRatio_working_3-way'!X148=0),IF(Q148&gt;0,-Q148^(1/3),(-Q148)^(1/3)),'OddsRatio_working_3-way'!AM148-'OddsRatio_working_3-way'!R148/3)</f>
        <v>-0.85586384582409403</v>
      </c>
      <c r="AT148" s="11">
        <f>IF(('OddsRatio_working_3-way'!X148=0),IF(Q148&gt;0,-Q148^(1/3),(-Q148)^(1/3)),'OddsRatio_working_3-way'!AN148-'OddsRatio_working_3-way'!R148/3)</f>
        <v>-0.25160059595664563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9">
        <f t="shared" si="28"/>
        <v>0.32695957958124428</v>
      </c>
      <c r="E149" s="9">
        <f t="shared" si="29"/>
        <v>0.29367077126814717</v>
      </c>
      <c r="F149" s="9">
        <f t="shared" si="30"/>
        <v>0.37936964915060856</v>
      </c>
      <c r="G149" s="9">
        <f t="shared" si="31"/>
        <v>1.0834115968526832</v>
      </c>
      <c r="H149" s="9">
        <f t="shared" si="32"/>
        <v>3.0584820340200976</v>
      </c>
      <c r="I149" s="9">
        <f t="shared" si="33"/>
        <v>3.4051737450129562</v>
      </c>
      <c r="J149" s="9">
        <f t="shared" si="34"/>
        <v>2.6359515112475513</v>
      </c>
      <c r="K149" s="11">
        <f t="shared" si="35"/>
        <v>0.34482758620689657</v>
      </c>
      <c r="L149" s="11">
        <f t="shared" si="36"/>
        <v>0.3105590062111801</v>
      </c>
      <c r="M149" s="11">
        <f t="shared" si="37"/>
        <v>0.39840637450199207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-0.27174147701334306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0.24020431446200638</v>
      </c>
      <c r="Q149" s="11">
        <f>2*'OddsRatio_working_3-way'!K149*'OddsRatio_working_3-way'!L149*'OddsRatio_working_3-way'!M149</f>
        <v>8.5330129471405461E-2</v>
      </c>
      <c r="R149" s="11">
        <f t="shared" si="38"/>
        <v>0</v>
      </c>
      <c r="S149" s="11">
        <f t="shared" si="39"/>
        <v>-0.88394424400001281</v>
      </c>
      <c r="T149" s="11">
        <f t="shared" si="40"/>
        <v>-0.31401216483126565</v>
      </c>
      <c r="U149" s="11">
        <f>'OddsRatio_working_3-way'!S149-'OddsRatio_working_3-way'!R149^2/3</f>
        <v>-0.88394424400001281</v>
      </c>
      <c r="V149" s="11">
        <f>'OddsRatio_working_3-way'!S149*'OddsRatio_working_3-way'!R149/3-2*'OddsRatio_working_3-way'!R149^3/27-'OddsRatio_working_3-way'!T149</f>
        <v>0.31401216483126565</v>
      </c>
      <c r="W149" s="11">
        <f>'OddsRatio_working_3-way'!V149^2+4*'OddsRatio_working_3-way'!U149^3/27</f>
        <v>-3.7187899175383232E-3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0.15993938662783808</v>
      </c>
      <c r="Y149" s="11">
        <f>IF('OddsRatio_working_3-way'!W149&gt;=0,IF('OddsRatio_working_3-way'!V149+SQRT('OddsRatio_working_3-way'!W149)&gt;0,0,PI()),ACOS('OddsRatio_working_3-way'!V149/(2*'OddsRatio_working_3-way'!X149)))</f>
        <v>0.19181467536699115</v>
      </c>
      <c r="Z149" s="11">
        <f>'OddsRatio_working_3-way'!X149^(1/3)*COS('OddsRatio_working_3-way'!Y149/3)</f>
        <v>0.54170579842634159</v>
      </c>
      <c r="AA149" s="11">
        <f>'OddsRatio_working_3-way'!X149^(1/3)*COS(('OddsRatio_working_3-way'!Y149+2*PI())/3)</f>
        <v>-0.30088924325606387</v>
      </c>
      <c r="AB149" s="11">
        <f>'OddsRatio_working_3-way'!X149^(1/3)*COS(('OddsRatio_working_3-way'!Y149+4*PI())/3)</f>
        <v>-0.24081655517027786</v>
      </c>
      <c r="AC149" s="11">
        <f>'OddsRatio_working_3-way'!X149^(1/3)*SIN('OddsRatio_working_3-way'!Y149/3)</f>
        <v>3.4682982637272937E-2</v>
      </c>
      <c r="AD149" s="11">
        <f>'OddsRatio_working_3-way'!X149^(1/3)*SIN(('OddsRatio_working_3-way'!Y149+2*PI())/3)</f>
        <v>0.45178949149590769</v>
      </c>
      <c r="AE149" s="11">
        <f>'OddsRatio_working_3-way'!X149^(1/3)*SIN(('OddsRatio_working_3-way'!Y149+4*PI())/3)</f>
        <v>-0.48647247413318068</v>
      </c>
      <c r="AF149" s="11">
        <f>-'OddsRatio_working_3-way'!U149/(3*'OddsRatio_working_3-way'!X149^(1/3))*COS(('OddsRatio_working_3-way'!Y149)/3)</f>
        <v>0.54170579842634159</v>
      </c>
      <c r="AG149" s="11">
        <f>-'OddsRatio_working_3-way'!U149/(3*'OddsRatio_working_3-way'!X149^(1/3))*COS(('OddsRatio_working_3-way'!Y149+2*PI())/3)</f>
        <v>-0.30088924325606387</v>
      </c>
      <c r="AH149" s="11">
        <f>-'OddsRatio_working_3-way'!U149/(3*'OddsRatio_working_3-way'!X149^(1/3))*COS(('OddsRatio_working_3-way'!Y149+4*PI())/3)</f>
        <v>-0.24081655517027786</v>
      </c>
      <c r="AI149" s="11">
        <f>'OddsRatio_working_3-way'!U149/(3*'OddsRatio_working_3-way'!X149^(1/3))*SIN(('OddsRatio_working_3-way'!Y149)/3)</f>
        <v>-3.4682982637272937E-2</v>
      </c>
      <c r="AJ149" s="11">
        <f>'OddsRatio_working_3-way'!U149/(3*'OddsRatio_working_3-way'!X149^(1/3))*SIN(('OddsRatio_working_3-way'!Y149+2*PI())/3)</f>
        <v>-0.45178949149590769</v>
      </c>
      <c r="AK149" s="11">
        <f>'OddsRatio_working_3-way'!U149/(3*'OddsRatio_working_3-way'!X149^(1/3))*SIN(('OddsRatio_working_3-way'!Y149+4*PI())/3)</f>
        <v>0.48647247413318068</v>
      </c>
      <c r="AL149" s="11">
        <f>'OddsRatio_working_3-way'!Z149+'OddsRatio_working_3-way'!AF149</f>
        <v>1.0834115968526832</v>
      </c>
      <c r="AM149" s="11">
        <f>'OddsRatio_working_3-way'!AA149+'OddsRatio_working_3-way'!AG149</f>
        <v>-0.60177848651212773</v>
      </c>
      <c r="AN149" s="11">
        <f>'OddsRatio_working_3-way'!AB149+'OddsRatio_working_3-way'!AH149</f>
        <v>-0.48163311034055573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1.0834115968526832</v>
      </c>
      <c r="AS149" s="11">
        <f>IF(('OddsRatio_working_3-way'!X149=0),IF(Q149&gt;0,-Q149^(1/3),(-Q149)^(1/3)),'OddsRatio_working_3-way'!AM149-'OddsRatio_working_3-way'!R149/3)</f>
        <v>-0.60177848651212773</v>
      </c>
      <c r="AT149" s="11">
        <f>IF(('OddsRatio_working_3-way'!X149=0),IF(Q149&gt;0,-Q149^(1/3),(-Q149)^(1/3)),'OddsRatio_working_3-way'!AN149-'OddsRatio_working_3-way'!R149/3)</f>
        <v>-0.48163311034055573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9">
        <f t="shared" si="28"/>
        <v>0.69821274674405143</v>
      </c>
      <c r="E150" s="9">
        <f t="shared" si="29"/>
        <v>0.19194879326922115</v>
      </c>
      <c r="F150" s="9">
        <f t="shared" si="30"/>
        <v>0.10983845998672692</v>
      </c>
      <c r="G150" s="9">
        <f t="shared" si="31"/>
        <v>1.1255943249660074</v>
      </c>
      <c r="H150" s="9">
        <f t="shared" si="32"/>
        <v>1.432228220786947</v>
      </c>
      <c r="I150" s="9">
        <f t="shared" si="33"/>
        <v>5.2097227753728692</v>
      </c>
      <c r="J150" s="9">
        <f t="shared" si="34"/>
        <v>9.1042791397552527</v>
      </c>
      <c r="K150" s="11">
        <f t="shared" si="35"/>
        <v>0.7225433526011561</v>
      </c>
      <c r="L150" s="11">
        <f t="shared" si="36"/>
        <v>0.21097046413502107</v>
      </c>
      <c r="M150" s="11">
        <f t="shared" si="37"/>
        <v>0.12195121951219513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-0.19222374707101109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0.21050944028134949</v>
      </c>
      <c r="Q150" s="11">
        <f>2*'OddsRatio_working_3-way'!K150*'OddsRatio_working_3-way'!L150*'OddsRatio_working_3-way'!M150</f>
        <v>3.717934303803417E-2</v>
      </c>
      <c r="R150" s="11">
        <f t="shared" si="38"/>
        <v>0</v>
      </c>
      <c r="S150" s="11">
        <f t="shared" si="39"/>
        <v>-1.0951271291344837</v>
      </c>
      <c r="T150" s="11">
        <f t="shared" si="40"/>
        <v>-0.19341701326995472</v>
      </c>
      <c r="U150" s="11">
        <f>'OddsRatio_working_3-way'!S150-'OddsRatio_working_3-way'!R150^2/3</f>
        <v>-1.0951271291344837</v>
      </c>
      <c r="V150" s="11">
        <f>'OddsRatio_working_3-way'!S150*'OddsRatio_working_3-way'!R150/3-2*'OddsRatio_working_3-way'!R150^3/27-'OddsRatio_working_3-way'!T150</f>
        <v>0.19341701326995472</v>
      </c>
      <c r="W150" s="11">
        <f>'OddsRatio_working_3-way'!V150^2+4*'OddsRatio_working_3-way'!U150^3/27</f>
        <v>-0.15716611395921848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0.2205539928121277</v>
      </c>
      <c r="Y150" s="11">
        <f>IF('OddsRatio_working_3-way'!W150&gt;=0,IF('OddsRatio_working_3-way'!V150+SQRT('OddsRatio_working_3-way'!W150)&gt;0,0,PI()),ACOS('OddsRatio_working_3-way'!V150/(2*'OddsRatio_working_3-way'!X150)))</f>
        <v>1.1168896484366213</v>
      </c>
      <c r="Z150" s="11">
        <f>'OddsRatio_working_3-way'!X150^(1/3)*COS('OddsRatio_working_3-way'!Y150/3)</f>
        <v>0.56279716248300371</v>
      </c>
      <c r="AA150" s="11">
        <f>'OddsRatio_working_3-way'!X150^(1/3)*COS(('OddsRatio_working_3-way'!Y150+2*PI())/3)</f>
        <v>-0.47173065344540194</v>
      </c>
      <c r="AB150" s="11">
        <f>'OddsRatio_working_3-way'!X150^(1/3)*COS(('OddsRatio_working_3-way'!Y150+4*PI())/3)</f>
        <v>-9.1066509037601759E-2</v>
      </c>
      <c r="AC150" s="11">
        <f>'OddsRatio_working_3-way'!X150^(1/3)*SIN('OddsRatio_working_3-way'!Y150/3)</f>
        <v>0.21977654624468193</v>
      </c>
      <c r="AD150" s="11">
        <f>'OddsRatio_working_3-way'!X150^(1/3)*SIN(('OddsRatio_working_3-way'!Y150+2*PI())/3)</f>
        <v>0.37750836676573873</v>
      </c>
      <c r="AE150" s="11">
        <f>'OddsRatio_working_3-way'!X150^(1/3)*SIN(('OddsRatio_working_3-way'!Y150+4*PI())/3)</f>
        <v>-0.59728491301042064</v>
      </c>
      <c r="AF150" s="11">
        <f>-'OddsRatio_working_3-way'!U150/(3*'OddsRatio_working_3-way'!X150^(1/3))*COS(('OddsRatio_working_3-way'!Y150)/3)</f>
        <v>0.5627971624830036</v>
      </c>
      <c r="AG150" s="11">
        <f>-'OddsRatio_working_3-way'!U150/(3*'OddsRatio_working_3-way'!X150^(1/3))*COS(('OddsRatio_working_3-way'!Y150+2*PI())/3)</f>
        <v>-0.47173065344540183</v>
      </c>
      <c r="AH150" s="11">
        <f>-'OddsRatio_working_3-way'!U150/(3*'OddsRatio_working_3-way'!X150^(1/3))*COS(('OddsRatio_working_3-way'!Y150+4*PI())/3)</f>
        <v>-9.1066509037601731E-2</v>
      </c>
      <c r="AI150" s="11">
        <f>'OddsRatio_working_3-way'!U150/(3*'OddsRatio_working_3-way'!X150^(1/3))*SIN(('OddsRatio_working_3-way'!Y150)/3)</f>
        <v>-0.2197765462446819</v>
      </c>
      <c r="AJ150" s="11">
        <f>'OddsRatio_working_3-way'!U150/(3*'OddsRatio_working_3-way'!X150^(1/3))*SIN(('OddsRatio_working_3-way'!Y150+2*PI())/3)</f>
        <v>-0.37750836676573868</v>
      </c>
      <c r="AK150" s="11">
        <f>'OddsRatio_working_3-way'!U150/(3*'OddsRatio_working_3-way'!X150^(1/3))*SIN(('OddsRatio_working_3-way'!Y150+4*PI())/3)</f>
        <v>0.59728491301042053</v>
      </c>
      <c r="AL150" s="11">
        <f>'OddsRatio_working_3-way'!Z150+'OddsRatio_working_3-way'!AF150</f>
        <v>1.1255943249660074</v>
      </c>
      <c r="AM150" s="11">
        <f>'OddsRatio_working_3-way'!AA150+'OddsRatio_working_3-way'!AG150</f>
        <v>-0.94346130689080376</v>
      </c>
      <c r="AN150" s="11">
        <f>'OddsRatio_working_3-way'!AB150+'OddsRatio_working_3-way'!AH150</f>
        <v>-0.18213301807520349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1.1255943249660074</v>
      </c>
      <c r="AS150" s="11">
        <f>IF(('OddsRatio_working_3-way'!X150=0),IF(Q150&gt;0,-Q150^(1/3),(-Q150)^(1/3)),'OddsRatio_working_3-way'!AM150-'OddsRatio_working_3-way'!R150/3)</f>
        <v>-0.94346130689080376</v>
      </c>
      <c r="AT150" s="11">
        <f>IF(('OddsRatio_working_3-way'!X150=0),IF(Q150&gt;0,-Q150^(1/3),(-Q150)^(1/3)),'OddsRatio_working_3-way'!AN150-'OddsRatio_working_3-way'!R150/3)</f>
        <v>-0.18213301807520349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9">
        <f t="shared" si="28"/>
        <v>0.46279249975004944</v>
      </c>
      <c r="E151" s="9">
        <f t="shared" si="29"/>
        <v>0.26782105535144995</v>
      </c>
      <c r="F151" s="9">
        <f t="shared" si="30"/>
        <v>0.26938644489850078</v>
      </c>
      <c r="G151" s="9">
        <f t="shared" si="31"/>
        <v>1.084855706643709</v>
      </c>
      <c r="H151" s="9">
        <f t="shared" si="32"/>
        <v>2.1607956061087683</v>
      </c>
      <c r="I151" s="9">
        <f t="shared" si="33"/>
        <v>3.7338363807421464</v>
      </c>
      <c r="J151" s="9">
        <f t="shared" si="34"/>
        <v>3.712139266609273</v>
      </c>
      <c r="K151" s="11">
        <f t="shared" si="35"/>
        <v>0.48309178743961356</v>
      </c>
      <c r="L151" s="11">
        <f t="shared" si="36"/>
        <v>0.28409090909090912</v>
      </c>
      <c r="M151" s="11">
        <f t="shared" si="37"/>
        <v>0.2857142857142857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-0.26432806324110691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0.23880105401844537</v>
      </c>
      <c r="Q151" s="11">
        <f>2*'OddsRatio_working_3-way'!K151*'OddsRatio_working_3-way'!L151*'OddsRatio_working_3-way'!M151</f>
        <v>7.8423991467469742E-2</v>
      </c>
      <c r="R151" s="11">
        <f t="shared" si="38"/>
        <v>0</v>
      </c>
      <c r="S151" s="11">
        <f t="shared" si="39"/>
        <v>-0.90342679127725811</v>
      </c>
      <c r="T151" s="11">
        <f t="shared" si="40"/>
        <v>-0.29669188547693204</v>
      </c>
      <c r="U151" s="11">
        <f>'OddsRatio_working_3-way'!S151-'OddsRatio_working_3-way'!R151^2/3</f>
        <v>-0.90342679127725811</v>
      </c>
      <c r="V151" s="11">
        <f>'OddsRatio_working_3-way'!S151*'OddsRatio_working_3-way'!R151/3-2*'OddsRatio_working_3-way'!R151^3/27-'OddsRatio_working_3-way'!T151</f>
        <v>0.29669188547693204</v>
      </c>
      <c r="W151" s="11">
        <f>'OddsRatio_working_3-way'!V151^2+4*'OddsRatio_working_3-way'!U151^3/27</f>
        <v>-2.121227307288906E-2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0.16525612543922993</v>
      </c>
      <c r="Y151" s="11">
        <f>IF('OddsRatio_working_3-way'!W151&gt;=0,IF('OddsRatio_working_3-way'!V151+SQRT('OddsRatio_working_3-way'!W151)&gt;0,0,PI()),ACOS('OddsRatio_working_3-way'!V151/(2*'OddsRatio_working_3-way'!X151)))</f>
        <v>0.45633650140303761</v>
      </c>
      <c r="Z151" s="11">
        <f>'OddsRatio_working_3-way'!X151^(1/3)*COS('OddsRatio_working_3-way'!Y151/3)</f>
        <v>0.5424278533218545</v>
      </c>
      <c r="AA151" s="11">
        <f>'OddsRatio_working_3-way'!X151^(1/3)*COS(('OddsRatio_working_3-way'!Y151+2*PI())/3)</f>
        <v>-0.34322584077795443</v>
      </c>
      <c r="AB151" s="11">
        <f>'OddsRatio_working_3-way'!X151^(1/3)*COS(('OddsRatio_working_3-way'!Y151+4*PI())/3)</f>
        <v>-0.19920201254390021</v>
      </c>
      <c r="AC151" s="11">
        <f>'OddsRatio_working_3-way'!X151^(1/3)*SIN('OddsRatio_working_3-way'!Y151/3)</f>
        <v>8.3152196000651685E-2</v>
      </c>
      <c r="AD151" s="11">
        <f>'OddsRatio_working_3-way'!X151^(1/3)*SIN(('OddsRatio_working_3-way'!Y151+2*PI())/3)</f>
        <v>0.42818020269665952</v>
      </c>
      <c r="AE151" s="11">
        <f>'OddsRatio_working_3-way'!X151^(1/3)*SIN(('OddsRatio_working_3-way'!Y151+4*PI())/3)</f>
        <v>-0.51133239869731117</v>
      </c>
      <c r="AF151" s="11">
        <f>-'OddsRatio_working_3-way'!U151/(3*'OddsRatio_working_3-way'!X151^(1/3))*COS(('OddsRatio_working_3-way'!Y151)/3)</f>
        <v>0.54242785332185439</v>
      </c>
      <c r="AG151" s="11">
        <f>-'OddsRatio_working_3-way'!U151/(3*'OddsRatio_working_3-way'!X151^(1/3))*COS(('OddsRatio_working_3-way'!Y151+2*PI())/3)</f>
        <v>-0.34322584077795437</v>
      </c>
      <c r="AH151" s="11">
        <f>-'OddsRatio_working_3-way'!U151/(3*'OddsRatio_working_3-way'!X151^(1/3))*COS(('OddsRatio_working_3-way'!Y151+4*PI())/3)</f>
        <v>-0.19920201254390019</v>
      </c>
      <c r="AI151" s="11">
        <f>'OddsRatio_working_3-way'!U151/(3*'OddsRatio_working_3-way'!X151^(1/3))*SIN(('OddsRatio_working_3-way'!Y151)/3)</f>
        <v>-8.3152196000651657E-2</v>
      </c>
      <c r="AJ151" s="11">
        <f>'OddsRatio_working_3-way'!U151/(3*'OddsRatio_working_3-way'!X151^(1/3))*SIN(('OddsRatio_working_3-way'!Y151+2*PI())/3)</f>
        <v>-0.42818020269665941</v>
      </c>
      <c r="AK151" s="11">
        <f>'OddsRatio_working_3-way'!U151/(3*'OddsRatio_working_3-way'!X151^(1/3))*SIN(('OddsRatio_working_3-way'!Y151+4*PI())/3)</f>
        <v>0.51133239869731106</v>
      </c>
      <c r="AL151" s="11">
        <f>'OddsRatio_working_3-way'!Z151+'OddsRatio_working_3-way'!AF151</f>
        <v>1.084855706643709</v>
      </c>
      <c r="AM151" s="11">
        <f>'OddsRatio_working_3-way'!AA151+'OddsRatio_working_3-way'!AG151</f>
        <v>-0.68645168155590874</v>
      </c>
      <c r="AN151" s="11">
        <f>'OddsRatio_working_3-way'!AB151+'OddsRatio_working_3-way'!AH151</f>
        <v>-0.39840402508780037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1.084855706643709</v>
      </c>
      <c r="AS151" s="11">
        <f>IF(('OddsRatio_working_3-way'!X151=0),IF(Q151&gt;0,-Q151^(1/3),(-Q151)^(1/3)),'OddsRatio_working_3-way'!AM151-'OddsRatio_working_3-way'!R151/3)</f>
        <v>-0.68645168155590874</v>
      </c>
      <c r="AT151" s="11">
        <f>IF(('OddsRatio_working_3-way'!X151=0),IF(Q151&gt;0,-Q151^(1/3),(-Q151)^(1/3)),'OddsRatio_working_3-way'!AN151-'OddsRatio_working_3-way'!R151/3)</f>
        <v>-0.39840402508780037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9">
        <f t="shared" si="28"/>
        <v>0.60828089393738038</v>
      </c>
      <c r="E152" s="9">
        <f t="shared" si="29"/>
        <v>0.24074778594807472</v>
      </c>
      <c r="F152" s="9">
        <f t="shared" si="30"/>
        <v>0.150971320114545</v>
      </c>
      <c r="G152" s="9">
        <f t="shared" si="31"/>
        <v>1.1027009078011454</v>
      </c>
      <c r="H152" s="9">
        <f t="shared" si="32"/>
        <v>1.6439773301558691</v>
      </c>
      <c r="I152" s="9">
        <f t="shared" si="33"/>
        <v>4.1537245963112754</v>
      </c>
      <c r="J152" s="9">
        <f t="shared" si="34"/>
        <v>6.6237746297858404</v>
      </c>
      <c r="K152" s="11">
        <f t="shared" si="35"/>
        <v>0.63131313131313127</v>
      </c>
      <c r="L152" s="11">
        <f t="shared" si="36"/>
        <v>0.2590673575129534</v>
      </c>
      <c r="M152" s="11">
        <f t="shared" si="37"/>
        <v>0.16393442622950821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-0.22838981851128304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0.22908092219227866</v>
      </c>
      <c r="Q152" s="11">
        <f>2*'OddsRatio_working_3-way'!K152*'OddsRatio_working_3-way'!L152*'OddsRatio_working_3-way'!M152</f>
        <v>5.3623811374597076E-2</v>
      </c>
      <c r="R152" s="11">
        <f t="shared" si="38"/>
        <v>0</v>
      </c>
      <c r="S152" s="11">
        <f t="shared" si="39"/>
        <v>-1.0030259828809378</v>
      </c>
      <c r="T152" s="11">
        <f t="shared" si="40"/>
        <v>-0.23479072632980758</v>
      </c>
      <c r="U152" s="11">
        <f>'OddsRatio_working_3-way'!S152-'OddsRatio_working_3-way'!R152^2/3</f>
        <v>-1.0030259828809378</v>
      </c>
      <c r="V152" s="11">
        <f>'OddsRatio_working_3-way'!S152*'OddsRatio_working_3-way'!R152/3-2*'OddsRatio_working_3-way'!R152^3/27-'OddsRatio_working_3-way'!T152</f>
        <v>0.23479072632980758</v>
      </c>
      <c r="W152" s="11">
        <f>'OddsRatio_working_3-way'!V152^2+4*'OddsRatio_working_3-way'!U152^3/27</f>
        <v>-9.4370417950652055E-2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0.19332427623111037</v>
      </c>
      <c r="Y152" s="11">
        <f>IF('OddsRatio_working_3-way'!W152&gt;=0,IF('OddsRatio_working_3-way'!V152+SQRT('OddsRatio_working_3-way'!W152)&gt;0,0,PI()),ACOS('OddsRatio_working_3-way'!V152/(2*'OddsRatio_working_3-way'!X152)))</f>
        <v>0.91820681422421191</v>
      </c>
      <c r="Z152" s="11">
        <f>'OddsRatio_working_3-way'!X152^(1/3)*COS('OddsRatio_working_3-way'!Y152/3)</f>
        <v>0.55135045390057269</v>
      </c>
      <c r="AA152" s="11">
        <f>'OddsRatio_working_3-way'!X152^(1/3)*COS(('OddsRatio_working_3-way'!Y152+2*PI())/3)</f>
        <v>-0.42655929986044749</v>
      </c>
      <c r="AB152" s="11">
        <f>'OddsRatio_working_3-way'!X152^(1/3)*COS(('OddsRatio_working_3-way'!Y152+4*PI())/3)</f>
        <v>-0.12479115404012524</v>
      </c>
      <c r="AC152" s="11">
        <f>'OddsRatio_working_3-way'!X152^(1/3)*SIN('OddsRatio_working_3-way'!Y152/3)</f>
        <v>0.17422592022221731</v>
      </c>
      <c r="AD152" s="11">
        <f>'OddsRatio_working_3-way'!X152^(1/3)*SIN(('OddsRatio_working_3-way'!Y152+2*PI())/3)</f>
        <v>0.39037053935486826</v>
      </c>
      <c r="AE152" s="11">
        <f>'OddsRatio_working_3-way'!X152^(1/3)*SIN(('OddsRatio_working_3-way'!Y152+4*PI())/3)</f>
        <v>-0.5645964595770856</v>
      </c>
      <c r="AF152" s="11">
        <f>-'OddsRatio_working_3-way'!U152/(3*'OddsRatio_working_3-way'!X152^(1/3))*COS(('OddsRatio_working_3-way'!Y152)/3)</f>
        <v>0.55135045390057269</v>
      </c>
      <c r="AG152" s="11">
        <f>-'OddsRatio_working_3-way'!U152/(3*'OddsRatio_working_3-way'!X152^(1/3))*COS(('OddsRatio_working_3-way'!Y152+2*PI())/3)</f>
        <v>-0.42655929986044749</v>
      </c>
      <c r="AH152" s="11">
        <f>-'OddsRatio_working_3-way'!U152/(3*'OddsRatio_working_3-way'!X152^(1/3))*COS(('OddsRatio_working_3-way'!Y152+4*PI())/3)</f>
        <v>-0.12479115404012524</v>
      </c>
      <c r="AI152" s="11">
        <f>'OddsRatio_working_3-way'!U152/(3*'OddsRatio_working_3-way'!X152^(1/3))*SIN(('OddsRatio_working_3-way'!Y152)/3)</f>
        <v>-0.17422592022221731</v>
      </c>
      <c r="AJ152" s="11">
        <f>'OddsRatio_working_3-way'!U152/(3*'OddsRatio_working_3-way'!X152^(1/3))*SIN(('OddsRatio_working_3-way'!Y152+2*PI())/3)</f>
        <v>-0.39037053935486826</v>
      </c>
      <c r="AK152" s="11">
        <f>'OddsRatio_working_3-way'!U152/(3*'OddsRatio_working_3-way'!X152^(1/3))*SIN(('OddsRatio_working_3-way'!Y152+4*PI())/3)</f>
        <v>0.5645964595770856</v>
      </c>
      <c r="AL152" s="11">
        <f>'OddsRatio_working_3-way'!Z152+'OddsRatio_working_3-way'!AF152</f>
        <v>1.1027009078011454</v>
      </c>
      <c r="AM152" s="11">
        <f>'OddsRatio_working_3-way'!AA152+'OddsRatio_working_3-way'!AG152</f>
        <v>-0.85311859972089499</v>
      </c>
      <c r="AN152" s="11">
        <f>'OddsRatio_working_3-way'!AB152+'OddsRatio_working_3-way'!AH152</f>
        <v>-0.24958230808025048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1.1027009078011454</v>
      </c>
      <c r="AS152" s="11">
        <f>IF(('OddsRatio_working_3-way'!X152=0),IF(Q152&gt;0,-Q152^(1/3),(-Q152)^(1/3)),'OddsRatio_working_3-way'!AM152-'OddsRatio_working_3-way'!R152/3)</f>
        <v>-0.85311859972089499</v>
      </c>
      <c r="AT152" s="11">
        <f>IF(('OddsRatio_working_3-way'!X152=0),IF(Q152&gt;0,-Q152^(1/3),(-Q152)^(1/3)),'OddsRatio_working_3-way'!AN152-'OddsRatio_working_3-way'!R152/3)</f>
        <v>-0.24958230808025048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9">
        <f t="shared" si="28"/>
        <v>0.55380479487292367</v>
      </c>
      <c r="E153" s="9">
        <f t="shared" si="29"/>
        <v>0.24732684507716843</v>
      </c>
      <c r="F153" s="9">
        <f t="shared" si="30"/>
        <v>0.19886836004990788</v>
      </c>
      <c r="G153" s="9">
        <f t="shared" si="31"/>
        <v>1.0946880396117102</v>
      </c>
      <c r="H153" s="9">
        <f t="shared" si="32"/>
        <v>1.8056903971542184</v>
      </c>
      <c r="I153" s="9">
        <f t="shared" si="33"/>
        <v>4.0432327501205547</v>
      </c>
      <c r="J153" s="9">
        <f t="shared" si="34"/>
        <v>5.0284519857710928</v>
      </c>
      <c r="K153" s="11">
        <f t="shared" si="35"/>
        <v>0.57603686635944706</v>
      </c>
      <c r="L153" s="11">
        <f t="shared" si="36"/>
        <v>0.26455026455026459</v>
      </c>
      <c r="M153" s="11">
        <f t="shared" si="37"/>
        <v>0.21367521367521369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-0.24517887907544833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0.23431699058939204</v>
      </c>
      <c r="Q153" s="11">
        <f>2*'OddsRatio_working_3-way'!K153*'OddsRatio_working_3-way'!L153*'OddsRatio_working_3-way'!M153</f>
        <v>6.5124233070981696E-2</v>
      </c>
      <c r="R153" s="11">
        <f t="shared" si="38"/>
        <v>0</v>
      </c>
      <c r="S153" s="11">
        <f t="shared" si="39"/>
        <v>-0.95569810692089108</v>
      </c>
      <c r="T153" s="11">
        <f t="shared" si="40"/>
        <v>-0.2656192626239276</v>
      </c>
      <c r="U153" s="11">
        <f>'OddsRatio_working_3-way'!S153-'OddsRatio_working_3-way'!R153^2/3</f>
        <v>-0.95569810692089108</v>
      </c>
      <c r="V153" s="11">
        <f>'OddsRatio_working_3-way'!S153*'OddsRatio_working_3-way'!R153/3-2*'OddsRatio_working_3-way'!R153^3/27-'OddsRatio_working_3-way'!T153</f>
        <v>0.2656192626239276</v>
      </c>
      <c r="W153" s="11">
        <f>'OddsRatio_working_3-way'!V153^2+4*'OddsRatio_working_3-way'!U153^3/27</f>
        <v>-5.8764236138073411E-2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0.17980394101281014</v>
      </c>
      <c r="Y153" s="11">
        <f>IF('OddsRatio_working_3-way'!W153&gt;=0,IF('OddsRatio_working_3-way'!V153+SQRT('OddsRatio_working_3-way'!W153)&gt;0,0,PI()),ACOS('OddsRatio_working_3-way'!V153/(2*'OddsRatio_working_3-way'!X153)))</f>
        <v>0.73975191093597703</v>
      </c>
      <c r="Z153" s="11">
        <f>'OddsRatio_working_3-way'!X153^(1/3)*COS('OddsRatio_working_3-way'!Y153/3)</f>
        <v>0.54734401980585512</v>
      </c>
      <c r="AA153" s="11">
        <f>'OddsRatio_working_3-way'!X153^(1/3)*COS(('OddsRatio_working_3-way'!Y153+2*PI())/3)</f>
        <v>-0.39298428805274127</v>
      </c>
      <c r="AB153" s="11">
        <f>'OddsRatio_working_3-way'!X153^(1/3)*COS(('OddsRatio_working_3-way'!Y153+4*PI())/3)</f>
        <v>-0.15435973175311399</v>
      </c>
      <c r="AC153" s="11">
        <f>'OddsRatio_working_3-way'!X153^(1/3)*SIN('OddsRatio_working_3-way'!Y153/3)</f>
        <v>0.13776995181484483</v>
      </c>
      <c r="AD153" s="11">
        <f>'OddsRatio_working_3-way'!X153^(1/3)*SIN(('OddsRatio_working_3-way'!Y153+2*PI())/3)</f>
        <v>0.40512884985394099</v>
      </c>
      <c r="AE153" s="11">
        <f>'OddsRatio_working_3-way'!X153^(1/3)*SIN(('OddsRatio_working_3-way'!Y153+4*PI())/3)</f>
        <v>-0.5428988016687859</v>
      </c>
      <c r="AF153" s="11">
        <f>-'OddsRatio_working_3-way'!U153/(3*'OddsRatio_working_3-way'!X153^(1/3))*COS(('OddsRatio_working_3-way'!Y153)/3)</f>
        <v>0.54734401980585512</v>
      </c>
      <c r="AG153" s="11">
        <f>-'OddsRatio_working_3-way'!U153/(3*'OddsRatio_working_3-way'!X153^(1/3))*COS(('OddsRatio_working_3-way'!Y153+2*PI())/3)</f>
        <v>-0.39298428805274127</v>
      </c>
      <c r="AH153" s="11">
        <f>-'OddsRatio_working_3-way'!U153/(3*'OddsRatio_working_3-way'!X153^(1/3))*COS(('OddsRatio_working_3-way'!Y153+4*PI())/3)</f>
        <v>-0.15435973175311399</v>
      </c>
      <c r="AI153" s="11">
        <f>'OddsRatio_working_3-way'!U153/(3*'OddsRatio_working_3-way'!X153^(1/3))*SIN(('OddsRatio_working_3-way'!Y153)/3)</f>
        <v>-0.13776995181484483</v>
      </c>
      <c r="AJ153" s="11">
        <f>'OddsRatio_working_3-way'!U153/(3*'OddsRatio_working_3-way'!X153^(1/3))*SIN(('OddsRatio_working_3-way'!Y153+2*PI())/3)</f>
        <v>-0.40512884985394099</v>
      </c>
      <c r="AK153" s="11">
        <f>'OddsRatio_working_3-way'!U153/(3*'OddsRatio_working_3-way'!X153^(1/3))*SIN(('OddsRatio_working_3-way'!Y153+4*PI())/3)</f>
        <v>0.5428988016687859</v>
      </c>
      <c r="AL153" s="11">
        <f>'OddsRatio_working_3-way'!Z153+'OddsRatio_working_3-way'!AF153</f>
        <v>1.0946880396117102</v>
      </c>
      <c r="AM153" s="11">
        <f>'OddsRatio_working_3-way'!AA153+'OddsRatio_working_3-way'!AG153</f>
        <v>-0.78596857610548254</v>
      </c>
      <c r="AN153" s="11">
        <f>'OddsRatio_working_3-way'!AB153+'OddsRatio_working_3-way'!AH153</f>
        <v>-0.30871946350622798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1.0946880396117102</v>
      </c>
      <c r="AS153" s="11">
        <f>IF(('OddsRatio_working_3-way'!X153=0),IF(Q153&gt;0,-Q153^(1/3),(-Q153)^(1/3)),'OddsRatio_working_3-way'!AM153-'OddsRatio_working_3-way'!R153/3)</f>
        <v>-0.78596857610548254</v>
      </c>
      <c r="AT153" s="11">
        <f>IF(('OddsRatio_working_3-way'!X153=0),IF(Q153&gt;0,-Q153^(1/3),(-Q153)^(1/3)),'OddsRatio_working_3-way'!AN153-'OddsRatio_working_3-way'!R153/3)</f>
        <v>-0.30871946350622798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9">
        <f t="shared" si="28"/>
        <v>0.43969439148825579</v>
      </c>
      <c r="E154" s="9">
        <f t="shared" si="29"/>
        <v>0.27589783979920596</v>
      </c>
      <c r="F154" s="9">
        <f t="shared" si="30"/>
        <v>0.28440776871253814</v>
      </c>
      <c r="G154" s="9">
        <f t="shared" si="31"/>
        <v>1.0845165329883644</v>
      </c>
      <c r="H154" s="9">
        <f t="shared" si="32"/>
        <v>2.2743069262613278</v>
      </c>
      <c r="I154" s="9">
        <f t="shared" si="33"/>
        <v>3.624530009831842</v>
      </c>
      <c r="J154" s="9">
        <f t="shared" si="34"/>
        <v>3.5160783565330047</v>
      </c>
      <c r="K154" s="11">
        <f t="shared" si="35"/>
        <v>0.45977011494252878</v>
      </c>
      <c r="L154" s="11">
        <f t="shared" si="36"/>
        <v>0.29239766081871343</v>
      </c>
      <c r="M154" s="11">
        <f t="shared" si="37"/>
        <v>0.30120481927710846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-0.26712698748209207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0.23951421738577627</v>
      </c>
      <c r="Q154" s="11">
        <f>2*'OddsRatio_working_3-way'!K154*'OddsRatio_working_3-way'!L154*'OddsRatio_working_3-way'!M154</f>
        <v>8.0985365134666518E-2</v>
      </c>
      <c r="R154" s="11">
        <f t="shared" si="38"/>
        <v>0</v>
      </c>
      <c r="S154" s="11">
        <f t="shared" si="39"/>
        <v>-0.89663054880156234</v>
      </c>
      <c r="T154" s="11">
        <f t="shared" si="40"/>
        <v>-0.30317178319579446</v>
      </c>
      <c r="U154" s="11">
        <f>'OddsRatio_working_3-way'!S154-'OddsRatio_working_3-way'!R154^2/3</f>
        <v>-0.89663054880156234</v>
      </c>
      <c r="V154" s="11">
        <f>'OddsRatio_working_3-way'!S154*'OddsRatio_working_3-way'!R154/3-2*'OddsRatio_working_3-way'!R154^3/27-'OddsRatio_working_3-way'!T154</f>
        <v>0.30317178319579446</v>
      </c>
      <c r="W154" s="11">
        <f>'OddsRatio_working_3-way'!V154^2+4*'OddsRatio_working_3-way'!U154^3/27</f>
        <v>-1.4878403055728254E-2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0.16339486924460483</v>
      </c>
      <c r="Y154" s="11">
        <f>IF('OddsRatio_working_3-way'!W154&gt;=0,IF('OddsRatio_working_3-way'!V154+SQRT('OddsRatio_working_3-way'!W154)&gt;0,0,PI()),ACOS('OddsRatio_working_3-way'!V154/(2*'OddsRatio_working_3-way'!X154)))</f>
        <v>0.38251893554382255</v>
      </c>
      <c r="Z154" s="11">
        <f>'OddsRatio_working_3-way'!X154^(1/3)*COS('OddsRatio_working_3-way'!Y154/3)</f>
        <v>0.54225826649418218</v>
      </c>
      <c r="AA154" s="11">
        <f>'OddsRatio_working_3-way'!X154^(1/3)*COS(('OddsRatio_working_3-way'!Y154+2*PI())/3)</f>
        <v>-0.33133392138253759</v>
      </c>
      <c r="AB154" s="11">
        <f>'OddsRatio_working_3-way'!X154^(1/3)*COS(('OddsRatio_working_3-way'!Y154+4*PI())/3)</f>
        <v>-0.21092434511164443</v>
      </c>
      <c r="AC154" s="11">
        <f>'OddsRatio_working_3-way'!X154^(1/3)*SIN('OddsRatio_working_3-way'!Y154/3)</f>
        <v>6.951850127300882E-2</v>
      </c>
      <c r="AD154" s="11">
        <f>'OddsRatio_working_3-way'!X154^(1/3)*SIN(('OddsRatio_working_3-way'!Y154+2*PI())/3)</f>
        <v>0.43485018355956939</v>
      </c>
      <c r="AE154" s="11">
        <f>'OddsRatio_working_3-way'!X154^(1/3)*SIN(('OddsRatio_working_3-way'!Y154+4*PI())/3)</f>
        <v>-0.50436868483257824</v>
      </c>
      <c r="AF154" s="11">
        <f>-'OddsRatio_working_3-way'!U154/(3*'OddsRatio_working_3-way'!X154^(1/3))*COS(('OddsRatio_working_3-way'!Y154)/3)</f>
        <v>0.54225826649418218</v>
      </c>
      <c r="AG154" s="11">
        <f>-'OddsRatio_working_3-way'!U154/(3*'OddsRatio_working_3-way'!X154^(1/3))*COS(('OddsRatio_working_3-way'!Y154+2*PI())/3)</f>
        <v>-0.33133392138253759</v>
      </c>
      <c r="AH154" s="11">
        <f>-'OddsRatio_working_3-way'!U154/(3*'OddsRatio_working_3-way'!X154^(1/3))*COS(('OddsRatio_working_3-way'!Y154+4*PI())/3)</f>
        <v>-0.21092434511164443</v>
      </c>
      <c r="AI154" s="11">
        <f>'OddsRatio_working_3-way'!U154/(3*'OddsRatio_working_3-way'!X154^(1/3))*SIN(('OddsRatio_working_3-way'!Y154)/3)</f>
        <v>-6.951850127300882E-2</v>
      </c>
      <c r="AJ154" s="11">
        <f>'OddsRatio_working_3-way'!U154/(3*'OddsRatio_working_3-way'!X154^(1/3))*SIN(('OddsRatio_working_3-way'!Y154+2*PI())/3)</f>
        <v>-0.43485018355956939</v>
      </c>
      <c r="AK154" s="11">
        <f>'OddsRatio_working_3-way'!U154/(3*'OddsRatio_working_3-way'!X154^(1/3))*SIN(('OddsRatio_working_3-way'!Y154+4*PI())/3)</f>
        <v>0.50436868483257824</v>
      </c>
      <c r="AL154" s="11">
        <f>'OddsRatio_working_3-way'!Z154+'OddsRatio_working_3-way'!AF154</f>
        <v>1.0845165329883644</v>
      </c>
      <c r="AM154" s="11">
        <f>'OddsRatio_working_3-way'!AA154+'OddsRatio_working_3-way'!AG154</f>
        <v>-0.66266784276507518</v>
      </c>
      <c r="AN154" s="11">
        <f>'OddsRatio_working_3-way'!AB154+'OddsRatio_working_3-way'!AH154</f>
        <v>-0.42184869022328886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1.0845165329883644</v>
      </c>
      <c r="AS154" s="11">
        <f>IF(('OddsRatio_working_3-way'!X154=0),IF(Q154&gt;0,-Q154^(1/3),(-Q154)^(1/3)),'OddsRatio_working_3-way'!AM154-'OddsRatio_working_3-way'!R154/3)</f>
        <v>-0.66266784276507518</v>
      </c>
      <c r="AT154" s="11">
        <f>IF(('OddsRatio_working_3-way'!X154=0),IF(Q154&gt;0,-Q154^(1/3),(-Q154)^(1/3)),'OddsRatio_working_3-way'!AN154-'OddsRatio_working_3-way'!R154/3)</f>
        <v>-0.42184869022328886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9">
        <f t="shared" si="28"/>
        <v>0.55924450524204339</v>
      </c>
      <c r="E155" s="9">
        <f t="shared" si="29"/>
        <v>0.25853787156910935</v>
      </c>
      <c r="F155" s="9">
        <f t="shared" si="30"/>
        <v>0.18221762318884729</v>
      </c>
      <c r="G155" s="9">
        <f t="shared" si="31"/>
        <v>1.0946203380596566</v>
      </c>
      <c r="H155" s="9">
        <f t="shared" si="32"/>
        <v>1.7881266434029526</v>
      </c>
      <c r="I155" s="9">
        <f t="shared" si="33"/>
        <v>3.8679052857163003</v>
      </c>
      <c r="J155" s="9">
        <f t="shared" si="34"/>
        <v>5.4879433860445914</v>
      </c>
      <c r="K155" s="11">
        <f t="shared" si="35"/>
        <v>0.58139534883720934</v>
      </c>
      <c r="L155" s="11">
        <f t="shared" si="36"/>
        <v>0.27624309392265195</v>
      </c>
      <c r="M155" s="11">
        <f t="shared" si="37"/>
        <v>0.19607843137254904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-0.24356251558827302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0.23429646816969113</v>
      </c>
      <c r="Q155" s="11">
        <f>2*'OddsRatio_working_3-way'!K155*'OddsRatio_working_3-way'!L155*'OddsRatio_working_3-way'!M155</f>
        <v>6.2982921550992249E-2</v>
      </c>
      <c r="R155" s="11">
        <f t="shared" si="38"/>
        <v>0</v>
      </c>
      <c r="S155" s="11">
        <f t="shared" si="39"/>
        <v>-0.96195618444734099</v>
      </c>
      <c r="T155" s="11">
        <f t="shared" si="40"/>
        <v>-0.25859037216326375</v>
      </c>
      <c r="U155" s="11">
        <f>'OddsRatio_working_3-way'!S155-'OddsRatio_working_3-way'!R155^2/3</f>
        <v>-0.96195618444734099</v>
      </c>
      <c r="V155" s="11">
        <f>'OddsRatio_working_3-way'!S155*'OddsRatio_working_3-way'!R155/3-2*'OddsRatio_working_3-way'!R155^3/27-'OddsRatio_working_3-way'!T155</f>
        <v>0.25859037216326375</v>
      </c>
      <c r="W155" s="11">
        <f>'OddsRatio_working_3-way'!V155^2+4*'OddsRatio_working_3-way'!U155^3/27</f>
        <v>-6.5005906390319779E-2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0.18157291026324318</v>
      </c>
      <c r="Y155" s="11">
        <f>IF('OddsRatio_working_3-way'!W155&gt;=0,IF('OddsRatio_working_3-way'!V155+SQRT('OddsRatio_working_3-way'!W155)&gt;0,0,PI()),ACOS('OddsRatio_working_3-way'!V155/(2*'OddsRatio_working_3-way'!X155)))</f>
        <v>0.77833413396611018</v>
      </c>
      <c r="Z155" s="11">
        <f>'OddsRatio_working_3-way'!X155^(1/3)*COS('OddsRatio_working_3-way'!Y155/3)</f>
        <v>0.54731016902982832</v>
      </c>
      <c r="AA155" s="11">
        <f>'OddsRatio_working_3-way'!X155^(1/3)*COS(('OddsRatio_working_3-way'!Y155+2*PI())/3)</f>
        <v>-0.39946339214696525</v>
      </c>
      <c r="AB155" s="11">
        <f>'OddsRatio_working_3-way'!X155^(1/3)*COS(('OddsRatio_working_3-way'!Y155+4*PI())/3)</f>
        <v>-0.14784677688286321</v>
      </c>
      <c r="AC155" s="11">
        <f>'OddsRatio_working_3-way'!X155^(1/3)*SIN('OddsRatio_working_3-way'!Y155/3)</f>
        <v>0.14527092055531182</v>
      </c>
      <c r="AD155" s="11">
        <f>'OddsRatio_working_3-way'!X155^(1/3)*SIN(('OddsRatio_working_3-way'!Y155+2*PI())/3)</f>
        <v>0.40134904985173053</v>
      </c>
      <c r="AE155" s="11">
        <f>'OddsRatio_working_3-way'!X155^(1/3)*SIN(('OddsRatio_working_3-way'!Y155+4*PI())/3)</f>
        <v>-0.54661997040704235</v>
      </c>
      <c r="AF155" s="11">
        <f>-'OddsRatio_working_3-way'!U155/(3*'OddsRatio_working_3-way'!X155^(1/3))*COS(('OddsRatio_working_3-way'!Y155)/3)</f>
        <v>0.54731016902982832</v>
      </c>
      <c r="AG155" s="11">
        <f>-'OddsRatio_working_3-way'!U155/(3*'OddsRatio_working_3-way'!X155^(1/3))*COS(('OddsRatio_working_3-way'!Y155+2*PI())/3)</f>
        <v>-0.39946339214696525</v>
      </c>
      <c r="AH155" s="11">
        <f>-'OddsRatio_working_3-way'!U155/(3*'OddsRatio_working_3-way'!X155^(1/3))*COS(('OddsRatio_working_3-way'!Y155+4*PI())/3)</f>
        <v>-0.14784677688286321</v>
      </c>
      <c r="AI155" s="11">
        <f>'OddsRatio_working_3-way'!U155/(3*'OddsRatio_working_3-way'!X155^(1/3))*SIN(('OddsRatio_working_3-way'!Y155)/3)</f>
        <v>-0.14527092055531182</v>
      </c>
      <c r="AJ155" s="11">
        <f>'OddsRatio_working_3-way'!U155/(3*'OddsRatio_working_3-way'!X155^(1/3))*SIN(('OddsRatio_working_3-way'!Y155+2*PI())/3)</f>
        <v>-0.40134904985173053</v>
      </c>
      <c r="AK155" s="11">
        <f>'OddsRatio_working_3-way'!U155/(3*'OddsRatio_working_3-way'!X155^(1/3))*SIN(('OddsRatio_working_3-way'!Y155+4*PI())/3)</f>
        <v>0.54661997040704235</v>
      </c>
      <c r="AL155" s="11">
        <f>'OddsRatio_working_3-way'!Z155+'OddsRatio_working_3-way'!AF155</f>
        <v>1.0946203380596566</v>
      </c>
      <c r="AM155" s="11">
        <f>'OddsRatio_working_3-way'!AA155+'OddsRatio_working_3-way'!AG155</f>
        <v>-0.79892678429393049</v>
      </c>
      <c r="AN155" s="11">
        <f>'OddsRatio_working_3-way'!AB155+'OddsRatio_working_3-way'!AH155</f>
        <v>-0.29569355376572642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1.0946203380596566</v>
      </c>
      <c r="AS155" s="11">
        <f>IF(('OddsRatio_working_3-way'!X155=0),IF(Q155&gt;0,-Q155^(1/3),(-Q155)^(1/3)),'OddsRatio_working_3-way'!AM155-'OddsRatio_working_3-way'!R155/3)</f>
        <v>-0.79892678429393049</v>
      </c>
      <c r="AT155" s="11">
        <f>IF(('OddsRatio_working_3-way'!X155=0),IF(Q155&gt;0,-Q155^(1/3),(-Q155)^(1/3)),'OddsRatio_working_3-way'!AN155-'OddsRatio_working_3-way'!R155/3)</f>
        <v>-0.29569355376572642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9">
        <f t="shared" si="28"/>
        <v>0.39263937729980852</v>
      </c>
      <c r="E156" s="9">
        <f t="shared" si="29"/>
        <v>0.3006878462364751</v>
      </c>
      <c r="F156" s="9">
        <f t="shared" si="30"/>
        <v>0.30667277646371643</v>
      </c>
      <c r="G156" s="9">
        <f t="shared" si="31"/>
        <v>1.0817246887024319</v>
      </c>
      <c r="H156" s="9">
        <f t="shared" si="32"/>
        <v>2.5468663048444777</v>
      </c>
      <c r="I156" s="9">
        <f t="shared" si="33"/>
        <v>3.3257080807102288</v>
      </c>
      <c r="J156" s="9">
        <f t="shared" si="34"/>
        <v>3.260804599388083</v>
      </c>
      <c r="K156" s="11">
        <f t="shared" si="35"/>
        <v>0.41152263374485593</v>
      </c>
      <c r="L156" s="11">
        <f t="shared" si="36"/>
        <v>0.31746031746031744</v>
      </c>
      <c r="M156" s="11">
        <f t="shared" si="37"/>
        <v>0.3236245954692557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-0.27167237327451499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0.239721922569819</v>
      </c>
      <c r="Q156" s="11">
        <f>2*'OddsRatio_working_3-way'!K156*'OddsRatio_working_3-way'!L156*'OddsRatio_working_3-way'!M156</f>
        <v>8.4557997379124866E-2</v>
      </c>
      <c r="R156" s="11">
        <f t="shared" si="38"/>
        <v>0</v>
      </c>
      <c r="S156" s="11">
        <f t="shared" si="39"/>
        <v>-0.88239344943473064</v>
      </c>
      <c r="T156" s="11">
        <f t="shared" si="40"/>
        <v>-0.31124989398050462</v>
      </c>
      <c r="U156" s="11">
        <f>'OddsRatio_working_3-way'!S156-'OddsRatio_working_3-way'!R156^2/3</f>
        <v>-0.88239344943473064</v>
      </c>
      <c r="V156" s="11">
        <f>'OddsRatio_working_3-way'!S156*'OddsRatio_working_3-way'!R156/3-2*'OddsRatio_working_3-way'!R156^3/27-'OddsRatio_working_3-way'!T156</f>
        <v>0.31124989398050462</v>
      </c>
      <c r="W156" s="11">
        <f>'OddsRatio_working_3-way'!V156^2+4*'OddsRatio_working_3-way'!U156^3/27</f>
        <v>-4.9083329700728012E-3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0.15951867404237363</v>
      </c>
      <c r="Y156" s="11">
        <f>IF('OddsRatio_working_3-way'!W156&gt;=0,IF('OddsRatio_working_3-way'!V156+SQRT('OddsRatio_working_3-way'!W156)&gt;0,0,PI()),ACOS('OddsRatio_working_3-way'!V156/(2*'OddsRatio_working_3-way'!X156)))</f>
        <v>0.22140089077897351</v>
      </c>
      <c r="Z156" s="11">
        <f>'OddsRatio_working_3-way'!X156^(1/3)*COS('OddsRatio_working_3-way'!Y156/3)</f>
        <v>0.54086234435121594</v>
      </c>
      <c r="AA156" s="11">
        <f>'OddsRatio_working_3-way'!X156^(1/3)*COS(('OddsRatio_working_3-way'!Y156+2*PI())/3)</f>
        <v>-0.30506216560436711</v>
      </c>
      <c r="AB156" s="11">
        <f>'OddsRatio_working_3-way'!X156^(1/3)*COS(('OddsRatio_working_3-way'!Y156+4*PI())/3)</f>
        <v>-0.23580017874684894</v>
      </c>
      <c r="AC156" s="11">
        <f>'OddsRatio_working_3-way'!X156^(1/3)*SIN('OddsRatio_working_3-way'!Y156/3)</f>
        <v>3.9988426756796508E-2</v>
      </c>
      <c r="AD156" s="11">
        <f>'OddsRatio_working_3-way'!X156^(1/3)*SIN(('OddsRatio_working_3-way'!Y156+2*PI())/3)</f>
        <v>0.44840631678016157</v>
      </c>
      <c r="AE156" s="11">
        <f>'OddsRatio_working_3-way'!X156^(1/3)*SIN(('OddsRatio_working_3-way'!Y156+4*PI())/3)</f>
        <v>-0.48839474353695805</v>
      </c>
      <c r="AF156" s="11">
        <f>-'OddsRatio_working_3-way'!U156/(3*'OddsRatio_working_3-way'!X156^(1/3))*COS(('OddsRatio_working_3-way'!Y156)/3)</f>
        <v>0.54086234435121583</v>
      </c>
      <c r="AG156" s="11">
        <f>-'OddsRatio_working_3-way'!U156/(3*'OddsRatio_working_3-way'!X156^(1/3))*COS(('OddsRatio_working_3-way'!Y156+2*PI())/3)</f>
        <v>-0.30506216560436705</v>
      </c>
      <c r="AH156" s="11">
        <f>-'OddsRatio_working_3-way'!U156/(3*'OddsRatio_working_3-way'!X156^(1/3))*COS(('OddsRatio_working_3-way'!Y156+4*PI())/3)</f>
        <v>-0.23580017874684889</v>
      </c>
      <c r="AI156" s="11">
        <f>'OddsRatio_working_3-way'!U156/(3*'OddsRatio_working_3-way'!X156^(1/3))*SIN(('OddsRatio_working_3-way'!Y156)/3)</f>
        <v>-3.9988426756796501E-2</v>
      </c>
      <c r="AJ156" s="11">
        <f>'OddsRatio_working_3-way'!U156/(3*'OddsRatio_working_3-way'!X156^(1/3))*SIN(('OddsRatio_working_3-way'!Y156+2*PI())/3)</f>
        <v>-0.44840631678016152</v>
      </c>
      <c r="AK156" s="11">
        <f>'OddsRatio_working_3-way'!U156/(3*'OddsRatio_working_3-way'!X156^(1/3))*SIN(('OddsRatio_working_3-way'!Y156+4*PI())/3)</f>
        <v>0.48839474353695794</v>
      </c>
      <c r="AL156" s="11">
        <f>'OddsRatio_working_3-way'!Z156+'OddsRatio_working_3-way'!AF156</f>
        <v>1.0817246887024319</v>
      </c>
      <c r="AM156" s="11">
        <f>'OddsRatio_working_3-way'!AA156+'OddsRatio_working_3-way'!AG156</f>
        <v>-0.61012433120873411</v>
      </c>
      <c r="AN156" s="11">
        <f>'OddsRatio_working_3-way'!AB156+'OddsRatio_working_3-way'!AH156</f>
        <v>-0.47160035749369783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1.0817246887024319</v>
      </c>
      <c r="AS156" s="11">
        <f>IF(('OddsRatio_working_3-way'!X156=0),IF(Q156&gt;0,-Q156^(1/3),(-Q156)^(1/3)),'OddsRatio_working_3-way'!AM156-'OddsRatio_working_3-way'!R156/3)</f>
        <v>-0.61012433120873411</v>
      </c>
      <c r="AT156" s="11">
        <f>IF(('OddsRatio_working_3-way'!X156=0),IF(Q156&gt;0,-Q156^(1/3),(-Q156)^(1/3)),'OddsRatio_working_3-way'!AN156-'OddsRatio_working_3-way'!R156/3)</f>
        <v>-0.47160035749369783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9">
        <f t="shared" si="28"/>
        <v>0.49954228748855695</v>
      </c>
      <c r="E157" s="9">
        <f t="shared" si="29"/>
        <v>0.29261451666660626</v>
      </c>
      <c r="F157" s="9">
        <f t="shared" si="30"/>
        <v>0.20784319584483651</v>
      </c>
      <c r="G157" s="9">
        <f t="shared" si="31"/>
        <v>1.0889483995515006</v>
      </c>
      <c r="H157" s="9">
        <f t="shared" si="32"/>
        <v>2.0018325275873807</v>
      </c>
      <c r="I157" s="9">
        <f t="shared" si="33"/>
        <v>3.4174654470043317</v>
      </c>
      <c r="J157" s="9">
        <f t="shared" si="34"/>
        <v>4.8113193984302525</v>
      </c>
      <c r="K157" s="11">
        <f t="shared" si="35"/>
        <v>0.52083333333333337</v>
      </c>
      <c r="L157" s="11">
        <f t="shared" si="36"/>
        <v>0.3105590062111801</v>
      </c>
      <c r="M157" s="11">
        <f t="shared" si="37"/>
        <v>0.22222222222222221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-0.2569444444444442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0.23867034736599957</v>
      </c>
      <c r="Q157" s="11">
        <f>2*'OddsRatio_working_3-way'!K157*'OddsRatio_working_3-way'!L157*'OddsRatio_working_3-way'!M157</f>
        <v>7.1888658845180586E-2</v>
      </c>
      <c r="R157" s="11">
        <f t="shared" si="38"/>
        <v>0</v>
      </c>
      <c r="S157" s="11">
        <f t="shared" si="39"/>
        <v>-0.92887918974875594</v>
      </c>
      <c r="T157" s="11">
        <f t="shared" si="40"/>
        <v>-0.27978288847854094</v>
      </c>
      <c r="U157" s="11">
        <f>'OddsRatio_working_3-way'!S157-'OddsRatio_working_3-way'!R157^2/3</f>
        <v>-0.92887918974875594</v>
      </c>
      <c r="V157" s="11">
        <f>'OddsRatio_working_3-way'!S157*'OddsRatio_working_3-way'!R157/3-2*'OddsRatio_working_3-way'!R157^3/27-'OddsRatio_working_3-way'!T157</f>
        <v>0.27978288847854094</v>
      </c>
      <c r="W157" s="11">
        <f>'OddsRatio_working_3-way'!V157^2+4*'OddsRatio_working_3-way'!U157^3/27</f>
        <v>-4.0455214881225873E-2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0.17228876890748099</v>
      </c>
      <c r="Y157" s="11">
        <f>IF('OddsRatio_working_3-way'!W157&gt;=0,IF('OddsRatio_working_3-way'!V157+SQRT('OddsRatio_working_3-way'!W157)&gt;0,0,PI()),ACOS('OddsRatio_working_3-way'!V157/(2*'OddsRatio_working_3-way'!X157)))</f>
        <v>0.62329563421550449</v>
      </c>
      <c r="Z157" s="11">
        <f>'OddsRatio_working_3-way'!X157^(1/3)*COS('OddsRatio_working_3-way'!Y157/3)</f>
        <v>0.5444741997757504</v>
      </c>
      <c r="AA157" s="11">
        <f>'OddsRatio_working_3-way'!X157^(1/3)*COS(('OddsRatio_working_3-way'!Y157+2*PI())/3)</f>
        <v>-0.37163871844162988</v>
      </c>
      <c r="AB157" s="11">
        <f>'OddsRatio_working_3-way'!X157^(1/3)*COS(('OddsRatio_working_3-way'!Y157+4*PI())/3)</f>
        <v>-0.17283548133412069</v>
      </c>
      <c r="AC157" s="11">
        <f>'OddsRatio_working_3-way'!X157^(1/3)*SIN('OddsRatio_working_3-way'!Y157/3)</f>
        <v>0.11477910245978959</v>
      </c>
      <c r="AD157" s="11">
        <f>'OddsRatio_working_3-way'!X157^(1/3)*SIN(('OddsRatio_working_3-way'!Y157+2*PI())/3)</f>
        <v>0.41413893748110869</v>
      </c>
      <c r="AE157" s="11">
        <f>'OddsRatio_working_3-way'!X157^(1/3)*SIN(('OddsRatio_working_3-way'!Y157+4*PI())/3)</f>
        <v>-0.52891803994089803</v>
      </c>
      <c r="AF157" s="11">
        <f>-'OddsRatio_working_3-way'!U157/(3*'OddsRatio_working_3-way'!X157^(1/3))*COS(('OddsRatio_working_3-way'!Y157)/3)</f>
        <v>0.54447419977575029</v>
      </c>
      <c r="AG157" s="11">
        <f>-'OddsRatio_working_3-way'!U157/(3*'OddsRatio_working_3-way'!X157^(1/3))*COS(('OddsRatio_working_3-way'!Y157+2*PI())/3)</f>
        <v>-0.37163871844162977</v>
      </c>
      <c r="AH157" s="11">
        <f>-'OddsRatio_working_3-way'!U157/(3*'OddsRatio_working_3-way'!X157^(1/3))*COS(('OddsRatio_working_3-way'!Y157+4*PI())/3)</f>
        <v>-0.17283548133412063</v>
      </c>
      <c r="AI157" s="11">
        <f>'OddsRatio_working_3-way'!U157/(3*'OddsRatio_working_3-way'!X157^(1/3))*SIN(('OddsRatio_working_3-way'!Y157)/3)</f>
        <v>-0.11477910245978956</v>
      </c>
      <c r="AJ157" s="11">
        <f>'OddsRatio_working_3-way'!U157/(3*'OddsRatio_working_3-way'!X157^(1/3))*SIN(('OddsRatio_working_3-way'!Y157+2*PI())/3)</f>
        <v>-0.41413893748110858</v>
      </c>
      <c r="AK157" s="11">
        <f>'OddsRatio_working_3-way'!U157/(3*'OddsRatio_working_3-way'!X157^(1/3))*SIN(('OddsRatio_working_3-way'!Y157+4*PI())/3)</f>
        <v>0.52891803994089792</v>
      </c>
      <c r="AL157" s="11">
        <f>'OddsRatio_working_3-way'!Z157+'OddsRatio_working_3-way'!AF157</f>
        <v>1.0889483995515006</v>
      </c>
      <c r="AM157" s="11">
        <f>'OddsRatio_working_3-way'!AA157+'OddsRatio_working_3-way'!AG157</f>
        <v>-0.74327743688325965</v>
      </c>
      <c r="AN157" s="11">
        <f>'OddsRatio_working_3-way'!AB157+'OddsRatio_working_3-way'!AH157</f>
        <v>-0.34567096266824132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1.0889483995515006</v>
      </c>
      <c r="AS157" s="11">
        <f>IF(('OddsRatio_working_3-way'!X157=0),IF(Q157&gt;0,-Q157^(1/3),(-Q157)^(1/3)),'OddsRatio_working_3-way'!AM157-'OddsRatio_working_3-way'!R157/3)</f>
        <v>-0.74327743688325965</v>
      </c>
      <c r="AT157" s="11">
        <f>IF(('OddsRatio_working_3-way'!X157=0),IF(Q157&gt;0,-Q157^(1/3),(-Q157)^(1/3)),'OddsRatio_working_3-way'!AN157-'OddsRatio_working_3-way'!R157/3)</f>
        <v>-0.34567096266824132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9">
        <f t="shared" si="28"/>
        <v>0.46228221805909264</v>
      </c>
      <c r="E158" s="9">
        <f t="shared" si="29"/>
        <v>0.28218468059019414</v>
      </c>
      <c r="F158" s="9">
        <f t="shared" si="30"/>
        <v>0.25553310135071305</v>
      </c>
      <c r="G158" s="9">
        <f t="shared" si="31"/>
        <v>1.0870848228432279</v>
      </c>
      <c r="H158" s="9">
        <f t="shared" si="32"/>
        <v>2.1631807604422542</v>
      </c>
      <c r="I158" s="9">
        <f t="shared" si="33"/>
        <v>3.5437784854531533</v>
      </c>
      <c r="J158" s="9">
        <f t="shared" si="34"/>
        <v>3.9133873252198508</v>
      </c>
      <c r="K158" s="11">
        <f t="shared" si="35"/>
        <v>0.48309178743961356</v>
      </c>
      <c r="L158" s="11">
        <f t="shared" si="36"/>
        <v>0.29940119760479045</v>
      </c>
      <c r="M158" s="11">
        <f t="shared" si="37"/>
        <v>0.27173913043478259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-0.26373623263869228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0.23936059827415118</v>
      </c>
      <c r="Q158" s="11">
        <f>2*'OddsRatio_working_3-way'!K158*'OddsRatio_working_3-way'!L158*'OddsRatio_working_3-way'!M158</f>
        <v>7.86077498437278E-2</v>
      </c>
      <c r="R158" s="11">
        <f t="shared" si="38"/>
        <v>0</v>
      </c>
      <c r="S158" s="11">
        <f t="shared" si="39"/>
        <v>-0.90757570880321659</v>
      </c>
      <c r="T158" s="11">
        <f t="shared" si="40"/>
        <v>-0.29805441996821558</v>
      </c>
      <c r="U158" s="11">
        <f>'OddsRatio_working_3-way'!S158-'OddsRatio_working_3-way'!R158^2/3</f>
        <v>-0.90757570880321659</v>
      </c>
      <c r="V158" s="11">
        <f>'OddsRatio_working_3-way'!S158*'OddsRatio_working_3-way'!R158/3-2*'OddsRatio_working_3-way'!R158^3/27-'OddsRatio_working_3-way'!T158</f>
        <v>0.29805441996821558</v>
      </c>
      <c r="W158" s="11">
        <f>'OddsRatio_working_3-way'!V158^2+4*'OddsRatio_working_3-way'!U158^3/27</f>
        <v>-2.191383886400744E-2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0.16639582035510753</v>
      </c>
      <c r="Y158" s="11">
        <f>IF('OddsRatio_working_3-way'!W158&gt;=0,IF('OddsRatio_working_3-way'!V158+SQRT('OddsRatio_working_3-way'!W158)&gt;0,0,PI()),ACOS('OddsRatio_working_3-way'!V158/(2*'OddsRatio_working_3-way'!X158)))</f>
        <v>0.46097615155071825</v>
      </c>
      <c r="Z158" s="11">
        <f>'OddsRatio_working_3-way'!X158^(1/3)*COS('OddsRatio_working_3-way'!Y158/3)</f>
        <v>0.54354241142161397</v>
      </c>
      <c r="AA158" s="11">
        <f>'OddsRatio_working_3-way'!X158^(1/3)*COS(('OddsRatio_working_3-way'!Y158+2*PI())/3)</f>
        <v>-0.34467636629829101</v>
      </c>
      <c r="AB158" s="11">
        <f>'OddsRatio_working_3-way'!X158^(1/3)*COS(('OddsRatio_working_3-way'!Y158+4*PI())/3)</f>
        <v>-0.19886604512332307</v>
      </c>
      <c r="AC158" s="11">
        <f>'OddsRatio_working_3-way'!X158^(1/3)*SIN('OddsRatio_working_3-way'!Y158/3)</f>
        <v>8.4183628180993564E-2</v>
      </c>
      <c r="AD158" s="11">
        <f>'OddsRatio_working_3-way'!X158^(1/3)*SIN(('OddsRatio_working_3-way'!Y158+2*PI())/3)</f>
        <v>0.42862972223487389</v>
      </c>
      <c r="AE158" s="11">
        <f>'OddsRatio_working_3-way'!X158^(1/3)*SIN(('OddsRatio_working_3-way'!Y158+4*PI())/3)</f>
        <v>-0.51281335041586751</v>
      </c>
      <c r="AF158" s="11">
        <f>-'OddsRatio_working_3-way'!U158/(3*'OddsRatio_working_3-way'!X158^(1/3))*COS(('OddsRatio_working_3-way'!Y158)/3)</f>
        <v>0.54354241142161397</v>
      </c>
      <c r="AG158" s="11">
        <f>-'OddsRatio_working_3-way'!U158/(3*'OddsRatio_working_3-way'!X158^(1/3))*COS(('OddsRatio_working_3-way'!Y158+2*PI())/3)</f>
        <v>-0.34467636629829101</v>
      </c>
      <c r="AH158" s="11">
        <f>-'OddsRatio_working_3-way'!U158/(3*'OddsRatio_working_3-way'!X158^(1/3))*COS(('OddsRatio_working_3-way'!Y158+4*PI())/3)</f>
        <v>-0.19886604512332307</v>
      </c>
      <c r="AI158" s="11">
        <f>'OddsRatio_working_3-way'!U158/(3*'OddsRatio_working_3-way'!X158^(1/3))*SIN(('OddsRatio_working_3-way'!Y158)/3)</f>
        <v>-8.4183628180993564E-2</v>
      </c>
      <c r="AJ158" s="11">
        <f>'OddsRatio_working_3-way'!U158/(3*'OddsRatio_working_3-way'!X158^(1/3))*SIN(('OddsRatio_working_3-way'!Y158+2*PI())/3)</f>
        <v>-0.42862972223487389</v>
      </c>
      <c r="AK158" s="11">
        <f>'OddsRatio_working_3-way'!U158/(3*'OddsRatio_working_3-way'!X158^(1/3))*SIN(('OddsRatio_working_3-way'!Y158+4*PI())/3)</f>
        <v>0.51281335041586751</v>
      </c>
      <c r="AL158" s="11">
        <f>'OddsRatio_working_3-way'!Z158+'OddsRatio_working_3-way'!AF158</f>
        <v>1.0870848228432279</v>
      </c>
      <c r="AM158" s="11">
        <f>'OddsRatio_working_3-way'!AA158+'OddsRatio_working_3-way'!AG158</f>
        <v>-0.68935273259658203</v>
      </c>
      <c r="AN158" s="11">
        <f>'OddsRatio_working_3-way'!AB158+'OddsRatio_working_3-way'!AH158</f>
        <v>-0.39773209024664613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1.0870848228432279</v>
      </c>
      <c r="AS158" s="11">
        <f>IF(('OddsRatio_working_3-way'!X158=0),IF(Q158&gt;0,-Q158^(1/3),(-Q158)^(1/3)),'OddsRatio_working_3-way'!AM158-'OddsRatio_working_3-way'!R158/3)</f>
        <v>-0.68935273259658203</v>
      </c>
      <c r="AT158" s="11">
        <f>IF(('OddsRatio_working_3-way'!X158=0),IF(Q158&gt;0,-Q158^(1/3),(-Q158)^(1/3)),'OddsRatio_working_3-way'!AN158-'OddsRatio_working_3-way'!R158/3)</f>
        <v>-0.39773209024664613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9">
        <f t="shared" si="28"/>
        <v>0.38115669272146763</v>
      </c>
      <c r="E159" s="9">
        <f t="shared" si="29"/>
        <v>0.29669666875583178</v>
      </c>
      <c r="F159" s="9">
        <f t="shared" si="30"/>
        <v>0.32214663852270076</v>
      </c>
      <c r="G159" s="9">
        <f t="shared" si="31"/>
        <v>1.0823952792397566</v>
      </c>
      <c r="H159" s="9">
        <f t="shared" si="32"/>
        <v>2.6235929188596345</v>
      </c>
      <c r="I159" s="9">
        <f t="shared" si="33"/>
        <v>3.3704456615350669</v>
      </c>
      <c r="J159" s="9">
        <f t="shared" si="34"/>
        <v>3.1041764228420865</v>
      </c>
      <c r="K159" s="11">
        <f t="shared" si="35"/>
        <v>0.4</v>
      </c>
      <c r="L159" s="11">
        <f t="shared" si="36"/>
        <v>0.31347962382445144</v>
      </c>
      <c r="M159" s="11">
        <f t="shared" si="37"/>
        <v>0.33967391304347827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-0.27199638816955163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0.23996524465040206</v>
      </c>
      <c r="Q159" s="11">
        <f>2*'OddsRatio_working_3-way'!K159*'OddsRatio_working_3-way'!L159*'OddsRatio_working_3-way'!M159</f>
        <v>8.5184680387079201E-2</v>
      </c>
      <c r="R159" s="11">
        <f t="shared" si="38"/>
        <v>0</v>
      </c>
      <c r="S159" s="11">
        <f t="shared" si="39"/>
        <v>-0.88223687919273897</v>
      </c>
      <c r="T159" s="11">
        <f t="shared" si="40"/>
        <v>-0.31318313070384779</v>
      </c>
      <c r="U159" s="11">
        <f>'OddsRatio_working_3-way'!S159-'OddsRatio_working_3-way'!R159^2/3</f>
        <v>-0.88223687919273897</v>
      </c>
      <c r="V159" s="11">
        <f>'OddsRatio_working_3-way'!S159*'OddsRatio_working_3-way'!R159/3-2*'OddsRatio_working_3-way'!R159^3/27-'OddsRatio_working_3-way'!T159</f>
        <v>0.31318313070384779</v>
      </c>
      <c r="W159" s="11">
        <f>'OddsRatio_working_3-way'!V159^2+4*'OddsRatio_working_3-way'!U159^3/27</f>
        <v>-3.6469841999268587E-3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0.15947621888340457</v>
      </c>
      <c r="Y159" s="11">
        <f>IF('OddsRatio_working_3-way'!W159&gt;=0,IF('OddsRatio_working_3-way'!V159+SQRT('OddsRatio_working_3-way'!W159)&gt;0,0,PI()),ACOS('OddsRatio_working_3-way'!V159/(2*'OddsRatio_working_3-way'!X159)))</f>
        <v>0.19048934181088217</v>
      </c>
      <c r="Z159" s="11">
        <f>'OddsRatio_working_3-way'!X159^(1/3)*COS('OddsRatio_working_3-way'!Y159/3)</f>
        <v>0.54119763961987832</v>
      </c>
      <c r="AA159" s="11">
        <f>'OddsRatio_working_3-way'!X159^(1/3)*COS(('OddsRatio_working_3-way'!Y159+2*PI())/3)</f>
        <v>-0.30039908743606958</v>
      </c>
      <c r="AB159" s="11">
        <f>'OddsRatio_working_3-way'!X159^(1/3)*COS(('OddsRatio_working_3-way'!Y159+4*PI())/3)</f>
        <v>-0.24079855218380888</v>
      </c>
      <c r="AC159" s="11">
        <f>'OddsRatio_working_3-way'!X159^(1/3)*SIN('OddsRatio_working_3-way'!Y159/3)</f>
        <v>3.441038507173852E-2</v>
      </c>
      <c r="AD159" s="11">
        <f>'OddsRatio_working_3-way'!X159^(1/3)*SIN(('OddsRatio_working_3-way'!Y159+2*PI())/3)</f>
        <v>0.45148571184312103</v>
      </c>
      <c r="AE159" s="11">
        <f>'OddsRatio_working_3-way'!X159^(1/3)*SIN(('OddsRatio_working_3-way'!Y159+4*PI())/3)</f>
        <v>-0.48589609691485947</v>
      </c>
      <c r="AF159" s="11">
        <f>-'OddsRatio_working_3-way'!U159/(3*'OddsRatio_working_3-way'!X159^(1/3))*COS(('OddsRatio_working_3-way'!Y159)/3)</f>
        <v>0.54119763961987821</v>
      </c>
      <c r="AG159" s="11">
        <f>-'OddsRatio_working_3-way'!U159/(3*'OddsRatio_working_3-way'!X159^(1/3))*COS(('OddsRatio_working_3-way'!Y159+2*PI())/3)</f>
        <v>-0.30039908743606947</v>
      </c>
      <c r="AH159" s="11">
        <f>-'OddsRatio_working_3-way'!U159/(3*'OddsRatio_working_3-way'!X159^(1/3))*COS(('OddsRatio_working_3-way'!Y159+4*PI())/3)</f>
        <v>-0.24079855218380886</v>
      </c>
      <c r="AI159" s="11">
        <f>'OddsRatio_working_3-way'!U159/(3*'OddsRatio_working_3-way'!X159^(1/3))*SIN(('OddsRatio_working_3-way'!Y159)/3)</f>
        <v>-3.4410385071738513E-2</v>
      </c>
      <c r="AJ159" s="11">
        <f>'OddsRatio_working_3-way'!U159/(3*'OddsRatio_working_3-way'!X159^(1/3))*SIN(('OddsRatio_working_3-way'!Y159+2*PI())/3)</f>
        <v>-0.45148571184312092</v>
      </c>
      <c r="AK159" s="11">
        <f>'OddsRatio_working_3-way'!U159/(3*'OddsRatio_working_3-way'!X159^(1/3))*SIN(('OddsRatio_working_3-way'!Y159+4*PI())/3)</f>
        <v>0.48589609691485935</v>
      </c>
      <c r="AL159" s="11">
        <f>'OddsRatio_working_3-way'!Z159+'OddsRatio_working_3-way'!AF159</f>
        <v>1.0823952792397566</v>
      </c>
      <c r="AM159" s="11">
        <f>'OddsRatio_working_3-way'!AA159+'OddsRatio_working_3-way'!AG159</f>
        <v>-0.60079817487213905</v>
      </c>
      <c r="AN159" s="11">
        <f>'OddsRatio_working_3-way'!AB159+'OddsRatio_working_3-way'!AH159</f>
        <v>-0.48159710436761771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1.0823952792397566</v>
      </c>
      <c r="AS159" s="11">
        <f>IF(('OddsRatio_working_3-way'!X159=0),IF(Q159&gt;0,-Q159^(1/3),(-Q159)^(1/3)),'OddsRatio_working_3-way'!AM159-'OddsRatio_working_3-way'!R159/3)</f>
        <v>-0.60079817487213905</v>
      </c>
      <c r="AT159" s="11">
        <f>IF(('OddsRatio_working_3-way'!X159=0),IF(Q159&gt;0,-Q159^(1/3),(-Q159)^(1/3)),'OddsRatio_working_3-way'!AN159-'OddsRatio_working_3-way'!R159/3)</f>
        <v>-0.48159710436761771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1.97</v>
      </c>
      <c r="B160" s="4">
        <f>IF('True_Odds_Calculator_3-way'!B161="","",'True_Odds_Calculator_3-way'!B161)</f>
        <v>3.82</v>
      </c>
      <c r="C160" s="4">
        <f>IF('True_Odds_Calculator_3-way'!C161="","",'True_Odds_Calculator_3-way'!C161)</f>
        <v>3.52</v>
      </c>
      <c r="D160" s="9">
        <f t="shared" si="28"/>
        <v>0.48669188154143495</v>
      </c>
      <c r="E160" s="9">
        <f t="shared" si="29"/>
        <v>0.24592946540776287</v>
      </c>
      <c r="F160" s="9">
        <f t="shared" si="30"/>
        <v>0.26737865305080227</v>
      </c>
      <c r="G160" s="9">
        <f t="shared" si="31"/>
        <v>1.0873072827943164</v>
      </c>
      <c r="H160" s="9">
        <f t="shared" si="32"/>
        <v>2.0546880643104872</v>
      </c>
      <c r="I160" s="9">
        <f t="shared" si="33"/>
        <v>4.0662065374799718</v>
      </c>
      <c r="J160" s="9">
        <f t="shared" si="34"/>
        <v>3.7400143526416776</v>
      </c>
      <c r="K160" s="11">
        <f t="shared" si="35"/>
        <v>0.50761421319796951</v>
      </c>
      <c r="L160" s="11">
        <f t="shared" si="36"/>
        <v>0.26178010471204188</v>
      </c>
      <c r="M160" s="11">
        <f t="shared" si="37"/>
        <v>0.28409090909090912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-0.26022506807249157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0.23820841900279538</v>
      </c>
      <c r="Q160" s="11">
        <f>2*'OddsRatio_working_3-way'!K160*'OddsRatio_working_3-way'!L160*'OddsRatio_working_3-way'!M160</f>
        <v>7.5501876070616605E-2</v>
      </c>
      <c r="R160" s="11">
        <f t="shared" si="38"/>
        <v>0</v>
      </c>
      <c r="S160" s="11">
        <f t="shared" si="39"/>
        <v>-0.91539381953946508</v>
      </c>
      <c r="T160" s="11">
        <f t="shared" si="40"/>
        <v>-0.29014067180331699</v>
      </c>
      <c r="U160" s="11">
        <f>'OddsRatio_working_3-way'!S160-'OddsRatio_working_3-way'!R160^2/3</f>
        <v>-0.91539381953946508</v>
      </c>
      <c r="V160" s="11">
        <f>'OddsRatio_working_3-way'!S160*'OddsRatio_working_3-way'!R160/3-2*'OddsRatio_working_3-way'!R160^3/27-'OddsRatio_working_3-way'!T160</f>
        <v>0.29014067180331699</v>
      </c>
      <c r="W160" s="11">
        <f>'OddsRatio_working_3-way'!V160^2+4*'OddsRatio_working_3-way'!U160^3/27</f>
        <v>-2.9455493896694315E-2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0.16855051418727146</v>
      </c>
      <c r="Y160" s="11">
        <f>IF('OddsRatio_working_3-way'!W160&gt;=0,IF('OddsRatio_working_3-way'!V160+SQRT('OddsRatio_working_3-way'!W160)&gt;0,0,PI()),ACOS('OddsRatio_working_3-way'!V160/(2*'OddsRatio_working_3-way'!X160)))</f>
        <v>0.53416602792756063</v>
      </c>
      <c r="Z160" s="11">
        <f>'OddsRatio_working_3-way'!X160^(1/3)*COS('OddsRatio_working_3-way'!Y160/3)</f>
        <v>0.54365364139715822</v>
      </c>
      <c r="AA160" s="11">
        <f>'OddsRatio_working_3-way'!X160^(1/3)*COS(('OddsRatio_working_3-way'!Y160+2*PI())/3)</f>
        <v>-0.35655576222137747</v>
      </c>
      <c r="AB160" s="11">
        <f>'OddsRatio_working_3-way'!X160^(1/3)*COS(('OddsRatio_working_3-way'!Y160+4*PI())/3)</f>
        <v>-0.18709787917578047</v>
      </c>
      <c r="AC160" s="11">
        <f>'OddsRatio_working_3-way'!X160^(1/3)*SIN('OddsRatio_working_3-way'!Y160/3)</f>
        <v>9.7836554392679451E-2</v>
      </c>
      <c r="AD160" s="11">
        <f>'OddsRatio_working_3-way'!X160^(1/3)*SIN(('OddsRatio_working_3-way'!Y160+2*PI())/3)</f>
        <v>0.42189958711351472</v>
      </c>
      <c r="AE160" s="11">
        <f>'OddsRatio_working_3-way'!X160^(1/3)*SIN(('OddsRatio_working_3-way'!Y160+4*PI())/3)</f>
        <v>-0.51973614150619418</v>
      </c>
      <c r="AF160" s="11">
        <f>-'OddsRatio_working_3-way'!U160/(3*'OddsRatio_working_3-way'!X160^(1/3))*COS(('OddsRatio_working_3-way'!Y160)/3)</f>
        <v>0.54365364139715833</v>
      </c>
      <c r="AG160" s="11">
        <f>-'OddsRatio_working_3-way'!U160/(3*'OddsRatio_working_3-way'!X160^(1/3))*COS(('OddsRatio_working_3-way'!Y160+2*PI())/3)</f>
        <v>-0.35655576222137753</v>
      </c>
      <c r="AH160" s="11">
        <f>-'OddsRatio_working_3-way'!U160/(3*'OddsRatio_working_3-way'!X160^(1/3))*COS(('OddsRatio_working_3-way'!Y160+4*PI())/3)</f>
        <v>-0.18709787917578052</v>
      </c>
      <c r="AI160" s="11">
        <f>'OddsRatio_working_3-way'!U160/(3*'OddsRatio_working_3-way'!X160^(1/3))*SIN(('OddsRatio_working_3-way'!Y160)/3)</f>
        <v>-9.7836554392679465E-2</v>
      </c>
      <c r="AJ160" s="11">
        <f>'OddsRatio_working_3-way'!U160/(3*'OddsRatio_working_3-way'!X160^(1/3))*SIN(('OddsRatio_working_3-way'!Y160+2*PI())/3)</f>
        <v>-0.42189958711351483</v>
      </c>
      <c r="AK160" s="11">
        <f>'OddsRatio_working_3-way'!U160/(3*'OddsRatio_working_3-way'!X160^(1/3))*SIN(('OddsRatio_working_3-way'!Y160+4*PI())/3)</f>
        <v>0.51973614150619429</v>
      </c>
      <c r="AL160" s="11">
        <f>'OddsRatio_working_3-way'!Z160+'OddsRatio_working_3-way'!AF160</f>
        <v>1.0873072827943164</v>
      </c>
      <c r="AM160" s="11">
        <f>'OddsRatio_working_3-way'!AA160+'OddsRatio_working_3-way'!AG160</f>
        <v>-0.71311152444275505</v>
      </c>
      <c r="AN160" s="11">
        <f>'OddsRatio_working_3-way'!AB160+'OddsRatio_working_3-way'!AH160</f>
        <v>-0.37419575835156099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1.0873072827943164</v>
      </c>
      <c r="AS160" s="11">
        <f>IF(('OddsRatio_working_3-way'!X160=0),IF(Q160&gt;0,-Q160^(1/3),(-Q160)^(1/3)),'OddsRatio_working_3-way'!AM160-'OddsRatio_working_3-way'!R160/3)</f>
        <v>-0.71311152444275505</v>
      </c>
      <c r="AT160" s="11">
        <f>IF(('OddsRatio_working_3-way'!X160=0),IF(Q160&gt;0,-Q160^(1/3),(-Q160)^(1/3)),'OddsRatio_working_3-way'!AN160-'OddsRatio_working_3-way'!R160/3)</f>
        <v>-0.37419575835156099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1.74</v>
      </c>
      <c r="B161" s="4">
        <f>IF('True_Odds_Calculator_3-way'!B162="","",'True_Odds_Calculator_3-way'!B162)</f>
        <v>3.82</v>
      </c>
      <c r="C161" s="4">
        <f>IF('True_Odds_Calculator_3-way'!C162="","",'True_Odds_Calculator_3-way'!C162)</f>
        <v>4.62</v>
      </c>
      <c r="D161" s="9">
        <f t="shared" si="28"/>
        <v>0.55303089381197923</v>
      </c>
      <c r="E161" s="9">
        <f t="shared" si="29"/>
        <v>0.24510026072616198</v>
      </c>
      <c r="F161" s="9">
        <f t="shared" si="30"/>
        <v>0.20186884546185899</v>
      </c>
      <c r="G161" s="9">
        <f t="shared" si="31"/>
        <v>1.0921854681500687</v>
      </c>
      <c r="H161" s="9">
        <f t="shared" si="32"/>
        <v>1.8082172464310509</v>
      </c>
      <c r="I161" s="9">
        <f t="shared" si="33"/>
        <v>4.0799630201831931</v>
      </c>
      <c r="J161" s="9">
        <f t="shared" si="34"/>
        <v>4.9537113947032481</v>
      </c>
      <c r="K161" s="11">
        <f t="shared" si="35"/>
        <v>0.57471264367816088</v>
      </c>
      <c r="L161" s="11">
        <f t="shared" si="36"/>
        <v>0.26178010471204188</v>
      </c>
      <c r="M161" s="11">
        <f t="shared" si="37"/>
        <v>0.21645021645021645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-0.24599983274834347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0.23381364778728919</v>
      </c>
      <c r="Q161" s="11">
        <f>2*'OddsRatio_working_3-way'!K161*'OddsRatio_working_3-way'!L161*'OddsRatio_working_3-way'!M161</f>
        <v>6.5129149801473316E-2</v>
      </c>
      <c r="R161" s="11">
        <f t="shared" si="38"/>
        <v>0</v>
      </c>
      <c r="S161" s="11">
        <f t="shared" si="39"/>
        <v>-0.95046262908023726</v>
      </c>
      <c r="T161" s="11">
        <f t="shared" si="40"/>
        <v>-0.26475282147081819</v>
      </c>
      <c r="U161" s="11">
        <f>'OddsRatio_working_3-way'!S161-'OddsRatio_working_3-way'!R161^2/3</f>
        <v>-0.95046262908023726</v>
      </c>
      <c r="V161" s="11">
        <f>'OddsRatio_working_3-way'!S161*'OddsRatio_working_3-way'!R161/3-2*'OddsRatio_working_3-way'!R161^3/27-'OddsRatio_working_3-way'!T161</f>
        <v>0.26475282147081819</v>
      </c>
      <c r="W161" s="11">
        <f>'OddsRatio_working_3-way'!V161^2+4*'OddsRatio_working_3-way'!U161^3/27</f>
        <v>-5.7110118087226935E-2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0.17832847120131004</v>
      </c>
      <c r="Y161" s="11">
        <f>IF('OddsRatio_working_3-way'!W161&gt;=0,IF('OddsRatio_working_3-way'!V161+SQRT('OddsRatio_working_3-way'!W161)&gt;0,0,PI()),ACOS('OddsRatio_working_3-way'!V161/(2*'OddsRatio_working_3-way'!X161)))</f>
        <v>0.73427330612602482</v>
      </c>
      <c r="Z161" s="11">
        <f>'OddsRatio_working_3-way'!X161^(1/3)*COS('OddsRatio_working_3-way'!Y161/3)</f>
        <v>0.54609273407503434</v>
      </c>
      <c r="AA161" s="11">
        <f>'OddsRatio_working_3-way'!X161^(1/3)*COS(('OddsRatio_working_3-way'!Y161+2*PI())/3)</f>
        <v>-0.3911679214334009</v>
      </c>
      <c r="AB161" s="11">
        <f>'OddsRatio_working_3-way'!X161^(1/3)*COS(('OddsRatio_working_3-way'!Y161+4*PI())/3)</f>
        <v>-0.15492481264163357</v>
      </c>
      <c r="AC161" s="11">
        <f>'OddsRatio_working_3-way'!X161^(1/3)*SIN('OddsRatio_working_3-way'!Y161/3)</f>
        <v>0.13639502245512092</v>
      </c>
      <c r="AD161" s="11">
        <f>'OddsRatio_working_3-way'!X161^(1/3)*SIN(('OddsRatio_working_3-way'!Y161+2*PI())/3)</f>
        <v>0.40473266930351914</v>
      </c>
      <c r="AE161" s="11">
        <f>'OddsRatio_working_3-way'!X161^(1/3)*SIN(('OddsRatio_working_3-way'!Y161+4*PI())/3)</f>
        <v>-0.54112769175864017</v>
      </c>
      <c r="AF161" s="11">
        <f>-'OddsRatio_working_3-way'!U161/(3*'OddsRatio_working_3-way'!X161^(1/3))*COS(('OddsRatio_working_3-way'!Y161)/3)</f>
        <v>0.54609273407503434</v>
      </c>
      <c r="AG161" s="11">
        <f>-'OddsRatio_working_3-way'!U161/(3*'OddsRatio_working_3-way'!X161^(1/3))*COS(('OddsRatio_working_3-way'!Y161+2*PI())/3)</f>
        <v>-0.3911679214334009</v>
      </c>
      <c r="AH161" s="11">
        <f>-'OddsRatio_working_3-way'!U161/(3*'OddsRatio_working_3-way'!X161^(1/3))*COS(('OddsRatio_working_3-way'!Y161+4*PI())/3)</f>
        <v>-0.15492481264163357</v>
      </c>
      <c r="AI161" s="11">
        <f>'OddsRatio_working_3-way'!U161/(3*'OddsRatio_working_3-way'!X161^(1/3))*SIN(('OddsRatio_working_3-way'!Y161)/3)</f>
        <v>-0.13639502245512092</v>
      </c>
      <c r="AJ161" s="11">
        <f>'OddsRatio_working_3-way'!U161/(3*'OddsRatio_working_3-way'!X161^(1/3))*SIN(('OddsRatio_working_3-way'!Y161+2*PI())/3)</f>
        <v>-0.40473266930351914</v>
      </c>
      <c r="AK161" s="11">
        <f>'OddsRatio_working_3-way'!U161/(3*'OddsRatio_working_3-way'!X161^(1/3))*SIN(('OddsRatio_working_3-way'!Y161+4*PI())/3)</f>
        <v>0.54112769175864017</v>
      </c>
      <c r="AL161" s="11">
        <f>'OddsRatio_working_3-way'!Z161+'OddsRatio_working_3-way'!AF161</f>
        <v>1.0921854681500687</v>
      </c>
      <c r="AM161" s="11">
        <f>'OddsRatio_working_3-way'!AA161+'OddsRatio_working_3-way'!AG161</f>
        <v>-0.7823358428668018</v>
      </c>
      <c r="AN161" s="11">
        <f>'OddsRatio_working_3-way'!AB161+'OddsRatio_working_3-way'!AH161</f>
        <v>-0.30984962528326715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1.0921854681500687</v>
      </c>
      <c r="AS161" s="11">
        <f>IF(('OddsRatio_working_3-way'!X161=0),IF(Q161&gt;0,-Q161^(1/3),(-Q161)^(1/3)),'OddsRatio_working_3-way'!AM161-'OddsRatio_working_3-way'!R161/3)</f>
        <v>-0.7823358428668018</v>
      </c>
      <c r="AT161" s="11">
        <f>IF(('OddsRatio_working_3-way'!X161=0),IF(Q161&gt;0,-Q161^(1/3),(-Q161)^(1/3)),'OddsRatio_working_3-way'!AN161-'OddsRatio_working_3-way'!R161/3)</f>
        <v>-0.30984962528326715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6.35</v>
      </c>
      <c r="B162" s="4">
        <f>IF('True_Odds_Calculator_3-way'!B163="","",'True_Odds_Calculator_3-way'!B163)</f>
        <v>3.92</v>
      </c>
      <c r="C162" s="4">
        <f>IF('True_Odds_Calculator_3-way'!C163="","",'True_Odds_Calculator_3-way'!C163)</f>
        <v>1.5549999999999999</v>
      </c>
      <c r="D162" s="9">
        <f t="shared" si="28"/>
        <v>0.14442117188406128</v>
      </c>
      <c r="E162" s="9">
        <f t="shared" si="29"/>
        <v>0.23621725105891414</v>
      </c>
      <c r="F162" s="9">
        <f t="shared" si="30"/>
        <v>0.61936157705702466</v>
      </c>
      <c r="G162" s="9">
        <f t="shared" si="31"/>
        <v>1.1073257071458675</v>
      </c>
      <c r="H162" s="9">
        <f t="shared" si="32"/>
        <v>6.9241925332303911</v>
      </c>
      <c r="I162" s="9">
        <f t="shared" si="33"/>
        <v>4.2333910648659332</v>
      </c>
      <c r="J162" s="9">
        <f t="shared" si="34"/>
        <v>1.6145657674659561</v>
      </c>
      <c r="K162" s="11">
        <f t="shared" si="35"/>
        <v>0.15748031496062992</v>
      </c>
      <c r="L162" s="11">
        <f t="shared" si="36"/>
        <v>0.25510204081632654</v>
      </c>
      <c r="M162" s="11">
        <f t="shared" si="37"/>
        <v>0.64308681672025725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-0.2239955708338478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0.22799458290038047</v>
      </c>
      <c r="Q162" s="11">
        <f>2*'OddsRatio_working_3-way'!K162*'OddsRatio_working_3-way'!L162*'OddsRatio_working_3-way'!M162</f>
        <v>5.1670160430681115E-2</v>
      </c>
      <c r="R162" s="11">
        <f t="shared" si="38"/>
        <v>0</v>
      </c>
      <c r="S162" s="11">
        <f t="shared" si="39"/>
        <v>-1.0178530854500645</v>
      </c>
      <c r="T162" s="11">
        <f t="shared" si="40"/>
        <v>-0.23067492021531202</v>
      </c>
      <c r="U162" s="11">
        <f>'OddsRatio_working_3-way'!S162-'OddsRatio_working_3-way'!R162^2/3</f>
        <v>-1.0178530854500645</v>
      </c>
      <c r="V162" s="11">
        <f>'OddsRatio_working_3-way'!S162*'OddsRatio_working_3-way'!R162/3-2*'OddsRatio_working_3-way'!R162^3/27-'OddsRatio_working_3-way'!T162</f>
        <v>0.23067492021531202</v>
      </c>
      <c r="W162" s="11">
        <f>'OddsRatio_working_3-way'!V162^2+4*'OddsRatio_working_3-way'!U162^3/27</f>
        <v>-0.10301443595282558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0.19762676613326327</v>
      </c>
      <c r="Y162" s="11">
        <f>IF('OddsRatio_working_3-way'!W162&gt;=0,IF('OddsRatio_working_3-way'!V162+SQRT('OddsRatio_working_3-way'!W162)&gt;0,0,PI()),ACOS('OddsRatio_working_3-way'!V162/(2*'OddsRatio_working_3-way'!X162)))</f>
        <v>0.94762593975595943</v>
      </c>
      <c r="Z162" s="11">
        <f>'OddsRatio_working_3-way'!X162^(1/3)*COS('OddsRatio_working_3-way'!Y162/3)</f>
        <v>0.55366285357293388</v>
      </c>
      <c r="AA162" s="11">
        <f>'OddsRatio_working_3-way'!X162^(1/3)*COS(('OddsRatio_working_3-way'!Y162+2*PI())/3)</f>
        <v>-0.43353610059239761</v>
      </c>
      <c r="AB162" s="11">
        <f>'OddsRatio_working_3-way'!X162^(1/3)*COS(('OddsRatio_working_3-way'!Y162+4*PI())/3)</f>
        <v>-0.12012675298053664</v>
      </c>
      <c r="AC162" s="11">
        <f>'OddsRatio_working_3-way'!X162^(1/3)*SIN('OddsRatio_working_3-way'!Y162/3)</f>
        <v>0.18094697121025316</v>
      </c>
      <c r="AD162" s="11">
        <f>'OddsRatio_working_3-way'!X162^(1/3)*SIN(('OddsRatio_working_3-way'!Y162+2*PI())/3)</f>
        <v>0.38901261072081805</v>
      </c>
      <c r="AE162" s="11">
        <f>'OddsRatio_working_3-way'!X162^(1/3)*SIN(('OddsRatio_working_3-way'!Y162+4*PI())/3)</f>
        <v>-0.5699595819310711</v>
      </c>
      <c r="AF162" s="11">
        <f>-'OddsRatio_working_3-way'!U162/(3*'OddsRatio_working_3-way'!X162^(1/3))*COS(('OddsRatio_working_3-way'!Y162)/3)</f>
        <v>0.55366285357293377</v>
      </c>
      <c r="AG162" s="11">
        <f>-'OddsRatio_working_3-way'!U162/(3*'OddsRatio_working_3-way'!X162^(1/3))*COS(('OddsRatio_working_3-way'!Y162+2*PI())/3)</f>
        <v>-0.4335361005923975</v>
      </c>
      <c r="AH162" s="11">
        <f>-'OddsRatio_working_3-way'!U162/(3*'OddsRatio_working_3-way'!X162^(1/3))*COS(('OddsRatio_working_3-way'!Y162+4*PI())/3)</f>
        <v>-0.12012675298053661</v>
      </c>
      <c r="AI162" s="11">
        <f>'OddsRatio_working_3-way'!U162/(3*'OddsRatio_working_3-way'!X162^(1/3))*SIN(('OddsRatio_working_3-way'!Y162)/3)</f>
        <v>-0.18094697121025313</v>
      </c>
      <c r="AJ162" s="11">
        <f>'OddsRatio_working_3-way'!U162/(3*'OddsRatio_working_3-way'!X162^(1/3))*SIN(('OddsRatio_working_3-way'!Y162+2*PI())/3)</f>
        <v>-0.38901261072081794</v>
      </c>
      <c r="AK162" s="11">
        <f>'OddsRatio_working_3-way'!U162/(3*'OddsRatio_working_3-way'!X162^(1/3))*SIN(('OddsRatio_working_3-way'!Y162+4*PI())/3)</f>
        <v>0.56995958193107099</v>
      </c>
      <c r="AL162" s="11">
        <f>'OddsRatio_working_3-way'!Z162+'OddsRatio_working_3-way'!AF162</f>
        <v>1.1073257071458675</v>
      </c>
      <c r="AM162" s="11">
        <f>'OddsRatio_working_3-way'!AA162+'OddsRatio_working_3-way'!AG162</f>
        <v>-0.86707220118479511</v>
      </c>
      <c r="AN162" s="11">
        <f>'OddsRatio_working_3-way'!AB162+'OddsRatio_working_3-way'!AH162</f>
        <v>-0.24025350596107325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1.1073257071458675</v>
      </c>
      <c r="AS162" s="11">
        <f>IF(('OddsRatio_working_3-way'!X162=0),IF(Q162&gt;0,-Q162^(1/3),(-Q162)^(1/3)),'OddsRatio_working_3-way'!AM162-'OddsRatio_working_3-way'!R162/3)</f>
        <v>-0.86707220118479511</v>
      </c>
      <c r="AT162" s="11">
        <f>IF(('OddsRatio_working_3-way'!X162=0),IF(Q162&gt;0,-Q162^(1/3),(-Q162)^(1/3)),'OddsRatio_working_3-way'!AN162-'OddsRatio_working_3-way'!R162/3)</f>
        <v>-0.24025350596107325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1.4750000000000001</v>
      </c>
      <c r="B163" s="4">
        <f>IF('True_Odds_Calculator_3-way'!B164="","",'True_Odds_Calculator_3-way'!B164)</f>
        <v>4.54</v>
      </c>
      <c r="C163" s="4">
        <f>IF('True_Odds_Calculator_3-way'!C164="","",'True_Odds_Calculator_3-way'!C164)</f>
        <v>6.4</v>
      </c>
      <c r="D163" s="9">
        <f t="shared" si="28"/>
        <v>0.65449878207503243</v>
      </c>
      <c r="E163" s="9">
        <f t="shared" si="29"/>
        <v>0.20266934705369793</v>
      </c>
      <c r="F163" s="9">
        <f t="shared" si="30"/>
        <v>0.14283187087126964</v>
      </c>
      <c r="G163" s="9">
        <f t="shared" si="31"/>
        <v>1.1113404715576816</v>
      </c>
      <c r="H163" s="9">
        <f t="shared" si="32"/>
        <v>1.5278867239898988</v>
      </c>
      <c r="I163" s="9">
        <f t="shared" si="33"/>
        <v>4.9341452693141932</v>
      </c>
      <c r="J163" s="9">
        <f t="shared" si="34"/>
        <v>7.0012385464114795</v>
      </c>
      <c r="K163" s="11">
        <f t="shared" si="35"/>
        <v>0.67796610169491522</v>
      </c>
      <c r="L163" s="11">
        <f t="shared" si="36"/>
        <v>0.22026431718061673</v>
      </c>
      <c r="M163" s="11">
        <f t="shared" si="37"/>
        <v>0.15625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-0.2118667400881058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0.21968099006943925</v>
      </c>
      <c r="Q163" s="11">
        <f>2*'OddsRatio_working_3-way'!K163*'OddsRatio_working_3-way'!L163*'OddsRatio_working_3-way'!M163</f>
        <v>4.6666168894198459E-2</v>
      </c>
      <c r="R163" s="11">
        <f t="shared" si="38"/>
        <v>0</v>
      </c>
      <c r="S163" s="11">
        <f t="shared" si="39"/>
        <v>-1.0368828537130645</v>
      </c>
      <c r="T163" s="11">
        <f t="shared" si="40"/>
        <v>-0.22026189138886126</v>
      </c>
      <c r="U163" s="11">
        <f>'OddsRatio_working_3-way'!S163-'OddsRatio_working_3-way'!R163^2/3</f>
        <v>-1.0368828537130645</v>
      </c>
      <c r="V163" s="11">
        <f>'OddsRatio_working_3-way'!S163*'OddsRatio_working_3-way'!R163/3-2*'OddsRatio_working_3-way'!R163^3/27-'OddsRatio_working_3-way'!T163</f>
        <v>0.22026189138886126</v>
      </c>
      <c r="W163" s="11">
        <f>'OddsRatio_working_3-way'!V163^2+4*'OddsRatio_working_3-way'!U163^3/27</f>
        <v>-0.11663725760700511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0.20319483163038599</v>
      </c>
      <c r="Y163" s="11">
        <f>IF('OddsRatio_working_3-way'!W163&gt;=0,IF('OddsRatio_working_3-way'!V163+SQRT('OddsRatio_working_3-way'!W163)&gt;0,0,PI()),ACOS('OddsRatio_working_3-way'!V163/(2*'OddsRatio_working_3-way'!X163)))</f>
        <v>0.99798498308834893</v>
      </c>
      <c r="Z163" s="11">
        <f>'OddsRatio_working_3-way'!X163^(1/3)*COS('OddsRatio_working_3-way'!Y163/3)</f>
        <v>0.55567023577884067</v>
      </c>
      <c r="AA163" s="11">
        <f>'OddsRatio_working_3-way'!X163^(1/3)*COS(('OddsRatio_working_3-way'!Y163+2*PI())/3)</f>
        <v>-0.44409893003861228</v>
      </c>
      <c r="AB163" s="11">
        <f>'OddsRatio_working_3-way'!X163^(1/3)*COS(('OddsRatio_working_3-way'!Y163+4*PI())/3)</f>
        <v>-0.11157130574022857</v>
      </c>
      <c r="AC163" s="11">
        <f>'OddsRatio_working_3-way'!X163^(1/3)*SIN('OddsRatio_working_3-way'!Y163/3)</f>
        <v>0.19198491340165874</v>
      </c>
      <c r="AD163" s="11">
        <f>'OddsRatio_working_3-way'!X163^(1/3)*SIN(('OddsRatio_working_3-way'!Y163+2*PI())/3)</f>
        <v>0.38523208361053546</v>
      </c>
      <c r="AE163" s="11">
        <f>'OddsRatio_working_3-way'!X163^(1/3)*SIN(('OddsRatio_working_3-way'!Y163+4*PI())/3)</f>
        <v>-0.57721699701219409</v>
      </c>
      <c r="AF163" s="11">
        <f>-'OddsRatio_working_3-way'!U163/(3*'OddsRatio_working_3-way'!X163^(1/3))*COS(('OddsRatio_working_3-way'!Y163)/3)</f>
        <v>0.55567023577884078</v>
      </c>
      <c r="AG163" s="11">
        <f>-'OddsRatio_working_3-way'!U163/(3*'OddsRatio_working_3-way'!X163^(1/3))*COS(('OddsRatio_working_3-way'!Y163+2*PI())/3)</f>
        <v>-0.44409893003861234</v>
      </c>
      <c r="AH163" s="11">
        <f>-'OddsRatio_working_3-way'!U163/(3*'OddsRatio_working_3-way'!X163^(1/3))*COS(('OddsRatio_working_3-way'!Y163+4*PI())/3)</f>
        <v>-0.11157130574022858</v>
      </c>
      <c r="AI163" s="11">
        <f>'OddsRatio_working_3-way'!U163/(3*'OddsRatio_working_3-way'!X163^(1/3))*SIN(('OddsRatio_working_3-way'!Y163)/3)</f>
        <v>-0.19198491340165877</v>
      </c>
      <c r="AJ163" s="11">
        <f>'OddsRatio_working_3-way'!U163/(3*'OddsRatio_working_3-way'!X163^(1/3))*SIN(('OddsRatio_working_3-way'!Y163+2*PI())/3)</f>
        <v>-0.38523208361053551</v>
      </c>
      <c r="AK163" s="11">
        <f>'OddsRatio_working_3-way'!U163/(3*'OddsRatio_working_3-way'!X163^(1/3))*SIN(('OddsRatio_working_3-way'!Y163+4*PI())/3)</f>
        <v>0.5772169970121942</v>
      </c>
      <c r="AL163" s="11">
        <f>'OddsRatio_working_3-way'!Z163+'OddsRatio_working_3-way'!AF163</f>
        <v>1.1113404715576816</v>
      </c>
      <c r="AM163" s="11">
        <f>'OddsRatio_working_3-way'!AA163+'OddsRatio_working_3-way'!AG163</f>
        <v>-0.88819786007722468</v>
      </c>
      <c r="AN163" s="11">
        <f>'OddsRatio_working_3-way'!AB163+'OddsRatio_working_3-way'!AH163</f>
        <v>-0.22314261148045716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1.1113404715576816</v>
      </c>
      <c r="AS163" s="11">
        <f>IF(('OddsRatio_working_3-way'!X163=0),IF(Q163&gt;0,-Q163^(1/3),(-Q163)^(1/3)),'OddsRatio_working_3-way'!AM163-'OddsRatio_working_3-way'!R163/3)</f>
        <v>-0.88819786007722468</v>
      </c>
      <c r="AT163" s="11">
        <f>IF(('OddsRatio_working_3-way'!X163=0),IF(Q163&gt;0,-Q163^(1/3),(-Q163)^(1/3)),'OddsRatio_working_3-way'!AN163-'OddsRatio_working_3-way'!R163/3)</f>
        <v>-0.22314261148045716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1.984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3.9</v>
      </c>
      <c r="D164" s="9">
        <f t="shared" si="28"/>
        <v>0.48274358229221631</v>
      </c>
      <c r="E164" s="9">
        <f t="shared" si="29"/>
        <v>0.27674782952295884</v>
      </c>
      <c r="F164" s="9">
        <f t="shared" si="30"/>
        <v>0.24050858818482485</v>
      </c>
      <c r="G164" s="9">
        <f t="shared" si="31"/>
        <v>1.0889157524796422</v>
      </c>
      <c r="H164" s="9">
        <f t="shared" si="32"/>
        <v>2.0714931004399681</v>
      </c>
      <c r="I164" s="9">
        <f t="shared" si="33"/>
        <v>3.6133978059511414</v>
      </c>
      <c r="J164" s="9">
        <f t="shared" si="34"/>
        <v>4.157855682190962</v>
      </c>
      <c r="K164" s="11">
        <f t="shared" si="35"/>
        <v>0.50403225806451613</v>
      </c>
      <c r="L164" s="11">
        <f t="shared" si="36"/>
        <v>0.29411764705882354</v>
      </c>
      <c r="M164" s="11">
        <f t="shared" si="37"/>
        <v>0.25641025641025644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-0.26032695956794627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0.23886415608426997</v>
      </c>
      <c r="Q164" s="11">
        <f>2*'OddsRatio_working_3-way'!K164*'OddsRatio_working_3-way'!L164*'OddsRatio_working_3-way'!M164</f>
        <v>7.6022965017272431E-2</v>
      </c>
      <c r="R164" s="11">
        <f t="shared" si="38"/>
        <v>0</v>
      </c>
      <c r="S164" s="11">
        <f t="shared" si="39"/>
        <v>-0.91755443416503146</v>
      </c>
      <c r="T164" s="11">
        <f t="shared" si="40"/>
        <v>-0.29202878235678914</v>
      </c>
      <c r="U164" s="11">
        <f>'OddsRatio_working_3-way'!S164-'OddsRatio_working_3-way'!R164^2/3</f>
        <v>-0.91755443416503146</v>
      </c>
      <c r="V164" s="11">
        <f>'OddsRatio_working_3-way'!S164*'OddsRatio_working_3-way'!R164/3-2*'OddsRatio_working_3-way'!R164^3/27-'OddsRatio_working_3-way'!T164</f>
        <v>0.29202878235678914</v>
      </c>
      <c r="W164" s="11">
        <f>'OddsRatio_working_3-way'!V164^2+4*'OddsRatio_working_3-way'!U164^3/27</f>
        <v>-2.9162851251810396E-2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0.16914761377019136</v>
      </c>
      <c r="Y164" s="11">
        <f>IF('OddsRatio_working_3-way'!W164&gt;=0,IF('OddsRatio_working_3-way'!V164+SQRT('OddsRatio_working_3-way'!W164)&gt;0,0,PI()),ACOS('OddsRatio_working_3-way'!V164/(2*'OddsRatio_working_3-way'!X164)))</f>
        <v>0.52914995909866303</v>
      </c>
      <c r="Z164" s="11">
        <f>'OddsRatio_working_3-way'!X164^(1/3)*COS('OddsRatio_working_3-way'!Y164/3)</f>
        <v>0.54445787623982123</v>
      </c>
      <c r="AA164" s="11">
        <f>'OddsRatio_working_3-way'!X164^(1/3)*COS(('OddsRatio_working_3-way'!Y164+2*PI())/3)</f>
        <v>-0.35626954908613073</v>
      </c>
      <c r="AB164" s="11">
        <f>'OddsRatio_working_3-way'!X164^(1/3)*COS(('OddsRatio_working_3-way'!Y164+4*PI())/3)</f>
        <v>-0.18818832715369016</v>
      </c>
      <c r="AC164" s="11">
        <f>'OddsRatio_working_3-way'!X164^(1/3)*SIN('OddsRatio_working_3-way'!Y164/3)</f>
        <v>9.7041738728415705E-2</v>
      </c>
      <c r="AD164" s="11">
        <f>'OddsRatio_working_3-way'!X164^(1/3)*SIN(('OddsRatio_working_3-way'!Y164+2*PI())/3)</f>
        <v>0.42299348275000132</v>
      </c>
      <c r="AE164" s="11">
        <f>'OddsRatio_working_3-way'!X164^(1/3)*SIN(('OddsRatio_working_3-way'!Y164+4*PI())/3)</f>
        <v>-0.52003522147841708</v>
      </c>
      <c r="AF164" s="11">
        <f>-'OddsRatio_working_3-way'!U164/(3*'OddsRatio_working_3-way'!X164^(1/3))*COS(('OddsRatio_working_3-way'!Y164)/3)</f>
        <v>0.54445787623982111</v>
      </c>
      <c r="AG164" s="11">
        <f>-'OddsRatio_working_3-way'!U164/(3*'OddsRatio_working_3-way'!X164^(1/3))*COS(('OddsRatio_working_3-way'!Y164+2*PI())/3)</f>
        <v>-0.35626954908613068</v>
      </c>
      <c r="AH164" s="11">
        <f>-'OddsRatio_working_3-way'!U164/(3*'OddsRatio_working_3-way'!X164^(1/3))*COS(('OddsRatio_working_3-way'!Y164+4*PI())/3)</f>
        <v>-0.1881883271536901</v>
      </c>
      <c r="AI164" s="11">
        <f>'OddsRatio_working_3-way'!U164/(3*'OddsRatio_working_3-way'!X164^(1/3))*SIN(('OddsRatio_working_3-way'!Y164)/3)</f>
        <v>-9.7041738728415677E-2</v>
      </c>
      <c r="AJ164" s="11">
        <f>'OddsRatio_working_3-way'!U164/(3*'OddsRatio_working_3-way'!X164^(1/3))*SIN(('OddsRatio_working_3-way'!Y164+2*PI())/3)</f>
        <v>-0.4229934827500012</v>
      </c>
      <c r="AK164" s="11">
        <f>'OddsRatio_working_3-way'!U164/(3*'OddsRatio_working_3-way'!X164^(1/3))*SIN(('OddsRatio_working_3-way'!Y164+4*PI())/3)</f>
        <v>0.52003522147841696</v>
      </c>
      <c r="AL164" s="11">
        <f>'OddsRatio_working_3-way'!Z164+'OddsRatio_working_3-way'!AF164</f>
        <v>1.0889157524796422</v>
      </c>
      <c r="AM164" s="11">
        <f>'OddsRatio_working_3-way'!AA164+'OddsRatio_working_3-way'!AG164</f>
        <v>-0.71253909817226146</v>
      </c>
      <c r="AN164" s="11">
        <f>'OddsRatio_working_3-way'!AB164+'OddsRatio_working_3-way'!AH164</f>
        <v>-0.37637665430738027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1.0889157524796422</v>
      </c>
      <c r="AS164" s="11">
        <f>IF(('OddsRatio_working_3-way'!X164=0),IF(Q164&gt;0,-Q164^(1/3),(-Q164)^(1/3)),'OddsRatio_working_3-way'!AM164-'OddsRatio_working_3-way'!R164/3)</f>
        <v>-0.71253909817226146</v>
      </c>
      <c r="AT164" s="11">
        <f>IF(('OddsRatio_working_3-way'!X164=0),IF(Q164&gt;0,-Q164^(1/3),(-Q164)^(1/3)),'OddsRatio_working_3-way'!AN164-'OddsRatio_working_3-way'!R164/3)</f>
        <v>-0.37637665430738027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2.835</v>
      </c>
      <c r="B165" s="4">
        <f>IF('True_Odds_Calculator_3-way'!B166="","",'True_Odds_Calculator_3-way'!B166)</f>
        <v>2.8849999999999998</v>
      </c>
      <c r="C165" s="4">
        <f>IF('True_Odds_Calculator_3-way'!C166="","",'True_Odds_Calculator_3-way'!C166)</f>
        <v>2.8250000000000002</v>
      </c>
      <c r="D165" s="9">
        <f t="shared" si="28"/>
        <v>0.3349143552670662</v>
      </c>
      <c r="E165" s="9">
        <f t="shared" si="29"/>
        <v>0.32895299518827542</v>
      </c>
      <c r="F165" s="9">
        <f t="shared" si="30"/>
        <v>0.33613264954465855</v>
      </c>
      <c r="G165" s="9">
        <f t="shared" si="31"/>
        <v>1.0822005307997369</v>
      </c>
      <c r="H165" s="9">
        <f t="shared" si="32"/>
        <v>2.9858379740175174</v>
      </c>
      <c r="I165" s="9">
        <f t="shared" si="33"/>
        <v>3.0399480005575037</v>
      </c>
      <c r="J165" s="9">
        <f t="shared" si="34"/>
        <v>2.9750159687095201</v>
      </c>
      <c r="K165" s="11">
        <f t="shared" si="35"/>
        <v>0.35273368606701938</v>
      </c>
      <c r="L165" s="11">
        <f t="shared" si="36"/>
        <v>0.34662045060658581</v>
      </c>
      <c r="M165" s="11">
        <f t="shared" si="37"/>
        <v>0.35398230088495575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-0.2732077150005302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0.23998506639365932</v>
      </c>
      <c r="Q165" s="11">
        <f>2*'OddsRatio_working_3-way'!K165*'OddsRatio_working_3-way'!L165*'OddsRatio_working_3-way'!M165</f>
        <v>8.6559086165431662E-2</v>
      </c>
      <c r="R165" s="11">
        <f t="shared" si="38"/>
        <v>0</v>
      </c>
      <c r="S165" s="11">
        <f t="shared" si="39"/>
        <v>-0.8783978387769672</v>
      </c>
      <c r="T165" s="11">
        <f t="shared" si="40"/>
        <v>-0.31682518982036684</v>
      </c>
      <c r="U165" s="11">
        <f>'OddsRatio_working_3-way'!S165-'OddsRatio_working_3-way'!R165^2/3</f>
        <v>-0.8783978387769672</v>
      </c>
      <c r="V165" s="11">
        <f>'OddsRatio_working_3-way'!S165*'OddsRatio_working_3-way'!R165/3-2*'OddsRatio_working_3-way'!R165^3/27-'OddsRatio_working_3-way'!T165</f>
        <v>0.31682518982036684</v>
      </c>
      <c r="W165" s="11">
        <f>'OddsRatio_working_3-way'!V165^2+4*'OddsRatio_working_3-way'!U165^3/27</f>
        <v>-3.0188962603039382E-5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0.15843641458587931</v>
      </c>
      <c r="Y165" s="11">
        <f>IF('OddsRatio_working_3-way'!W165&gt;=0,IF('OddsRatio_working_3-way'!V165+SQRT('OddsRatio_working_3-way'!W165)&gt;0,0,PI()),ACOS('OddsRatio_working_3-way'!V165/(2*'OddsRatio_working_3-way'!X165)))</f>
        <v>1.7340469752063825E-2</v>
      </c>
      <c r="Z165" s="11">
        <f>'OddsRatio_working_3-way'!X165^(1/3)*COS('OddsRatio_working_3-way'!Y165/3)</f>
        <v>0.54110026539986844</v>
      </c>
      <c r="AA165" s="11">
        <f>'OddsRatio_working_3-way'!X165^(1/3)*COS(('OddsRatio_working_3-way'!Y165+2*PI())/3)</f>
        <v>-0.27325878225012229</v>
      </c>
      <c r="AB165" s="11">
        <f>'OddsRatio_working_3-way'!X165^(1/3)*COS(('OddsRatio_working_3-way'!Y165+4*PI())/3)</f>
        <v>-0.2678414831497461</v>
      </c>
      <c r="AC165" s="11">
        <f>'OddsRatio_working_3-way'!X165^(1/3)*SIN('OddsRatio_working_3-way'!Y165/3)</f>
        <v>3.1276790938828806E-3</v>
      </c>
      <c r="AD165" s="11">
        <f>'OddsRatio_working_3-way'!X165^(1/3)*SIN(('OddsRatio_working_3-way'!Y165+2*PI())/3)</f>
        <v>0.46704273628384657</v>
      </c>
      <c r="AE165" s="11">
        <f>'OddsRatio_working_3-way'!X165^(1/3)*SIN(('OddsRatio_working_3-way'!Y165+4*PI())/3)</f>
        <v>-0.47017041537772952</v>
      </c>
      <c r="AF165" s="11">
        <f>-'OddsRatio_working_3-way'!U165/(3*'OddsRatio_working_3-way'!X165^(1/3))*COS(('OddsRatio_working_3-way'!Y165)/3)</f>
        <v>0.54110026539986844</v>
      </c>
      <c r="AG165" s="11">
        <f>-'OddsRatio_working_3-way'!U165/(3*'OddsRatio_working_3-way'!X165^(1/3))*COS(('OddsRatio_working_3-way'!Y165+2*PI())/3)</f>
        <v>-0.27325878225012229</v>
      </c>
      <c r="AH165" s="11">
        <f>-'OddsRatio_working_3-way'!U165/(3*'OddsRatio_working_3-way'!X165^(1/3))*COS(('OddsRatio_working_3-way'!Y165+4*PI())/3)</f>
        <v>-0.2678414831497461</v>
      </c>
      <c r="AI165" s="11">
        <f>'OddsRatio_working_3-way'!U165/(3*'OddsRatio_working_3-way'!X165^(1/3))*SIN(('OddsRatio_working_3-way'!Y165)/3)</f>
        <v>-3.1276790938828806E-3</v>
      </c>
      <c r="AJ165" s="11">
        <f>'OddsRatio_working_3-way'!U165/(3*'OddsRatio_working_3-way'!X165^(1/3))*SIN(('OddsRatio_working_3-way'!Y165+2*PI())/3)</f>
        <v>-0.46704273628384657</v>
      </c>
      <c r="AK165" s="11">
        <f>'OddsRatio_working_3-way'!U165/(3*'OddsRatio_working_3-way'!X165^(1/3))*SIN(('OddsRatio_working_3-way'!Y165+4*PI())/3)</f>
        <v>0.47017041537772952</v>
      </c>
      <c r="AL165" s="11">
        <f>'OddsRatio_working_3-way'!Z165+'OddsRatio_working_3-way'!AF165</f>
        <v>1.0822005307997369</v>
      </c>
      <c r="AM165" s="11">
        <f>'OddsRatio_working_3-way'!AA165+'OddsRatio_working_3-way'!AG165</f>
        <v>-0.54651756450024458</v>
      </c>
      <c r="AN165" s="11">
        <f>'OddsRatio_working_3-way'!AB165+'OddsRatio_working_3-way'!AH165</f>
        <v>-0.53568296629949219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1.0822005307997369</v>
      </c>
      <c r="AS165" s="11">
        <f>IF(('OddsRatio_working_3-way'!X165=0),IF(Q165&gt;0,-Q165^(1/3),(-Q165)^(1/3)),'OddsRatio_working_3-way'!AM165-'OddsRatio_working_3-way'!R165/3)</f>
        <v>-0.54651756450024458</v>
      </c>
      <c r="AT165" s="11">
        <f>IF(('OddsRatio_working_3-way'!X165=0),IF(Q165&gt;0,-Q165^(1/3),(-Q165)^(1/3)),'OddsRatio_working_3-way'!AN165-'OddsRatio_working_3-way'!R165/3)</f>
        <v>-0.53568296629949219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3.48</v>
      </c>
      <c r="B166" s="4">
        <f>IF('True_Odds_Calculator_3-way'!B167="","",'True_Odds_Calculator_3-way'!B167)</f>
        <v>3.32</v>
      </c>
      <c r="C166" s="4">
        <f>IF('True_Odds_Calculator_3-way'!C167="","",'True_Odds_Calculator_3-way'!C167)</f>
        <v>2.14</v>
      </c>
      <c r="D166" s="9">
        <f t="shared" si="28"/>
        <v>0.27024072661131732</v>
      </c>
      <c r="E166" s="9">
        <f t="shared" si="29"/>
        <v>0.28359261978233341</v>
      </c>
      <c r="F166" s="9">
        <f t="shared" si="30"/>
        <v>0.44616665360634944</v>
      </c>
      <c r="G166" s="9">
        <f t="shared" si="31"/>
        <v>1.0888727810109859</v>
      </c>
      <c r="H166" s="9">
        <f t="shared" si="32"/>
        <v>3.7004044969072449</v>
      </c>
      <c r="I166" s="9">
        <f t="shared" si="33"/>
        <v>3.5261848519454864</v>
      </c>
      <c r="J166" s="9">
        <f t="shared" si="34"/>
        <v>2.2413149703525241</v>
      </c>
      <c r="K166" s="11">
        <f t="shared" si="35"/>
        <v>0.28735632183908044</v>
      </c>
      <c r="L166" s="11">
        <f t="shared" si="36"/>
        <v>0.30120481927710846</v>
      </c>
      <c r="M166" s="11">
        <f t="shared" si="37"/>
        <v>0.46728971962616822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-0.26528544082873562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0.2402455455078451</v>
      </c>
      <c r="Q166" s="11">
        <f>2*'OddsRatio_working_3-way'!K166*'OddsRatio_working_3-way'!L166*'OddsRatio_working_3-way'!M166</f>
        <v>8.0890756063247513E-2</v>
      </c>
      <c r="R166" s="11">
        <f t="shared" si="38"/>
        <v>0</v>
      </c>
      <c r="S166" s="11">
        <f t="shared" si="39"/>
        <v>-0.9056114981558453</v>
      </c>
      <c r="T166" s="11">
        <f t="shared" si="40"/>
        <v>-0.30491969634876948</v>
      </c>
      <c r="U166" s="11">
        <f>'OddsRatio_working_3-way'!S166-'OddsRatio_working_3-way'!R166^2/3</f>
        <v>-0.9056114981558453</v>
      </c>
      <c r="V166" s="11">
        <f>'OddsRatio_working_3-way'!S166*'OddsRatio_working_3-way'!R166/3-2*'OddsRatio_working_3-way'!R166^3/27-'OddsRatio_working_3-way'!T166</f>
        <v>0.30491969634876948</v>
      </c>
      <c r="W166" s="11">
        <f>'OddsRatio_working_3-way'!V166^2+4*'OddsRatio_working_3-way'!U166^3/27</f>
        <v>-1.7056739857072942E-2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0.1658559322714285</v>
      </c>
      <c r="Y166" s="11">
        <f>IF('OddsRatio_working_3-way'!W166&gt;=0,IF('OddsRatio_working_3-way'!V166+SQRT('OddsRatio_working_3-way'!W166)&gt;0,0,PI()),ACOS('OddsRatio_working_3-way'!V166/(2*'OddsRatio_working_3-way'!X166)))</f>
        <v>0.40467450341751654</v>
      </c>
      <c r="Z166" s="11">
        <f>'OddsRatio_working_3-way'!X166^(1/3)*COS('OddsRatio_working_3-way'!Y166/3)</f>
        <v>0.54443639050549297</v>
      </c>
      <c r="AA166" s="11">
        <f>'OddsRatio_working_3-way'!X166^(1/3)*COS(('OddsRatio_working_3-way'!Y166+2*PI())/3)</f>
        <v>-0.33620754639005757</v>
      </c>
      <c r="AB166" s="11">
        <f>'OddsRatio_working_3-way'!X166^(1/3)*COS(('OddsRatio_working_3-way'!Y166+4*PI())/3)</f>
        <v>-0.20822884411543555</v>
      </c>
      <c r="AC166" s="11">
        <f>'OddsRatio_working_3-way'!X166^(1/3)*SIN('OddsRatio_working_3-way'!Y166/3)</f>
        <v>7.3888538208792029E-2</v>
      </c>
      <c r="AD166" s="11">
        <f>'OddsRatio_working_3-way'!X166^(1/3)*SIN(('OddsRatio_working_3-way'!Y166+2*PI())/3)</f>
        <v>0.43455147581806586</v>
      </c>
      <c r="AE166" s="11">
        <f>'OddsRatio_working_3-way'!X166^(1/3)*SIN(('OddsRatio_working_3-way'!Y166+4*PI())/3)</f>
        <v>-0.5084400140268579</v>
      </c>
      <c r="AF166" s="11">
        <f>-'OddsRatio_working_3-way'!U166/(3*'OddsRatio_working_3-way'!X166^(1/3))*COS(('OddsRatio_working_3-way'!Y166)/3)</f>
        <v>0.54443639050549286</v>
      </c>
      <c r="AG166" s="11">
        <f>-'OddsRatio_working_3-way'!U166/(3*'OddsRatio_working_3-way'!X166^(1/3))*COS(('OddsRatio_working_3-way'!Y166+2*PI())/3)</f>
        <v>-0.33620754639005751</v>
      </c>
      <c r="AH166" s="11">
        <f>-'OddsRatio_working_3-way'!U166/(3*'OddsRatio_working_3-way'!X166^(1/3))*COS(('OddsRatio_working_3-way'!Y166+4*PI())/3)</f>
        <v>-0.20822884411543552</v>
      </c>
      <c r="AI166" s="11">
        <f>'OddsRatio_working_3-way'!U166/(3*'OddsRatio_working_3-way'!X166^(1/3))*SIN(('OddsRatio_working_3-way'!Y166)/3)</f>
        <v>-7.3888538208792001E-2</v>
      </c>
      <c r="AJ166" s="11">
        <f>'OddsRatio_working_3-way'!U166/(3*'OddsRatio_working_3-way'!X166^(1/3))*SIN(('OddsRatio_working_3-way'!Y166+2*PI())/3)</f>
        <v>-0.4345514758180658</v>
      </c>
      <c r="AK166" s="11">
        <f>'OddsRatio_working_3-way'!U166/(3*'OddsRatio_working_3-way'!X166^(1/3))*SIN(('OddsRatio_working_3-way'!Y166+4*PI())/3)</f>
        <v>0.50844001402685779</v>
      </c>
      <c r="AL166" s="11">
        <f>'OddsRatio_working_3-way'!Z166+'OddsRatio_working_3-way'!AF166</f>
        <v>1.0888727810109859</v>
      </c>
      <c r="AM166" s="11">
        <f>'OddsRatio_working_3-way'!AA166+'OddsRatio_working_3-way'!AG166</f>
        <v>-0.67241509278011513</v>
      </c>
      <c r="AN166" s="11">
        <f>'OddsRatio_working_3-way'!AB166+'OddsRatio_working_3-way'!AH166</f>
        <v>-0.41645768823087104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1.0888727810109859</v>
      </c>
      <c r="AS166" s="11">
        <f>IF(('OddsRatio_working_3-way'!X166=0),IF(Q166&gt;0,-Q166^(1/3),(-Q166)^(1/3)),'OddsRatio_working_3-way'!AM166-'OddsRatio_working_3-way'!R166/3)</f>
        <v>-0.67241509278011513</v>
      </c>
      <c r="AT166" s="11">
        <f>IF(('OddsRatio_working_3-way'!X166=0),IF(Q166&gt;0,-Q166^(1/3),(-Q166)^(1/3)),'OddsRatio_working_3-way'!AN166-'OddsRatio_working_3-way'!R166/3)</f>
        <v>-0.41645768823087104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1.784</v>
      </c>
      <c r="B167" s="4">
        <f>IF('True_Odds_Calculator_3-way'!B168="","",'True_Odds_Calculator_3-way'!B168)</f>
        <v>3.82</v>
      </c>
      <c r="C167" s="4">
        <f>IF('True_Odds_Calculator_3-way'!C168="","",'True_Odds_Calculator_3-way'!C168)</f>
        <v>4.32</v>
      </c>
      <c r="D167" s="9">
        <f t="shared" si="28"/>
        <v>0.53872162639598453</v>
      </c>
      <c r="E167" s="9">
        <f t="shared" si="29"/>
        <v>0.24510612855420469</v>
      </c>
      <c r="F167" s="9">
        <f t="shared" si="30"/>
        <v>0.21617224504981089</v>
      </c>
      <c r="G167" s="9">
        <f t="shared" si="31"/>
        <v>1.0921508319430755</v>
      </c>
      <c r="H167" s="9">
        <f t="shared" si="32"/>
        <v>1.8562462522433714</v>
      </c>
      <c r="I167" s="9">
        <f t="shared" si="33"/>
        <v>4.0798653460794725</v>
      </c>
      <c r="J167" s="9">
        <f t="shared" si="34"/>
        <v>4.6259407620510107</v>
      </c>
      <c r="K167" s="11">
        <f t="shared" si="35"/>
        <v>0.5605381165919282</v>
      </c>
      <c r="L167" s="11">
        <f t="shared" si="36"/>
        <v>0.26178010471204188</v>
      </c>
      <c r="M167" s="11">
        <f t="shared" si="37"/>
        <v>0.23148148148148145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-0.24932239778576037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0.23518796776726481</v>
      </c>
      <c r="Q167" s="11">
        <f>2*'OddsRatio_working_3-way'!K167*'OddsRatio_working_3-way'!L167*'OddsRatio_working_3-way'!M167</f>
        <v>6.793413280394707E-2</v>
      </c>
      <c r="R167" s="11">
        <f t="shared" si="38"/>
        <v>0</v>
      </c>
      <c r="S167" s="11">
        <f t="shared" si="39"/>
        <v>-0.94330862311599817</v>
      </c>
      <c r="T167" s="11">
        <f t="shared" si="40"/>
        <v>-0.27247505000462102</v>
      </c>
      <c r="U167" s="11">
        <f>'OddsRatio_working_3-way'!S167-'OddsRatio_working_3-way'!R167^2/3</f>
        <v>-0.94330862311599817</v>
      </c>
      <c r="V167" s="11">
        <f>'OddsRatio_working_3-way'!S167*'OddsRatio_working_3-way'!R167/3-2*'OddsRatio_working_3-way'!R167^3/27-'OddsRatio_working_3-way'!T167</f>
        <v>0.27247505000462102</v>
      </c>
      <c r="W167" s="11">
        <f>'OddsRatio_working_3-way'!V167^2+4*'OddsRatio_working_3-way'!U167^3/27</f>
        <v>-5.011074044030768E-2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0.17631888250789279</v>
      </c>
      <c r="Y167" s="11">
        <f>IF('OddsRatio_working_3-way'!W167&gt;=0,IF('OddsRatio_working_3-way'!V167+SQRT('OddsRatio_working_3-way'!W167)&gt;0,0,PI()),ACOS('OddsRatio_working_3-way'!V167/(2*'OddsRatio_working_3-way'!X167)))</f>
        <v>0.68774903066950122</v>
      </c>
      <c r="Z167" s="11">
        <f>'OddsRatio_working_3-way'!X167^(1/3)*COS('OddsRatio_working_3-way'!Y167/3)</f>
        <v>0.54607541597153786</v>
      </c>
      <c r="AA167" s="11">
        <f>'OddsRatio_working_3-way'!X167^(1/3)*COS(('OddsRatio_working_3-way'!Y167+2*PI())/3)</f>
        <v>-0.3833934320449835</v>
      </c>
      <c r="AB167" s="11">
        <f>'OddsRatio_working_3-way'!X167^(1/3)*COS(('OddsRatio_working_3-way'!Y167+4*PI())/3)</f>
        <v>-0.16268198392655428</v>
      </c>
      <c r="AC167" s="11">
        <f>'OddsRatio_working_3-way'!X167^(1/3)*SIN('OddsRatio_working_3-way'!Y167/3)</f>
        <v>0.12742781398440725</v>
      </c>
      <c r="AD167" s="11">
        <f>'OddsRatio_working_3-way'!X167^(1/3)*SIN(('OddsRatio_working_3-way'!Y167+2*PI())/3)</f>
        <v>0.40920127562130276</v>
      </c>
      <c r="AE167" s="11">
        <f>'OddsRatio_working_3-way'!X167^(1/3)*SIN(('OddsRatio_working_3-way'!Y167+4*PI())/3)</f>
        <v>-0.53662908960570999</v>
      </c>
      <c r="AF167" s="11">
        <f>-'OddsRatio_working_3-way'!U167/(3*'OddsRatio_working_3-way'!X167^(1/3))*COS(('OddsRatio_working_3-way'!Y167)/3)</f>
        <v>0.54607541597153775</v>
      </c>
      <c r="AG167" s="11">
        <f>-'OddsRatio_working_3-way'!U167/(3*'OddsRatio_working_3-way'!X167^(1/3))*COS(('OddsRatio_working_3-way'!Y167+2*PI())/3)</f>
        <v>-0.38339343204498338</v>
      </c>
      <c r="AH167" s="11">
        <f>-'OddsRatio_working_3-way'!U167/(3*'OddsRatio_working_3-way'!X167^(1/3))*COS(('OddsRatio_working_3-way'!Y167+4*PI())/3)</f>
        <v>-0.16268198392655425</v>
      </c>
      <c r="AI167" s="11">
        <f>'OddsRatio_working_3-way'!U167/(3*'OddsRatio_working_3-way'!X167^(1/3))*SIN(('OddsRatio_working_3-way'!Y167)/3)</f>
        <v>-0.12742781398440722</v>
      </c>
      <c r="AJ167" s="11">
        <f>'OddsRatio_working_3-way'!U167/(3*'OddsRatio_working_3-way'!X167^(1/3))*SIN(('OddsRatio_working_3-way'!Y167+2*PI())/3)</f>
        <v>-0.40920127562130271</v>
      </c>
      <c r="AK167" s="11">
        <f>'OddsRatio_working_3-way'!U167/(3*'OddsRatio_working_3-way'!X167^(1/3))*SIN(('OddsRatio_working_3-way'!Y167+4*PI())/3)</f>
        <v>0.53662908960570987</v>
      </c>
      <c r="AL167" s="11">
        <f>'OddsRatio_working_3-way'!Z167+'OddsRatio_working_3-way'!AF167</f>
        <v>1.0921508319430755</v>
      </c>
      <c r="AM167" s="11">
        <f>'OddsRatio_working_3-way'!AA167+'OddsRatio_working_3-way'!AG167</f>
        <v>-0.76678686408996688</v>
      </c>
      <c r="AN167" s="11">
        <f>'OddsRatio_working_3-way'!AB167+'OddsRatio_working_3-way'!AH167</f>
        <v>-0.3253639678531085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1.0921508319430755</v>
      </c>
      <c r="AS167" s="11">
        <f>IF(('OddsRatio_working_3-way'!X167=0),IF(Q167&gt;0,-Q167^(1/3),(-Q167)^(1/3)),'OddsRatio_working_3-way'!AM167-'OddsRatio_working_3-way'!R167/3)</f>
        <v>-0.76678686408996688</v>
      </c>
      <c r="AT167" s="11">
        <f>IF(('OddsRatio_working_3-way'!X167=0),IF(Q167&gt;0,-Q167^(1/3),(-Q167)^(1/3)),'OddsRatio_working_3-way'!AN167-'OddsRatio_working_3-way'!R167/3)</f>
        <v>-0.3253639678531085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2.6880000000000002</v>
      </c>
      <c r="B168" s="4">
        <f>IF('True_Odds_Calculator_3-way'!B169="","",'True_Odds_Calculator_3-way'!B169)</f>
        <v>3.25</v>
      </c>
      <c r="C168" s="4">
        <f>IF('True_Odds_Calculator_3-way'!C169="","",'True_Odds_Calculator_3-way'!C169)</f>
        <v>2.6749999999999998</v>
      </c>
      <c r="D168" s="9">
        <f t="shared" si="28"/>
        <v>0.35361814773381633</v>
      </c>
      <c r="E168" s="9">
        <f t="shared" si="29"/>
        <v>0.29099456554860847</v>
      </c>
      <c r="F168" s="9">
        <f t="shared" si="30"/>
        <v>0.35538728671757525</v>
      </c>
      <c r="G168" s="9">
        <f t="shared" si="31"/>
        <v>1.0828845749361711</v>
      </c>
      <c r="H168" s="9">
        <f t="shared" si="32"/>
        <v>2.8279091624922579</v>
      </c>
      <c r="I168" s="9">
        <f t="shared" si="33"/>
        <v>3.436490293606385</v>
      </c>
      <c r="J168" s="9">
        <f t="shared" si="34"/>
        <v>2.8138316630180857</v>
      </c>
      <c r="K168" s="11">
        <f t="shared" si="35"/>
        <v>0.37202380952380948</v>
      </c>
      <c r="L168" s="11">
        <f t="shared" si="36"/>
        <v>0.30769230769230771</v>
      </c>
      <c r="M168" s="11">
        <f t="shared" si="37"/>
        <v>0.37383177570093462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-0.27222835575639326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0.24019205093971455</v>
      </c>
      <c r="Q168" s="11">
        <f>2*'OddsRatio_working_3-way'!K168*'OddsRatio_working_3-way'!L168*'OddsRatio_working_3-way'!M168</f>
        <v>8.5584197733730452E-2</v>
      </c>
      <c r="R168" s="11">
        <f t="shared" si="38"/>
        <v>0</v>
      </c>
      <c r="S168" s="11">
        <f t="shared" si="39"/>
        <v>-0.8823182664874677</v>
      </c>
      <c r="T168" s="11">
        <f t="shared" si="40"/>
        <v>-0.31438384695794319</v>
      </c>
      <c r="U168" s="11">
        <f>'OddsRatio_working_3-way'!S168-'OddsRatio_working_3-way'!R168^2/3</f>
        <v>-0.8823182664874677</v>
      </c>
      <c r="V168" s="11">
        <f>'OddsRatio_working_3-way'!S168*'OddsRatio_working_3-way'!R168/3-2*'OddsRatio_working_3-way'!R168^3/27-'OddsRatio_working_3-way'!T168</f>
        <v>0.31438384695794319</v>
      </c>
      <c r="W168" s="11">
        <f>'OddsRatio_working_3-way'!V168^2+4*'OddsRatio_working_3-way'!U168^3/27</f>
        <v>-2.9216112122179838E-3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0.15949828716971651</v>
      </c>
      <c r="Y168" s="11">
        <f>IF('OddsRatio_working_3-way'!W168&gt;=0,IF('OddsRatio_working_3-way'!V168+SQRT('OddsRatio_working_3-way'!W168)&gt;0,0,PI()),ACOS('OddsRatio_working_3-way'!V168/(2*'OddsRatio_working_3-way'!X168)))</f>
        <v>0.17026508680362862</v>
      </c>
      <c r="Z168" s="11">
        <f>'OddsRatio_working_3-way'!X168^(1/3)*COS('OddsRatio_working_3-way'!Y168/3)</f>
        <v>0.54144228746808554</v>
      </c>
      <c r="AA168" s="11">
        <f>'OddsRatio_working_3-way'!X168^(1/3)*COS(('OddsRatio_working_3-way'!Y168+2*PI())/3)</f>
        <v>-0.29736234543107937</v>
      </c>
      <c r="AB168" s="11">
        <f>'OddsRatio_working_3-way'!X168^(1/3)*COS(('OddsRatio_working_3-way'!Y168+4*PI())/3)</f>
        <v>-0.24407994203700661</v>
      </c>
      <c r="AC168" s="11">
        <f>'OddsRatio_working_3-way'!X168^(1/3)*SIN('OddsRatio_working_3-way'!Y168/3)</f>
        <v>3.0762609942638307E-2</v>
      </c>
      <c r="AD168" s="11">
        <f>'OddsRatio_working_3-way'!X168^(1/3)*SIN(('OddsRatio_working_3-way'!Y168+2*PI())/3)</f>
        <v>0.45352147065919973</v>
      </c>
      <c r="AE168" s="11">
        <f>'OddsRatio_working_3-way'!X168^(1/3)*SIN(('OddsRatio_working_3-way'!Y168+4*PI())/3)</f>
        <v>-0.48428408060183797</v>
      </c>
      <c r="AF168" s="11">
        <f>-'OddsRatio_working_3-way'!U168/(3*'OddsRatio_working_3-way'!X168^(1/3))*COS(('OddsRatio_working_3-way'!Y168)/3)</f>
        <v>0.54144228746808543</v>
      </c>
      <c r="AG168" s="11">
        <f>-'OddsRatio_working_3-way'!U168/(3*'OddsRatio_working_3-way'!X168^(1/3))*COS(('OddsRatio_working_3-way'!Y168+2*PI())/3)</f>
        <v>-0.29736234543107926</v>
      </c>
      <c r="AH168" s="11">
        <f>-'OddsRatio_working_3-way'!U168/(3*'OddsRatio_working_3-way'!X168^(1/3))*COS(('OddsRatio_working_3-way'!Y168+4*PI())/3)</f>
        <v>-0.24407994203700656</v>
      </c>
      <c r="AI168" s="11">
        <f>'OddsRatio_working_3-way'!U168/(3*'OddsRatio_working_3-way'!X168^(1/3))*SIN(('OddsRatio_working_3-way'!Y168)/3)</f>
        <v>-3.0762609942638301E-2</v>
      </c>
      <c r="AJ168" s="11">
        <f>'OddsRatio_working_3-way'!U168/(3*'OddsRatio_working_3-way'!X168^(1/3))*SIN(('OddsRatio_working_3-way'!Y168+2*PI())/3)</f>
        <v>-0.45352147065919968</v>
      </c>
      <c r="AK168" s="11">
        <f>'OddsRatio_working_3-way'!U168/(3*'OddsRatio_working_3-way'!X168^(1/3))*SIN(('OddsRatio_working_3-way'!Y168+4*PI())/3)</f>
        <v>0.48428408060183786</v>
      </c>
      <c r="AL168" s="11">
        <f>'OddsRatio_working_3-way'!Z168+'OddsRatio_working_3-way'!AF168</f>
        <v>1.0828845749361711</v>
      </c>
      <c r="AM168" s="11">
        <f>'OddsRatio_working_3-way'!AA168+'OddsRatio_working_3-way'!AG168</f>
        <v>-0.59472469086215862</v>
      </c>
      <c r="AN168" s="11">
        <f>'OddsRatio_working_3-way'!AB168+'OddsRatio_working_3-way'!AH168</f>
        <v>-0.48815988407401317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1.0828845749361711</v>
      </c>
      <c r="AS168" s="11">
        <f>IF(('OddsRatio_working_3-way'!X168=0),IF(Q168&gt;0,-Q168^(1/3),(-Q168)^(1/3)),'OddsRatio_working_3-way'!AM168-'OddsRatio_working_3-way'!R168/3)</f>
        <v>-0.59472469086215862</v>
      </c>
      <c r="AT168" s="11">
        <f>IF(('OddsRatio_working_3-way'!X168=0),IF(Q168&gt;0,-Q168^(1/3),(-Q168)^(1/3)),'OddsRatio_working_3-way'!AN168-'OddsRatio_working_3-way'!R168/3)</f>
        <v>-0.48815988407401317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2.625</v>
      </c>
      <c r="B169" s="4">
        <f>IF('True_Odds_Calculator_3-way'!B170="","",'True_Odds_Calculator_3-way'!B170)</f>
        <v>3.4</v>
      </c>
      <c r="C169" s="4">
        <f>IF('True_Odds_Calculator_3-way'!C170="","",'True_Odds_Calculator_3-way'!C170)</f>
        <v>2.63</v>
      </c>
      <c r="D169" s="9">
        <f t="shared" si="28"/>
        <v>0.36170732303265352</v>
      </c>
      <c r="E169" s="9">
        <f t="shared" si="29"/>
        <v>0.27729434652152696</v>
      </c>
      <c r="F169" s="9">
        <f t="shared" si="30"/>
        <v>0.36099833044581975</v>
      </c>
      <c r="G169" s="9">
        <f t="shared" si="31"/>
        <v>1.0859484132780663</v>
      </c>
      <c r="H169" s="9">
        <f t="shared" si="32"/>
        <v>2.7646661715768577</v>
      </c>
      <c r="I169" s="9">
        <f t="shared" si="33"/>
        <v>3.6062761918673587</v>
      </c>
      <c r="J169" s="9">
        <f t="shared" si="34"/>
        <v>2.7700959136432473</v>
      </c>
      <c r="K169" s="11">
        <f t="shared" si="35"/>
        <v>0.38095238095238093</v>
      </c>
      <c r="L169" s="11">
        <f t="shared" si="36"/>
        <v>0.29411764705882354</v>
      </c>
      <c r="M169" s="11">
        <f t="shared" si="37"/>
        <v>0.38022813688212931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-0.27082467968175883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0.24091765983960126</v>
      </c>
      <c r="Q169" s="11">
        <f>2*'OddsRatio_working_3-way'!K169*'OddsRatio_working_3-way'!L169*'OddsRatio_working_3-way'!M169</f>
        <v>8.5205184735491171E-2</v>
      </c>
      <c r="R169" s="11">
        <f t="shared" si="38"/>
        <v>0</v>
      </c>
      <c r="S169" s="11">
        <f t="shared" si="39"/>
        <v>-0.88957055214723868</v>
      </c>
      <c r="T169" s="11">
        <f t="shared" si="40"/>
        <v>-0.31461381154632673</v>
      </c>
      <c r="U169" s="11">
        <f>'OddsRatio_working_3-way'!S169-'OddsRatio_working_3-way'!R169^2/3</f>
        <v>-0.88957055214723868</v>
      </c>
      <c r="V169" s="11">
        <f>'OddsRatio_working_3-way'!S169*'OddsRatio_working_3-way'!R169/3-2*'OddsRatio_working_3-way'!R169^3/27-'OddsRatio_working_3-way'!T169</f>
        <v>0.31461381154632673</v>
      </c>
      <c r="W169" s="11">
        <f>'OddsRatio_working_3-way'!V169^2+4*'OddsRatio_working_3-way'!U169^3/27</f>
        <v>-5.3068896441821334E-3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0.16146883604885628</v>
      </c>
      <c r="Y169" s="11">
        <f>IF('OddsRatio_working_3-way'!W169&gt;=0,IF('OddsRatio_working_3-way'!V169+SQRT('OddsRatio_working_3-way'!W169)&gt;0,0,PI()),ACOS('OddsRatio_working_3-way'!V169/(2*'OddsRatio_working_3-way'!X169)))</f>
        <v>0.22753872731740166</v>
      </c>
      <c r="Z169" s="11">
        <f>'OddsRatio_working_3-way'!X169^(1/3)*COS('OddsRatio_working_3-way'!Y169/3)</f>
        <v>0.54297420663903317</v>
      </c>
      <c r="AA169" s="11">
        <f>'OddsRatio_working_3-way'!X169^(1/3)*COS(('OddsRatio_working_3-way'!Y169+2*PI())/3)</f>
        <v>-0.30722078813292619</v>
      </c>
      <c r="AB169" s="11">
        <f>'OddsRatio_working_3-way'!X169^(1/3)*COS(('OddsRatio_working_3-way'!Y169+4*PI())/3)</f>
        <v>-0.23575341850610704</v>
      </c>
      <c r="AC169" s="11">
        <f>'OddsRatio_working_3-way'!X169^(1/3)*SIN('OddsRatio_working_3-way'!Y169/3)</f>
        <v>4.1261705092318704E-2</v>
      </c>
      <c r="AD169" s="11">
        <f>'OddsRatio_working_3-way'!X169^(1/3)*SIN(('OddsRatio_working_3-way'!Y169+2*PI())/3)</f>
        <v>0.4495986040029446</v>
      </c>
      <c r="AE169" s="11">
        <f>'OddsRatio_working_3-way'!X169^(1/3)*SIN(('OddsRatio_working_3-way'!Y169+4*PI())/3)</f>
        <v>-0.49086030909526313</v>
      </c>
      <c r="AF169" s="11">
        <f>-'OddsRatio_working_3-way'!U169/(3*'OddsRatio_working_3-way'!X169^(1/3))*COS(('OddsRatio_working_3-way'!Y169)/3)</f>
        <v>0.54297420663903317</v>
      </c>
      <c r="AG169" s="11">
        <f>-'OddsRatio_working_3-way'!U169/(3*'OddsRatio_working_3-way'!X169^(1/3))*COS(('OddsRatio_working_3-way'!Y169+2*PI())/3)</f>
        <v>-0.30722078813292619</v>
      </c>
      <c r="AH169" s="11">
        <f>-'OddsRatio_working_3-way'!U169/(3*'OddsRatio_working_3-way'!X169^(1/3))*COS(('OddsRatio_working_3-way'!Y169+4*PI())/3)</f>
        <v>-0.23575341850610704</v>
      </c>
      <c r="AI169" s="11">
        <f>'OddsRatio_working_3-way'!U169/(3*'OddsRatio_working_3-way'!X169^(1/3))*SIN(('OddsRatio_working_3-way'!Y169)/3)</f>
        <v>-4.1261705092318704E-2</v>
      </c>
      <c r="AJ169" s="11">
        <f>'OddsRatio_working_3-way'!U169/(3*'OddsRatio_working_3-way'!X169^(1/3))*SIN(('OddsRatio_working_3-way'!Y169+2*PI())/3)</f>
        <v>-0.4495986040029446</v>
      </c>
      <c r="AK169" s="11">
        <f>'OddsRatio_working_3-way'!U169/(3*'OddsRatio_working_3-way'!X169^(1/3))*SIN(('OddsRatio_working_3-way'!Y169+4*PI())/3)</f>
        <v>0.49086030909526313</v>
      </c>
      <c r="AL169" s="11">
        <f>'OddsRatio_working_3-way'!Z169+'OddsRatio_working_3-way'!AF169</f>
        <v>1.0859484132780663</v>
      </c>
      <c r="AM169" s="11">
        <f>'OddsRatio_working_3-way'!AA169+'OddsRatio_working_3-way'!AG169</f>
        <v>-0.61444157626585238</v>
      </c>
      <c r="AN169" s="11">
        <f>'OddsRatio_working_3-way'!AB169+'OddsRatio_working_3-way'!AH169</f>
        <v>-0.47150683701221408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1.0859484132780663</v>
      </c>
      <c r="AS169" s="11">
        <f>IF(('OddsRatio_working_3-way'!X169=0),IF(Q169&gt;0,-Q169^(1/3),(-Q169)^(1/3)),'OddsRatio_working_3-way'!AM169-'OddsRatio_working_3-way'!R169/3)</f>
        <v>-0.61444157626585238</v>
      </c>
      <c r="AT169" s="11">
        <f>IF(('OddsRatio_working_3-way'!X169=0),IF(Q169&gt;0,-Q169^(1/3),(-Q169)^(1/3)),'OddsRatio_working_3-way'!AN169-'OddsRatio_working_3-way'!R169/3)</f>
        <v>-0.47150683701221408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2.9039999999999999</v>
      </c>
      <c r="C170" s="4">
        <f>IF('True_Odds_Calculator_3-way'!C171="","",'True_Odds_Calculator_3-way'!C171)</f>
        <v>3.88</v>
      </c>
      <c r="D170" s="9">
        <f t="shared" si="28"/>
        <v>0.43326293914312752</v>
      </c>
      <c r="E170" s="9">
        <f t="shared" si="29"/>
        <v>0.32515390248958259</v>
      </c>
      <c r="F170" s="9">
        <f t="shared" si="30"/>
        <v>0.24158315836729</v>
      </c>
      <c r="G170" s="9">
        <f t="shared" si="31"/>
        <v>1.0900560407530648</v>
      </c>
      <c r="H170" s="9">
        <f t="shared" si="32"/>
        <v>2.308067248903678</v>
      </c>
      <c r="I170" s="9">
        <f t="shared" si="33"/>
        <v>3.0754667015938351</v>
      </c>
      <c r="J170" s="9">
        <f t="shared" si="34"/>
        <v>4.1393613973688268</v>
      </c>
      <c r="K170" s="11">
        <f t="shared" si="35"/>
        <v>0.45454545454545453</v>
      </c>
      <c r="L170" s="11">
        <f t="shared" si="36"/>
        <v>0.34435261707988984</v>
      </c>
      <c r="M170" s="11">
        <f t="shared" si="37"/>
        <v>0.25773195876288663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-0.26545423563400905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0.24140183465394338</v>
      </c>
      <c r="Q170" s="11">
        <f>2*'OddsRatio_working_3-way'!K170*'OddsRatio_working_3-way'!L170*'OddsRatio_working_3-way'!M170</f>
        <v>8.06824313682966E-2</v>
      </c>
      <c r="R170" s="11">
        <f t="shared" si="38"/>
        <v>0</v>
      </c>
      <c r="S170" s="11">
        <f t="shared" si="39"/>
        <v>-0.90939153439153431</v>
      </c>
      <c r="T170" s="11">
        <f t="shared" si="40"/>
        <v>-0.30394102085278557</v>
      </c>
      <c r="U170" s="11">
        <f>'OddsRatio_working_3-way'!S170-'OddsRatio_working_3-way'!R170^2/3</f>
        <v>-0.90939153439153431</v>
      </c>
      <c r="V170" s="11">
        <f>'OddsRatio_working_3-way'!S170*'OddsRatio_working_3-way'!R170/3-2*'OddsRatio_working_3-way'!R170^3/27-'OddsRatio_working_3-way'!T170</f>
        <v>0.30394102085278557</v>
      </c>
      <c r="W170" s="11">
        <f>'OddsRatio_working_3-way'!V170^2+4*'OddsRatio_working_3-way'!U170^3/27</f>
        <v>-1.9036211308536805E-2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0.16689544291679315</v>
      </c>
      <c r="Y170" s="11">
        <f>IF('OddsRatio_working_3-way'!W170&gt;=0,IF('OddsRatio_working_3-way'!V170+SQRT('OddsRatio_working_3-way'!W170)&gt;0,0,PI()),ACOS('OddsRatio_working_3-way'!V170/(2*'OddsRatio_working_3-way'!X170)))</f>
        <v>0.42612775355301835</v>
      </c>
      <c r="Z170" s="11">
        <f>'OddsRatio_working_3-way'!X170^(1/3)*COS('OddsRatio_working_3-way'!Y170/3)</f>
        <v>0.54502802037653242</v>
      </c>
      <c r="AA170" s="11">
        <f>'OddsRatio_working_3-way'!X170^(1/3)*COS(('OddsRatio_working_3-way'!Y170+2*PI())/3)</f>
        <v>-0.34001383501183274</v>
      </c>
      <c r="AB170" s="11">
        <f>'OddsRatio_working_3-way'!X170^(1/3)*COS(('OddsRatio_working_3-way'!Y170+4*PI())/3)</f>
        <v>-0.20501418536469967</v>
      </c>
      <c r="AC170" s="11">
        <f>'OddsRatio_working_3-way'!X170^(1/3)*SIN('OddsRatio_working_3-way'!Y170/3)</f>
        <v>7.7942084064277425E-2</v>
      </c>
      <c r="AD170" s="11">
        <f>'OddsRatio_working_3-way'!X170^(1/3)*SIN(('OddsRatio_working_3-way'!Y170+2*PI())/3)</f>
        <v>0.43303706938828113</v>
      </c>
      <c r="AE170" s="11">
        <f>'OddsRatio_working_3-way'!X170^(1/3)*SIN(('OddsRatio_working_3-way'!Y170+4*PI())/3)</f>
        <v>-0.51097915345255851</v>
      </c>
      <c r="AF170" s="11">
        <f>-'OddsRatio_working_3-way'!U170/(3*'OddsRatio_working_3-way'!X170^(1/3))*COS(('OddsRatio_working_3-way'!Y170)/3)</f>
        <v>0.54502802037653242</v>
      </c>
      <c r="AG170" s="11">
        <f>-'OddsRatio_working_3-way'!U170/(3*'OddsRatio_working_3-way'!X170^(1/3))*COS(('OddsRatio_working_3-way'!Y170+2*PI())/3)</f>
        <v>-0.34001383501183274</v>
      </c>
      <c r="AH170" s="11">
        <f>-'OddsRatio_working_3-way'!U170/(3*'OddsRatio_working_3-way'!X170^(1/3))*COS(('OddsRatio_working_3-way'!Y170+4*PI())/3)</f>
        <v>-0.20501418536469967</v>
      </c>
      <c r="AI170" s="11">
        <f>'OddsRatio_working_3-way'!U170/(3*'OddsRatio_working_3-way'!X170^(1/3))*SIN(('OddsRatio_working_3-way'!Y170)/3)</f>
        <v>-7.7942084064277425E-2</v>
      </c>
      <c r="AJ170" s="11">
        <f>'OddsRatio_working_3-way'!U170/(3*'OddsRatio_working_3-way'!X170^(1/3))*SIN(('OddsRatio_working_3-way'!Y170+2*PI())/3)</f>
        <v>-0.43303706938828113</v>
      </c>
      <c r="AK170" s="11">
        <f>'OddsRatio_working_3-way'!U170/(3*'OddsRatio_working_3-way'!X170^(1/3))*SIN(('OddsRatio_working_3-way'!Y170+4*PI())/3)</f>
        <v>0.51097915345255851</v>
      </c>
      <c r="AL170" s="11">
        <f>'OddsRatio_working_3-way'!Z170+'OddsRatio_working_3-way'!AF170</f>
        <v>1.0900560407530648</v>
      </c>
      <c r="AM170" s="11">
        <f>'OddsRatio_working_3-way'!AA170+'OddsRatio_working_3-way'!AG170</f>
        <v>-0.68002767002366549</v>
      </c>
      <c r="AN170" s="11">
        <f>'OddsRatio_working_3-way'!AB170+'OddsRatio_working_3-way'!AH170</f>
        <v>-0.41002837072939935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1.0900560407530648</v>
      </c>
      <c r="AS170" s="11">
        <f>IF(('OddsRatio_working_3-way'!X170=0),IF(Q170&gt;0,-Q170^(1/3),(-Q170)^(1/3)),'OddsRatio_working_3-way'!AM170-'OddsRatio_working_3-way'!R170/3)</f>
        <v>-0.68002767002366549</v>
      </c>
      <c r="AT170" s="11">
        <f>IF(('OddsRatio_working_3-way'!X170=0),IF(Q170&gt;0,-Q170^(1/3),(-Q170)^(1/3)),'OddsRatio_working_3-way'!AN170-'OddsRatio_working_3-way'!R170/3)</f>
        <v>-0.41002837072939935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1.95</v>
      </c>
      <c r="B171" s="4">
        <f>IF('True_Odds_Calculator_3-way'!B172="","",'True_Odds_Calculator_3-way'!B172)</f>
        <v>3.88</v>
      </c>
      <c r="C171" s="4">
        <f>IF('True_Odds_Calculator_3-way'!C172="","",'True_Odds_Calculator_3-way'!C172)</f>
        <v>3.52</v>
      </c>
      <c r="D171" s="9">
        <f t="shared" si="28"/>
        <v>0.49137247381904092</v>
      </c>
      <c r="E171" s="9">
        <f t="shared" si="29"/>
        <v>0.2416605379505006</v>
      </c>
      <c r="F171" s="9">
        <f t="shared" si="30"/>
        <v>0.26696698823045822</v>
      </c>
      <c r="G171" s="9">
        <f t="shared" si="31"/>
        <v>1.0895958249731534</v>
      </c>
      <c r="H171" s="9">
        <f t="shared" si="32"/>
        <v>2.0351160337244956</v>
      </c>
      <c r="I171" s="9">
        <f t="shared" si="33"/>
        <v>4.1380359759226817</v>
      </c>
      <c r="J171" s="9">
        <f t="shared" si="34"/>
        <v>3.7457814789323458</v>
      </c>
      <c r="K171" s="11">
        <f t="shared" si="35"/>
        <v>0.51282051282051289</v>
      </c>
      <c r="L171" s="11">
        <f t="shared" si="36"/>
        <v>0.25773195876288663</v>
      </c>
      <c r="M171" s="11">
        <f t="shared" si="37"/>
        <v>0.28409090909090912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-0.25888544445245454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0.23843210054550262</v>
      </c>
      <c r="Q171" s="11">
        <f>2*'OddsRatio_working_3-way'!K171*'OddsRatio_working_3-way'!L171*'OddsRatio_working_3-way'!M171</f>
        <v>7.5096724581260682E-2</v>
      </c>
      <c r="R171" s="11">
        <f t="shared" si="38"/>
        <v>0</v>
      </c>
      <c r="S171" s="11">
        <f t="shared" si="39"/>
        <v>-0.92099461617005562</v>
      </c>
      <c r="T171" s="11">
        <f t="shared" si="40"/>
        <v>-0.29007704446300969</v>
      </c>
      <c r="U171" s="11">
        <f>'OddsRatio_working_3-way'!S171-'OddsRatio_working_3-way'!R171^2/3</f>
        <v>-0.92099461617005562</v>
      </c>
      <c r="V171" s="11">
        <f>'OddsRatio_working_3-way'!S171*'OddsRatio_working_3-way'!R171/3-2*'OddsRatio_working_3-way'!R171^3/27-'OddsRatio_working_3-way'!T171</f>
        <v>0.29007704446300969</v>
      </c>
      <c r="W171" s="11">
        <f>'OddsRatio_working_3-way'!V171^2+4*'OddsRatio_working_3-way'!U171^3/27</f>
        <v>-3.1591050605116147E-2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0.17009978125317435</v>
      </c>
      <c r="Y171" s="11">
        <f>IF('OddsRatio_working_3-way'!W171&gt;=0,IF('OddsRatio_working_3-way'!V171+SQRT('OddsRatio_working_3-way'!W171)&gt;0,0,PI()),ACOS('OddsRatio_working_3-way'!V171/(2*'OddsRatio_working_3-way'!X171)))</f>
        <v>0.54972676630916695</v>
      </c>
      <c r="Z171" s="11">
        <f>'OddsRatio_working_3-way'!X171^(1/3)*COS('OddsRatio_working_3-way'!Y171/3)</f>
        <v>0.54479791248657661</v>
      </c>
      <c r="AA171" s="11">
        <f>'OddsRatio_working_3-way'!X171^(1/3)*COS(('OddsRatio_working_3-way'!Y171+2*PI())/3)</f>
        <v>-0.35983510411826752</v>
      </c>
      <c r="AB171" s="11">
        <f>'OddsRatio_working_3-way'!X171^(1/3)*COS(('OddsRatio_working_3-way'!Y171+4*PI())/3)</f>
        <v>-0.18496280836830917</v>
      </c>
      <c r="AC171" s="11">
        <f>'OddsRatio_working_3-way'!X171^(1/3)*SIN('OddsRatio_working_3-way'!Y171/3)</f>
        <v>0.10096256702504632</v>
      </c>
      <c r="AD171" s="11">
        <f>'OddsRatio_working_3-way'!X171^(1/3)*SIN(('OddsRatio_working_3-way'!Y171+2*PI())/3)</f>
        <v>0.42132754862958355</v>
      </c>
      <c r="AE171" s="11">
        <f>'OddsRatio_working_3-way'!X171^(1/3)*SIN(('OddsRatio_working_3-way'!Y171+4*PI())/3)</f>
        <v>-0.52229011565462979</v>
      </c>
      <c r="AF171" s="11">
        <f>-'OddsRatio_working_3-way'!U171/(3*'OddsRatio_working_3-way'!X171^(1/3))*COS(('OddsRatio_working_3-way'!Y171)/3)</f>
        <v>0.54479791248657672</v>
      </c>
      <c r="AG171" s="11">
        <f>-'OddsRatio_working_3-way'!U171/(3*'OddsRatio_working_3-way'!X171^(1/3))*COS(('OddsRatio_working_3-way'!Y171+2*PI())/3)</f>
        <v>-0.35983510411826758</v>
      </c>
      <c r="AH171" s="11">
        <f>-'OddsRatio_working_3-way'!U171/(3*'OddsRatio_working_3-way'!X171^(1/3))*COS(('OddsRatio_working_3-way'!Y171+4*PI())/3)</f>
        <v>-0.18496280836830922</v>
      </c>
      <c r="AI171" s="11">
        <f>'OddsRatio_working_3-way'!U171/(3*'OddsRatio_working_3-way'!X171^(1/3))*SIN(('OddsRatio_working_3-way'!Y171)/3)</f>
        <v>-0.10096256702504633</v>
      </c>
      <c r="AJ171" s="11">
        <f>'OddsRatio_working_3-way'!U171/(3*'OddsRatio_working_3-way'!X171^(1/3))*SIN(('OddsRatio_working_3-way'!Y171+2*PI())/3)</f>
        <v>-0.4213275486295836</v>
      </c>
      <c r="AK171" s="11">
        <f>'OddsRatio_working_3-way'!U171/(3*'OddsRatio_working_3-way'!X171^(1/3))*SIN(('OddsRatio_working_3-way'!Y171+4*PI())/3)</f>
        <v>0.52229011565462991</v>
      </c>
      <c r="AL171" s="11">
        <f>'OddsRatio_working_3-way'!Z171+'OddsRatio_working_3-way'!AF171</f>
        <v>1.0895958249731534</v>
      </c>
      <c r="AM171" s="11">
        <f>'OddsRatio_working_3-way'!AA171+'OddsRatio_working_3-way'!AG171</f>
        <v>-0.71967020823653516</v>
      </c>
      <c r="AN171" s="11">
        <f>'OddsRatio_working_3-way'!AB171+'OddsRatio_working_3-way'!AH171</f>
        <v>-0.36992561673661839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1.0895958249731534</v>
      </c>
      <c r="AS171" s="11">
        <f>IF(('OddsRatio_working_3-way'!X171=0),IF(Q171&gt;0,-Q171^(1/3),(-Q171)^(1/3)),'OddsRatio_working_3-way'!AM171-'OddsRatio_working_3-way'!R171/3)</f>
        <v>-0.71967020823653516</v>
      </c>
      <c r="AT171" s="11">
        <f>IF(('OddsRatio_working_3-way'!X171=0),IF(Q171&gt;0,-Q171^(1/3),(-Q171)^(1/3)),'OddsRatio_working_3-way'!AN171-'OddsRatio_working_3-way'!R171/3)</f>
        <v>-0.36992561673661839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1.8879999999999999</v>
      </c>
      <c r="B172" s="4">
        <f>IF('True_Odds_Calculator_3-way'!B173="","",'True_Odds_Calculator_3-way'!B173)</f>
        <v>3.3</v>
      </c>
      <c r="C172" s="4">
        <f>IF('True_Odds_Calculator_3-way'!C173="","",'True_Odds_Calculator_3-way'!C173)</f>
        <v>4.54</v>
      </c>
      <c r="D172" s="9">
        <f t="shared" si="28"/>
        <v>0.50850888199116073</v>
      </c>
      <c r="E172" s="9">
        <f t="shared" si="29"/>
        <v>0.28543618068375415</v>
      </c>
      <c r="F172" s="9">
        <f t="shared" si="30"/>
        <v>0.20605493732508523</v>
      </c>
      <c r="G172" s="9">
        <f t="shared" si="31"/>
        <v>1.0884391764828876</v>
      </c>
      <c r="H172" s="9">
        <f t="shared" si="32"/>
        <v>1.9665339887168043</v>
      </c>
      <c r="I172" s="9">
        <f t="shared" si="33"/>
        <v>3.5034101059106413</v>
      </c>
      <c r="J172" s="9">
        <f t="shared" si="34"/>
        <v>4.8530746847494228</v>
      </c>
      <c r="K172" s="11">
        <f t="shared" si="35"/>
        <v>0.52966101694915257</v>
      </c>
      <c r="L172" s="11">
        <f t="shared" si="36"/>
        <v>0.30303030303030304</v>
      </c>
      <c r="M172" s="11">
        <f t="shared" si="37"/>
        <v>0.22026431718061673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-0.25560672807368845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0.23785604872739946</v>
      </c>
      <c r="Q172" s="11">
        <f>2*'OddsRatio_working_3-way'!K172*'OddsRatio_working_3-way'!L172*'OddsRatio_working_3-way'!M172</f>
        <v>7.0706316506361305E-2</v>
      </c>
      <c r="R172" s="11">
        <f t="shared" si="38"/>
        <v>0</v>
      </c>
      <c r="S172" s="11">
        <f t="shared" si="39"/>
        <v>-0.93055472569105591</v>
      </c>
      <c r="T172" s="11">
        <f t="shared" si="40"/>
        <v>-0.27662149990816165</v>
      </c>
      <c r="U172" s="11">
        <f>'OddsRatio_working_3-way'!S172-'OddsRatio_working_3-way'!R172^2/3</f>
        <v>-0.93055472569105591</v>
      </c>
      <c r="V172" s="11">
        <f>'OddsRatio_working_3-way'!S172*'OddsRatio_working_3-way'!R172/3-2*'OddsRatio_working_3-way'!R172^3/27-'OddsRatio_working_3-way'!T172</f>
        <v>0.27662149990816165</v>
      </c>
      <c r="W172" s="11">
        <f>'OddsRatio_working_3-way'!V172^2+4*'OddsRatio_working_3-way'!U172^3/27</f>
        <v>-4.2857909560667942E-2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0.17275514737056968</v>
      </c>
      <c r="Y172" s="11">
        <f>IF('OddsRatio_working_3-way'!W172&gt;=0,IF('OddsRatio_working_3-way'!V172+SQRT('OddsRatio_working_3-way'!W172)&gt;0,0,PI()),ACOS('OddsRatio_working_3-way'!V172/(2*'OddsRatio_working_3-way'!X172)))</f>
        <v>0.64247166230314134</v>
      </c>
      <c r="Z172" s="11">
        <f>'OddsRatio_working_3-way'!X172^(1/3)*COS('OddsRatio_working_3-way'!Y172/3)</f>
        <v>0.5442195882414439</v>
      </c>
      <c r="AA172" s="11">
        <f>'OddsRatio_working_3-way'!X172^(1/3)*COS(('OddsRatio_working_3-way'!Y172+2*PI())/3)</f>
        <v>-0.37461570250408749</v>
      </c>
      <c r="AB172" s="11">
        <f>'OddsRatio_working_3-way'!X172^(1/3)*COS(('OddsRatio_working_3-way'!Y172+4*PI())/3)</f>
        <v>-0.16960388573735682</v>
      </c>
      <c r="AC172" s="11">
        <f>'OddsRatio_working_3-way'!X172^(1/3)*SIN('OddsRatio_working_3-way'!Y172/3)</f>
        <v>0.11836362759732637</v>
      </c>
      <c r="AD172" s="11">
        <f>'OddsRatio_working_3-way'!X172^(1/3)*SIN(('OddsRatio_working_3-way'!Y172+2*PI())/3)</f>
        <v>0.41212617485553421</v>
      </c>
      <c r="AE172" s="11">
        <f>'OddsRatio_working_3-way'!X172^(1/3)*SIN(('OddsRatio_working_3-way'!Y172+4*PI())/3)</f>
        <v>-0.53048980245286048</v>
      </c>
      <c r="AF172" s="11">
        <f>-'OddsRatio_working_3-way'!U172/(3*'OddsRatio_working_3-way'!X172^(1/3))*COS(('OddsRatio_working_3-way'!Y172)/3)</f>
        <v>0.54421958824144379</v>
      </c>
      <c r="AG172" s="11">
        <f>-'OddsRatio_working_3-way'!U172/(3*'OddsRatio_working_3-way'!X172^(1/3))*COS(('OddsRatio_working_3-way'!Y172+2*PI())/3)</f>
        <v>-0.37461570250408738</v>
      </c>
      <c r="AH172" s="11">
        <f>-'OddsRatio_working_3-way'!U172/(3*'OddsRatio_working_3-way'!X172^(1/3))*COS(('OddsRatio_working_3-way'!Y172+4*PI())/3)</f>
        <v>-0.16960388573735677</v>
      </c>
      <c r="AI172" s="11">
        <f>'OddsRatio_working_3-way'!U172/(3*'OddsRatio_working_3-way'!X172^(1/3))*SIN(('OddsRatio_working_3-way'!Y172)/3)</f>
        <v>-0.11836362759732634</v>
      </c>
      <c r="AJ172" s="11">
        <f>'OddsRatio_working_3-way'!U172/(3*'OddsRatio_working_3-way'!X172^(1/3))*SIN(('OddsRatio_working_3-way'!Y172+2*PI())/3)</f>
        <v>-0.41212617485553416</v>
      </c>
      <c r="AK172" s="11">
        <f>'OddsRatio_working_3-way'!U172/(3*'OddsRatio_working_3-way'!X172^(1/3))*SIN(('OddsRatio_working_3-way'!Y172+4*PI())/3)</f>
        <v>0.53048980245286048</v>
      </c>
      <c r="AL172" s="11">
        <f>'OddsRatio_working_3-way'!Z172+'OddsRatio_working_3-way'!AF172</f>
        <v>1.0884391764828876</v>
      </c>
      <c r="AM172" s="11">
        <f>'OddsRatio_working_3-way'!AA172+'OddsRatio_working_3-way'!AG172</f>
        <v>-0.74923140500817487</v>
      </c>
      <c r="AN172" s="11">
        <f>'OddsRatio_working_3-way'!AB172+'OddsRatio_working_3-way'!AH172</f>
        <v>-0.33920777147471359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1.0884391764828876</v>
      </c>
      <c r="AS172" s="11">
        <f>IF(('OddsRatio_working_3-way'!X172=0),IF(Q172&gt;0,-Q172^(1/3),(-Q172)^(1/3)),'OddsRatio_working_3-way'!AM172-'OddsRatio_working_3-way'!R172/3)</f>
        <v>-0.74923140500817487</v>
      </c>
      <c r="AT172" s="11">
        <f>IF(('OddsRatio_working_3-way'!X172=0),IF(Q172&gt;0,-Q172^(1/3),(-Q172)^(1/3)),'OddsRatio_working_3-way'!AN172-'OddsRatio_working_3-way'!R172/3)</f>
        <v>-0.33920777147471359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3.1680000000000001</v>
      </c>
      <c r="B173" s="4">
        <f>IF('True_Odds_Calculator_3-way'!B174="","",'True_Odds_Calculator_3-way'!B174)</f>
        <v>2.88</v>
      </c>
      <c r="C173" s="4">
        <f>IF('True_Odds_Calculator_3-way'!C174="","",'True_Odds_Calculator_3-way'!C174)</f>
        <v>2.57</v>
      </c>
      <c r="D173" s="9">
        <f t="shared" si="28"/>
        <v>0.29919748564117982</v>
      </c>
      <c r="E173" s="9">
        <f t="shared" si="29"/>
        <v>0.32991069934662526</v>
      </c>
      <c r="F173" s="9">
        <f t="shared" si="30"/>
        <v>0.37089181501219476</v>
      </c>
      <c r="G173" s="9">
        <f t="shared" si="31"/>
        <v>1.080384721613576</v>
      </c>
      <c r="H173" s="9">
        <f t="shared" si="32"/>
        <v>3.3422740764582342</v>
      </c>
      <c r="I173" s="9">
        <f t="shared" si="33"/>
        <v>3.0311232766335237</v>
      </c>
      <c r="J173" s="9">
        <f t="shared" si="34"/>
        <v>2.6962040129333142</v>
      </c>
      <c r="K173" s="11">
        <f t="shared" si="35"/>
        <v>0.31565656565656564</v>
      </c>
      <c r="L173" s="11">
        <f t="shared" si="36"/>
        <v>0.34722222222222221</v>
      </c>
      <c r="M173" s="11">
        <f t="shared" si="37"/>
        <v>0.38910505836575876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-0.27290154572093617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0.23959124862983486</v>
      </c>
      <c r="Q173" s="11">
        <f>2*'OddsRatio_working_3-way'!K173*'OddsRatio_working_3-way'!L173*'OddsRatio_working_3-way'!M173</f>
        <v>8.529414333564786E-2</v>
      </c>
      <c r="R173" s="11">
        <f t="shared" si="38"/>
        <v>0</v>
      </c>
      <c r="S173" s="11">
        <f t="shared" si="39"/>
        <v>-0.87794024030496409</v>
      </c>
      <c r="T173" s="11">
        <f t="shared" si="40"/>
        <v>-0.31254547536666571</v>
      </c>
      <c r="U173" s="11">
        <f>'OddsRatio_working_3-way'!S173-'OddsRatio_working_3-way'!R173^2/3</f>
        <v>-0.87794024030496409</v>
      </c>
      <c r="V173" s="11">
        <f>'OddsRatio_working_3-way'!S173*'OddsRatio_working_3-way'!R173/3-2*'OddsRatio_working_3-way'!R173^3/27-'OddsRatio_working_3-way'!T173</f>
        <v>0.31254547536666571</v>
      </c>
      <c r="W173" s="11">
        <f>'OddsRatio_working_3-way'!V173^2+4*'OddsRatio_working_3-way'!U173^3/27</f>
        <v>-2.5668751653270122E-3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0.15831262531578305</v>
      </c>
      <c r="Y173" s="11">
        <f>IF('OddsRatio_working_3-way'!W173&gt;=0,IF('OddsRatio_working_3-way'!V173+SQRT('OddsRatio_working_3-way'!W173)&gt;0,0,PI()),ACOS('OddsRatio_working_3-way'!V173/(2*'OddsRatio_working_3-way'!X173)))</f>
        <v>0.16070440485464799</v>
      </c>
      <c r="Z173" s="11">
        <f>'OddsRatio_working_3-way'!X173^(1/3)*COS('OddsRatio_working_3-way'!Y173/3)</f>
        <v>0.54019236080678801</v>
      </c>
      <c r="AA173" s="11">
        <f>'OddsRatio_working_3-way'!X173^(1/3)*COS(('OddsRatio_working_3-way'!Y173+2*PI())/3)</f>
        <v>-0.29518043982504738</v>
      </c>
      <c r="AB173" s="11">
        <f>'OddsRatio_working_3-way'!X173^(1/3)*COS(('OddsRatio_working_3-way'!Y173+4*PI())/3)</f>
        <v>-0.24501192098174066</v>
      </c>
      <c r="AC173" s="11">
        <f>'OddsRatio_working_3-way'!X173^(1/3)*SIN('OddsRatio_working_3-way'!Y173/3)</f>
        <v>2.8964807859027896E-2</v>
      </c>
      <c r="AD173" s="11">
        <f>'OddsRatio_working_3-way'!X173^(1/3)*SIN(('OddsRatio_working_3-way'!Y173+2*PI())/3)</f>
        <v>0.45333790345945374</v>
      </c>
      <c r="AE173" s="11">
        <f>'OddsRatio_working_3-way'!X173^(1/3)*SIN(('OddsRatio_working_3-way'!Y173+4*PI())/3)</f>
        <v>-0.48230271131848163</v>
      </c>
      <c r="AF173" s="11">
        <f>-'OddsRatio_working_3-way'!U173/(3*'OddsRatio_working_3-way'!X173^(1/3))*COS(('OddsRatio_working_3-way'!Y173)/3)</f>
        <v>0.5401923608067879</v>
      </c>
      <c r="AG173" s="11">
        <f>-'OddsRatio_working_3-way'!U173/(3*'OddsRatio_working_3-way'!X173^(1/3))*COS(('OddsRatio_working_3-way'!Y173+2*PI())/3)</f>
        <v>-0.29518043982504732</v>
      </c>
      <c r="AH173" s="11">
        <f>-'OddsRatio_working_3-way'!U173/(3*'OddsRatio_working_3-way'!X173^(1/3))*COS(('OddsRatio_working_3-way'!Y173+4*PI())/3)</f>
        <v>-0.24501192098174063</v>
      </c>
      <c r="AI173" s="11">
        <f>'OddsRatio_working_3-way'!U173/(3*'OddsRatio_working_3-way'!X173^(1/3))*SIN(('OddsRatio_working_3-way'!Y173)/3)</f>
        <v>-2.8964807859027889E-2</v>
      </c>
      <c r="AJ173" s="11">
        <f>'OddsRatio_working_3-way'!U173/(3*'OddsRatio_working_3-way'!X173^(1/3))*SIN(('OddsRatio_working_3-way'!Y173+2*PI())/3)</f>
        <v>-0.45333790345945363</v>
      </c>
      <c r="AK173" s="11">
        <f>'OddsRatio_working_3-way'!U173/(3*'OddsRatio_working_3-way'!X173^(1/3))*SIN(('OddsRatio_working_3-way'!Y173+4*PI())/3)</f>
        <v>0.48230271131848157</v>
      </c>
      <c r="AL173" s="11">
        <f>'OddsRatio_working_3-way'!Z173+'OddsRatio_working_3-way'!AF173</f>
        <v>1.080384721613576</v>
      </c>
      <c r="AM173" s="11">
        <f>'OddsRatio_working_3-way'!AA173+'OddsRatio_working_3-way'!AG173</f>
        <v>-0.59036087965009476</v>
      </c>
      <c r="AN173" s="11">
        <f>'OddsRatio_working_3-way'!AB173+'OddsRatio_working_3-way'!AH173</f>
        <v>-0.49002384196348125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1.080384721613576</v>
      </c>
      <c r="AS173" s="11">
        <f>IF(('OddsRatio_working_3-way'!X173=0),IF(Q173&gt;0,-Q173^(1/3),(-Q173)^(1/3)),'OddsRatio_working_3-way'!AM173-'OddsRatio_working_3-way'!R173/3)</f>
        <v>-0.59036087965009476</v>
      </c>
      <c r="AT173" s="11">
        <f>IF(('OddsRatio_working_3-way'!X173=0),IF(Q173&gt;0,-Q173^(1/3),(-Q173)^(1/3)),'OddsRatio_working_3-way'!AN173-'OddsRatio_working_3-way'!R173/3)</f>
        <v>-0.49002384196348125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1.53</v>
      </c>
      <c r="B174" s="4">
        <f>IF('True_Odds_Calculator_3-way'!B175="","",'True_Odds_Calculator_3-way'!B175)</f>
        <v>4.18</v>
      </c>
      <c r="C174" s="4">
        <f>IF('True_Odds_Calculator_3-way'!C175="","",'True_Odds_Calculator_3-way'!C175)</f>
        <v>5.55</v>
      </c>
      <c r="D174" s="9">
        <f t="shared" si="28"/>
        <v>0.62284151214596573</v>
      </c>
      <c r="E174" s="9">
        <f t="shared" si="29"/>
        <v>0.21583032226097495</v>
      </c>
      <c r="F174" s="9">
        <f t="shared" si="30"/>
        <v>0.16132816559305918</v>
      </c>
      <c r="G174" s="9">
        <f t="shared" si="31"/>
        <v>1.142537506775988</v>
      </c>
      <c r="H174" s="9">
        <f t="shared" si="32"/>
        <v>1.6055448785912738</v>
      </c>
      <c r="I174" s="9">
        <f t="shared" si="33"/>
        <v>4.6332692715476407</v>
      </c>
      <c r="J174" s="9">
        <f t="shared" si="34"/>
        <v>6.1985456558307446</v>
      </c>
      <c r="K174" s="11">
        <f t="shared" si="35"/>
        <v>0.65359477124183007</v>
      </c>
      <c r="L174" s="11">
        <f t="shared" si="36"/>
        <v>0.23923444976076558</v>
      </c>
      <c r="M174" s="11">
        <f t="shared" si="37"/>
        <v>0.1801801801801802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-0.21604971140574858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0.23271230701571261</v>
      </c>
      <c r="Q174" s="11">
        <f>2*'OddsRatio_working_3-way'!K174*'OddsRatio_working_3-way'!L174*'OddsRatio_working_3-way'!M174</f>
        <v>5.6346805572811777E-2</v>
      </c>
      <c r="R174" s="11">
        <f t="shared" si="38"/>
        <v>0</v>
      </c>
      <c r="S174" s="11">
        <f t="shared" si="39"/>
        <v>-1.0771238966326186</v>
      </c>
      <c r="T174" s="11">
        <f t="shared" si="40"/>
        <v>-0.26080481758659046</v>
      </c>
      <c r="U174" s="11">
        <f>'OddsRatio_working_3-way'!S174-'OddsRatio_working_3-way'!R174^2/3</f>
        <v>-1.0771238966326186</v>
      </c>
      <c r="V174" s="11">
        <f>'OddsRatio_working_3-way'!S174*'OddsRatio_working_3-way'!R174/3-2*'OddsRatio_working_3-way'!R174^3/27-'OddsRatio_working_3-way'!T174</f>
        <v>0.26080481758659046</v>
      </c>
      <c r="W174" s="11">
        <f>'OddsRatio_working_3-way'!V174^2+4*'OddsRatio_working_3-way'!U174^3/27</f>
        <v>-0.11711784215925422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0.21513774368740424</v>
      </c>
      <c r="Y174" s="11">
        <f>IF('OddsRatio_working_3-way'!W174&gt;=0,IF('OddsRatio_working_3-way'!V174+SQRT('OddsRatio_working_3-way'!W174)&gt;0,0,PI()),ACOS('OddsRatio_working_3-way'!V174/(2*'OddsRatio_working_3-way'!X174)))</f>
        <v>0.91960483854536834</v>
      </c>
      <c r="Z174" s="11">
        <f>'OddsRatio_working_3-way'!X174^(1/3)*COS('OddsRatio_working_3-way'!Y174/3)</f>
        <v>0.57126875338799399</v>
      </c>
      <c r="AA174" s="11">
        <f>'OddsRatio_working_3-way'!X174^(1/3)*COS(('OddsRatio_working_3-way'!Y174+2*PI())/3)</f>
        <v>-0.44222295453430494</v>
      </c>
      <c r="AB174" s="11">
        <f>'OddsRatio_working_3-way'!X174^(1/3)*COS(('OddsRatio_working_3-way'!Y174+4*PI())/3)</f>
        <v>-0.12904579885368891</v>
      </c>
      <c r="AC174" s="11">
        <f>'OddsRatio_working_3-way'!X174^(1/3)*SIN('OddsRatio_working_3-way'!Y174/3)</f>
        <v>0.18081291513624503</v>
      </c>
      <c r="AD174" s="11">
        <f>'OddsRatio_working_3-way'!X174^(1/3)*SIN(('OddsRatio_working_3-way'!Y174+2*PI())/3)</f>
        <v>0.40432679525414794</v>
      </c>
      <c r="AE174" s="11">
        <f>'OddsRatio_working_3-way'!X174^(1/3)*SIN(('OddsRatio_working_3-way'!Y174+4*PI())/3)</f>
        <v>-0.58513971039039281</v>
      </c>
      <c r="AF174" s="11">
        <f>-'OddsRatio_working_3-way'!U174/(3*'OddsRatio_working_3-way'!X174^(1/3))*COS(('OddsRatio_working_3-way'!Y174)/3)</f>
        <v>0.57126875338799399</v>
      </c>
      <c r="AG174" s="11">
        <f>-'OddsRatio_working_3-way'!U174/(3*'OddsRatio_working_3-way'!X174^(1/3))*COS(('OddsRatio_working_3-way'!Y174+2*PI())/3)</f>
        <v>-0.44222295453430494</v>
      </c>
      <c r="AH174" s="11">
        <f>-'OddsRatio_working_3-way'!U174/(3*'OddsRatio_working_3-way'!X174^(1/3))*COS(('OddsRatio_working_3-way'!Y174+4*PI())/3)</f>
        <v>-0.12904579885368891</v>
      </c>
      <c r="AI174" s="11">
        <f>'OddsRatio_working_3-way'!U174/(3*'OddsRatio_working_3-way'!X174^(1/3))*SIN(('OddsRatio_working_3-way'!Y174)/3)</f>
        <v>-0.18081291513624503</v>
      </c>
      <c r="AJ174" s="11">
        <f>'OddsRatio_working_3-way'!U174/(3*'OddsRatio_working_3-way'!X174^(1/3))*SIN(('OddsRatio_working_3-way'!Y174+2*PI())/3)</f>
        <v>-0.40432679525414794</v>
      </c>
      <c r="AK174" s="11">
        <f>'OddsRatio_working_3-way'!U174/(3*'OddsRatio_working_3-way'!X174^(1/3))*SIN(('OddsRatio_working_3-way'!Y174+4*PI())/3)</f>
        <v>0.58513971039039281</v>
      </c>
      <c r="AL174" s="11">
        <f>'OddsRatio_working_3-way'!Z174+'OddsRatio_working_3-way'!AF174</f>
        <v>1.142537506775988</v>
      </c>
      <c r="AM174" s="11">
        <f>'OddsRatio_working_3-way'!AA174+'OddsRatio_working_3-way'!AG174</f>
        <v>-0.88444590906860987</v>
      </c>
      <c r="AN174" s="11">
        <f>'OddsRatio_working_3-way'!AB174+'OddsRatio_working_3-way'!AH174</f>
        <v>-0.25809159770737783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1.142537506775988</v>
      </c>
      <c r="AS174" s="11">
        <f>IF(('OddsRatio_working_3-way'!X174=0),IF(Q174&gt;0,-Q174^(1/3),(-Q174)^(1/3)),'OddsRatio_working_3-way'!AM174-'OddsRatio_working_3-way'!R174/3)</f>
        <v>-0.88444590906860987</v>
      </c>
      <c r="AT174" s="11">
        <f>IF(('OddsRatio_working_3-way'!X174=0),IF(Q174&gt;0,-Q174^(1/3),(-Q174)^(1/3)),'OddsRatio_working_3-way'!AN174-'OddsRatio_working_3-way'!R174/3)</f>
        <v>-0.25809159770737783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4.5599999999999996</v>
      </c>
      <c r="B175" s="4">
        <f>IF('True_Odds_Calculator_3-way'!B176="","",'True_Odds_Calculator_3-way'!B176)</f>
        <v>3.6</v>
      </c>
      <c r="C175" s="4">
        <f>IF('True_Odds_Calculator_3-way'!C176="","",'True_Odds_Calculator_3-way'!C176)</f>
        <v>1.78</v>
      </c>
      <c r="D175" s="9">
        <f t="shared" si="28"/>
        <v>0.20322975906324703</v>
      </c>
      <c r="E175" s="9">
        <f t="shared" si="29"/>
        <v>0.25884504849908579</v>
      </c>
      <c r="F175" s="9">
        <f t="shared" si="30"/>
        <v>0.53792519243766723</v>
      </c>
      <c r="G175" s="9">
        <f t="shared" si="31"/>
        <v>1.1012750616016813</v>
      </c>
      <c r="H175" s="9">
        <f t="shared" si="32"/>
        <v>4.9205392193019843</v>
      </c>
      <c r="I175" s="9">
        <f t="shared" si="33"/>
        <v>3.8633151601643712</v>
      </c>
      <c r="J175" s="9">
        <f t="shared" si="34"/>
        <v>1.8589945480493113</v>
      </c>
      <c r="K175" s="11">
        <f t="shared" si="35"/>
        <v>0.2192982456140351</v>
      </c>
      <c r="L175" s="11">
        <f t="shared" si="36"/>
        <v>0.27777777777777779</v>
      </c>
      <c r="M175" s="11">
        <f t="shared" si="37"/>
        <v>0.5617977528089888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-0.24707602339181289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0.23750465426988193</v>
      </c>
      <c r="Q175" s="11">
        <f>2*'OddsRatio_working_3-way'!K175*'OddsRatio_working_3-way'!L175*'OddsRatio_working_3-way'!M175</f>
        <v>6.8445145322732562E-2</v>
      </c>
      <c r="R175" s="11">
        <f t="shared" si="38"/>
        <v>0</v>
      </c>
      <c r="S175" s="11">
        <f t="shared" si="39"/>
        <v>-0.96126144095029131</v>
      </c>
      <c r="T175" s="11">
        <f t="shared" si="40"/>
        <v>-0.27702058817011282</v>
      </c>
      <c r="U175" s="11">
        <f>'OddsRatio_working_3-way'!S175-'OddsRatio_working_3-way'!R175^2/3</f>
        <v>-0.96126144095029131</v>
      </c>
      <c r="V175" s="11">
        <f>'OddsRatio_working_3-way'!S175*'OddsRatio_working_3-way'!R175/3-2*'OddsRatio_working_3-way'!R175^3/27-'OddsRatio_working_3-way'!T175</f>
        <v>0.27702058817011282</v>
      </c>
      <c r="W175" s="11">
        <f>'OddsRatio_working_3-way'!V175^2+4*'OddsRatio_working_3-way'!U175^3/27</f>
        <v>-5.4848959166689637E-2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0.1813762425435074</v>
      </c>
      <c r="Y175" s="11">
        <f>IF('OddsRatio_working_3-way'!W175&gt;=0,IF('OddsRatio_working_3-way'!V175+SQRT('OddsRatio_working_3-way'!W175)&gt;0,0,PI()),ACOS('OddsRatio_working_3-way'!V175/(2*'OddsRatio_working_3-way'!X175)))</f>
        <v>0.70182870223244054</v>
      </c>
      <c r="Z175" s="11">
        <f>'OddsRatio_working_3-way'!X175^(1/3)*COS('OddsRatio_working_3-way'!Y175/3)</f>
        <v>0.55063753080084066</v>
      </c>
      <c r="AA175" s="11">
        <f>'OddsRatio_working_3-way'!X175^(1/3)*COS(('OddsRatio_working_3-way'!Y175+2*PI())/3)</f>
        <v>-0.38895895412227077</v>
      </c>
      <c r="AB175" s="11">
        <f>'OddsRatio_working_3-way'!X175^(1/3)*COS(('OddsRatio_working_3-way'!Y175+4*PI())/3)</f>
        <v>-0.16167857667857002</v>
      </c>
      <c r="AC175" s="11">
        <f>'OddsRatio_working_3-way'!X175^(1/3)*SIN('OddsRatio_working_3-way'!Y175/3)</f>
        <v>0.13122038709864065</v>
      </c>
      <c r="AD175" s="11">
        <f>'OddsRatio_working_3-way'!X175^(1/3)*SIN(('OddsRatio_working_3-way'!Y175+2*PI())/3)</f>
        <v>0.41125589640134408</v>
      </c>
      <c r="AE175" s="11">
        <f>'OddsRatio_working_3-way'!X175^(1/3)*SIN(('OddsRatio_working_3-way'!Y175+4*PI())/3)</f>
        <v>-0.54247628349998456</v>
      </c>
      <c r="AF175" s="11">
        <f>-'OddsRatio_working_3-way'!U175/(3*'OddsRatio_working_3-way'!X175^(1/3))*COS(('OddsRatio_working_3-way'!Y175)/3)</f>
        <v>0.55063753080084066</v>
      </c>
      <c r="AG175" s="11">
        <f>-'OddsRatio_working_3-way'!U175/(3*'OddsRatio_working_3-way'!X175^(1/3))*COS(('OddsRatio_working_3-way'!Y175+2*PI())/3)</f>
        <v>-0.38895895412227077</v>
      </c>
      <c r="AH175" s="11">
        <f>-'OddsRatio_working_3-way'!U175/(3*'OddsRatio_working_3-way'!X175^(1/3))*COS(('OddsRatio_working_3-way'!Y175+4*PI())/3)</f>
        <v>-0.16167857667857002</v>
      </c>
      <c r="AI175" s="11">
        <f>'OddsRatio_working_3-way'!U175/(3*'OddsRatio_working_3-way'!X175^(1/3))*SIN(('OddsRatio_working_3-way'!Y175)/3)</f>
        <v>-0.13122038709864065</v>
      </c>
      <c r="AJ175" s="11">
        <f>'OddsRatio_working_3-way'!U175/(3*'OddsRatio_working_3-way'!X175^(1/3))*SIN(('OddsRatio_working_3-way'!Y175+2*PI())/3)</f>
        <v>-0.41125589640134408</v>
      </c>
      <c r="AK175" s="11">
        <f>'OddsRatio_working_3-way'!U175/(3*'OddsRatio_working_3-way'!X175^(1/3))*SIN(('OddsRatio_working_3-way'!Y175+4*PI())/3)</f>
        <v>0.54247628349998456</v>
      </c>
      <c r="AL175" s="11">
        <f>'OddsRatio_working_3-way'!Z175+'OddsRatio_working_3-way'!AF175</f>
        <v>1.1012750616016813</v>
      </c>
      <c r="AM175" s="11">
        <f>'OddsRatio_working_3-way'!AA175+'OddsRatio_working_3-way'!AG175</f>
        <v>-0.77791790824454154</v>
      </c>
      <c r="AN175" s="11">
        <f>'OddsRatio_working_3-way'!AB175+'OddsRatio_working_3-way'!AH175</f>
        <v>-0.32335715335714005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1.1012750616016813</v>
      </c>
      <c r="AS175" s="11">
        <f>IF(('OddsRatio_working_3-way'!X175=0),IF(Q175&gt;0,-Q175^(1/3),(-Q175)^(1/3)),'OddsRatio_working_3-way'!AM175-'OddsRatio_working_3-way'!R175/3)</f>
        <v>-0.77791790824454154</v>
      </c>
      <c r="AT175" s="11">
        <f>IF(('OddsRatio_working_3-way'!X175=0),IF(Q175&gt;0,-Q175^(1/3),(-Q175)^(1/3)),'OddsRatio_working_3-way'!AN175-'OddsRatio_working_3-way'!R175/3)</f>
        <v>-0.32335715335714005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2.08</v>
      </c>
      <c r="B176" s="4">
        <f>IF('True_Odds_Calculator_3-way'!B177="","",'True_Odds_Calculator_3-way'!B177)</f>
        <v>3.5</v>
      </c>
      <c r="C176" s="4">
        <f>IF('True_Odds_Calculator_3-way'!C177="","",'True_Odds_Calculator_3-way'!C177)</f>
        <v>3.46</v>
      </c>
      <c r="D176" s="9">
        <f t="shared" si="28"/>
        <v>0.45953828211406955</v>
      </c>
      <c r="E176" s="9">
        <f t="shared" si="29"/>
        <v>0.26864046643355999</v>
      </c>
      <c r="F176" s="9">
        <f t="shared" si="30"/>
        <v>0.27182125145237046</v>
      </c>
      <c r="G176" s="9">
        <f t="shared" si="31"/>
        <v>1.0889789513484476</v>
      </c>
      <c r="H176" s="9">
        <f t="shared" si="32"/>
        <v>2.1760972674563237</v>
      </c>
      <c r="I176" s="9">
        <f t="shared" si="33"/>
        <v>3.7224473783711192</v>
      </c>
      <c r="J176" s="9">
        <f t="shared" si="34"/>
        <v>3.6788882203171807</v>
      </c>
      <c r="K176" s="11">
        <f t="shared" si="35"/>
        <v>0.48076923076923073</v>
      </c>
      <c r="L176" s="11">
        <f t="shared" si="36"/>
        <v>0.2857142857142857</v>
      </c>
      <c r="M176" s="11">
        <f t="shared" si="37"/>
        <v>0.28901734104046245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-0.26368862351521327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0.23978911262148261</v>
      </c>
      <c r="Q176" s="11">
        <f>2*'OddsRatio_working_3-way'!K176*'OddsRatio_working_3-way'!L176*'OddsRatio_working_3-way'!M176</f>
        <v>7.9400368417709449E-2</v>
      </c>
      <c r="R176" s="11">
        <f t="shared" si="38"/>
        <v>0</v>
      </c>
      <c r="S176" s="11">
        <f t="shared" si="39"/>
        <v>-0.90936464920204718</v>
      </c>
      <c r="T176" s="11">
        <f t="shared" si="40"/>
        <v>-0.30111412225233342</v>
      </c>
      <c r="U176" s="11">
        <f>'OddsRatio_working_3-way'!S176-'OddsRatio_working_3-way'!R176^2/3</f>
        <v>-0.90936464920204718</v>
      </c>
      <c r="V176" s="11">
        <f>'OddsRatio_working_3-way'!S176*'OddsRatio_working_3-way'!R176/3-2*'OddsRatio_working_3-way'!R176^3/27-'OddsRatio_working_3-way'!T176</f>
        <v>0.30111412225233342</v>
      </c>
      <c r="W176" s="11">
        <f>'OddsRatio_working_3-way'!V176^2+4*'OddsRatio_working_3-way'!U176^3/27</f>
        <v>-2.0736759421245449E-2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0.16688804184320594</v>
      </c>
      <c r="Y176" s="11">
        <f>IF('OddsRatio_working_3-way'!W176&gt;=0,IF('OddsRatio_working_3-way'!V176+SQRT('OddsRatio_working_3-way'!W176)&gt;0,0,PI()),ACOS('OddsRatio_working_3-way'!V176/(2*'OddsRatio_working_3-way'!X176)))</f>
        <v>0.44608266938676944</v>
      </c>
      <c r="Z176" s="11">
        <f>'OddsRatio_working_3-way'!X176^(1/3)*COS('OddsRatio_working_3-way'!Y176/3)</f>
        <v>0.54448947567422379</v>
      </c>
      <c r="AA176" s="11">
        <f>'OddsRatio_working_3-way'!X176^(1/3)*COS(('OddsRatio_working_3-way'!Y176+2*PI())/3)</f>
        <v>-0.34288162947681011</v>
      </c>
      <c r="AB176" s="11">
        <f>'OddsRatio_working_3-way'!X176^(1/3)*COS(('OddsRatio_working_3-way'!Y176+4*PI())/3)</f>
        <v>-0.20160784619741373</v>
      </c>
      <c r="AC176" s="11">
        <f>'OddsRatio_working_3-way'!X176^(1/3)*SIN('OddsRatio_working_3-way'!Y176/3)</f>
        <v>8.1564456805796492E-2</v>
      </c>
      <c r="AD176" s="11">
        <f>'OddsRatio_working_3-way'!X176^(1/3)*SIN(('OddsRatio_working_3-way'!Y176+2*PI())/3)</f>
        <v>0.43075948962424865</v>
      </c>
      <c r="AE176" s="11">
        <f>'OddsRatio_working_3-way'!X176^(1/3)*SIN(('OddsRatio_working_3-way'!Y176+4*PI())/3)</f>
        <v>-0.51232394643004509</v>
      </c>
      <c r="AF176" s="11">
        <f>-'OddsRatio_working_3-way'!U176/(3*'OddsRatio_working_3-way'!X176^(1/3))*COS(('OddsRatio_working_3-way'!Y176)/3)</f>
        <v>0.54448947567422379</v>
      </c>
      <c r="AG176" s="11">
        <f>-'OddsRatio_working_3-way'!U176/(3*'OddsRatio_working_3-way'!X176^(1/3))*COS(('OddsRatio_working_3-way'!Y176+2*PI())/3)</f>
        <v>-0.34288162947681011</v>
      </c>
      <c r="AH176" s="11">
        <f>-'OddsRatio_working_3-way'!U176/(3*'OddsRatio_working_3-way'!X176^(1/3))*COS(('OddsRatio_working_3-way'!Y176+4*PI())/3)</f>
        <v>-0.20160784619741373</v>
      </c>
      <c r="AI176" s="11">
        <f>'OddsRatio_working_3-way'!U176/(3*'OddsRatio_working_3-way'!X176^(1/3))*SIN(('OddsRatio_working_3-way'!Y176)/3)</f>
        <v>-8.1564456805796492E-2</v>
      </c>
      <c r="AJ176" s="11">
        <f>'OddsRatio_working_3-way'!U176/(3*'OddsRatio_working_3-way'!X176^(1/3))*SIN(('OddsRatio_working_3-way'!Y176+2*PI())/3)</f>
        <v>-0.43075948962424865</v>
      </c>
      <c r="AK176" s="11">
        <f>'OddsRatio_working_3-way'!U176/(3*'OddsRatio_working_3-way'!X176^(1/3))*SIN(('OddsRatio_working_3-way'!Y176+4*PI())/3)</f>
        <v>0.51232394643004509</v>
      </c>
      <c r="AL176" s="11">
        <f>'OddsRatio_working_3-way'!Z176+'OddsRatio_working_3-way'!AF176</f>
        <v>1.0889789513484476</v>
      </c>
      <c r="AM176" s="11">
        <f>'OddsRatio_working_3-way'!AA176+'OddsRatio_working_3-way'!AG176</f>
        <v>-0.68576325895362023</v>
      </c>
      <c r="AN176" s="11">
        <f>'OddsRatio_working_3-way'!AB176+'OddsRatio_working_3-way'!AH176</f>
        <v>-0.40321569239482746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1.0889789513484476</v>
      </c>
      <c r="AS176" s="11">
        <f>IF(('OddsRatio_working_3-way'!X176=0),IF(Q176&gt;0,-Q176^(1/3),(-Q176)^(1/3)),'OddsRatio_working_3-way'!AM176-'OddsRatio_working_3-way'!R176/3)</f>
        <v>-0.68576325895362023</v>
      </c>
      <c r="AT176" s="11">
        <f>IF(('OddsRatio_working_3-way'!X176=0),IF(Q176&gt;0,-Q176^(1/3),(-Q176)^(1/3)),'OddsRatio_working_3-way'!AN176-'OddsRatio_working_3-way'!R176/3)</f>
        <v>-0.40321569239482746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2.08</v>
      </c>
      <c r="B177" s="4">
        <f>IF('True_Odds_Calculator_3-way'!B178="","",'True_Odds_Calculator_3-way'!B178)</f>
        <v>3.58</v>
      </c>
      <c r="C177" s="4">
        <f>IF('True_Odds_Calculator_3-way'!C178="","",'True_Odds_Calculator_3-way'!C178)</f>
        <v>3.38</v>
      </c>
      <c r="D177" s="9">
        <f t="shared" si="28"/>
        <v>0.45936454204108196</v>
      </c>
      <c r="E177" s="9">
        <f t="shared" si="29"/>
        <v>0.26236170669440062</v>
      </c>
      <c r="F177" s="9">
        <f t="shared" si="30"/>
        <v>0.27827375126451742</v>
      </c>
      <c r="G177" s="9">
        <f t="shared" si="31"/>
        <v>1.0897410252318283</v>
      </c>
      <c r="H177" s="9">
        <f t="shared" si="32"/>
        <v>2.1769203072503753</v>
      </c>
      <c r="I177" s="9">
        <f t="shared" si="33"/>
        <v>3.8115318450981177</v>
      </c>
      <c r="J177" s="9">
        <f t="shared" si="34"/>
        <v>3.5935836400517509</v>
      </c>
      <c r="K177" s="11">
        <f t="shared" si="35"/>
        <v>0.48076923076923073</v>
      </c>
      <c r="L177" s="11">
        <f t="shared" si="36"/>
        <v>0.27932960893854747</v>
      </c>
      <c r="M177" s="11">
        <f t="shared" si="37"/>
        <v>0.29585798816568049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-0.2634858860355539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0.23997935224010392</v>
      </c>
      <c r="Q177" s="11">
        <f>2*'OddsRatio_working_3-way'!K177*'OddsRatio_working_3-way'!L177*'OddsRatio_working_3-way'!M177</f>
        <v>7.9463361668908578E-2</v>
      </c>
      <c r="R177" s="11">
        <f t="shared" si="38"/>
        <v>0</v>
      </c>
      <c r="S177" s="11">
        <f t="shared" si="39"/>
        <v>-0.91078636450273431</v>
      </c>
      <c r="T177" s="11">
        <f t="shared" si="40"/>
        <v>-0.30158488890819019</v>
      </c>
      <c r="U177" s="11">
        <f>'OddsRatio_working_3-way'!S177-'OddsRatio_working_3-way'!R177^2/3</f>
        <v>-0.91078636450273431</v>
      </c>
      <c r="V177" s="11">
        <f>'OddsRatio_working_3-way'!S177*'OddsRatio_working_3-way'!R177/3-2*'OddsRatio_working_3-way'!R177^3/27-'OddsRatio_working_3-way'!T177</f>
        <v>0.30158488890819019</v>
      </c>
      <c r="W177" s="11">
        <f>'OddsRatio_working_3-way'!V177^2+4*'OddsRatio_working_3-way'!U177^3/27</f>
        <v>-2.097637018492117E-2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0.16727956794143045</v>
      </c>
      <c r="Y177" s="11">
        <f>IF('OddsRatio_working_3-way'!W177&gt;=0,IF('OddsRatio_working_3-way'!V177+SQRT('OddsRatio_working_3-way'!W177)&gt;0,0,PI()),ACOS('OddsRatio_working_3-way'!V177/(2*'OddsRatio_working_3-way'!X177)))</f>
        <v>0.44771255503101748</v>
      </c>
      <c r="Z177" s="11">
        <f>'OddsRatio_working_3-way'!X177^(1/3)*COS('OddsRatio_working_3-way'!Y177/3)</f>
        <v>0.54487051261591424</v>
      </c>
      <c r="AA177" s="11">
        <f>'OddsRatio_working_3-way'!X177^(1/3)*COS(('OddsRatio_working_3-way'!Y177+2*PI())/3)</f>
        <v>-0.34338371990609845</v>
      </c>
      <c r="AB177" s="11">
        <f>'OddsRatio_working_3-way'!X177^(1/3)*COS(('OddsRatio_working_3-way'!Y177+4*PI())/3)</f>
        <v>-0.20148679270981565</v>
      </c>
      <c r="AC177" s="11">
        <f>'OddsRatio_working_3-way'!X177^(1/3)*SIN('OddsRatio_working_3-way'!Y177/3)</f>
        <v>8.1924229113954541E-2</v>
      </c>
      <c r="AD177" s="11">
        <f>'OddsRatio_working_3-way'!X177^(1/3)*SIN(('OddsRatio_working_3-way'!Y177+2*PI())/3)</f>
        <v>0.43090959114145388</v>
      </c>
      <c r="AE177" s="11">
        <f>'OddsRatio_working_3-way'!X177^(1/3)*SIN(('OddsRatio_working_3-way'!Y177+4*PI())/3)</f>
        <v>-0.51283382025540847</v>
      </c>
      <c r="AF177" s="11">
        <f>-'OddsRatio_working_3-way'!U177/(3*'OddsRatio_working_3-way'!X177^(1/3))*COS(('OddsRatio_working_3-way'!Y177)/3)</f>
        <v>0.54487051261591413</v>
      </c>
      <c r="AG177" s="11">
        <f>-'OddsRatio_working_3-way'!U177/(3*'OddsRatio_working_3-way'!X177^(1/3))*COS(('OddsRatio_working_3-way'!Y177+2*PI())/3)</f>
        <v>-0.34338371990609839</v>
      </c>
      <c r="AH177" s="11">
        <f>-'OddsRatio_working_3-way'!U177/(3*'OddsRatio_working_3-way'!X177^(1/3))*COS(('OddsRatio_working_3-way'!Y177+4*PI())/3)</f>
        <v>-0.20148679270981562</v>
      </c>
      <c r="AI177" s="11">
        <f>'OddsRatio_working_3-way'!U177/(3*'OddsRatio_working_3-way'!X177^(1/3))*SIN(('OddsRatio_working_3-way'!Y177)/3)</f>
        <v>-8.1924229113954514E-2</v>
      </c>
      <c r="AJ177" s="11">
        <f>'OddsRatio_working_3-way'!U177/(3*'OddsRatio_working_3-way'!X177^(1/3))*SIN(('OddsRatio_working_3-way'!Y177+2*PI())/3)</f>
        <v>-0.43090959114145383</v>
      </c>
      <c r="AK177" s="11">
        <f>'OddsRatio_working_3-way'!U177/(3*'OddsRatio_working_3-way'!X177^(1/3))*SIN(('OddsRatio_working_3-way'!Y177+4*PI())/3)</f>
        <v>0.51283382025540836</v>
      </c>
      <c r="AL177" s="11">
        <f>'OddsRatio_working_3-way'!Z177+'OddsRatio_working_3-way'!AF177</f>
        <v>1.0897410252318283</v>
      </c>
      <c r="AM177" s="11">
        <f>'OddsRatio_working_3-way'!AA177+'OddsRatio_working_3-way'!AG177</f>
        <v>-0.68676743981219679</v>
      </c>
      <c r="AN177" s="11">
        <f>'OddsRatio_working_3-way'!AB177+'OddsRatio_working_3-way'!AH177</f>
        <v>-0.40297358541963124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1.0897410252318283</v>
      </c>
      <c r="AS177" s="11">
        <f>IF(('OddsRatio_working_3-way'!X177=0),IF(Q177&gt;0,-Q177^(1/3),(-Q177)^(1/3)),'OddsRatio_working_3-way'!AM177-'OddsRatio_working_3-way'!R177/3)</f>
        <v>-0.68676743981219679</v>
      </c>
      <c r="AT177" s="11">
        <f>IF(('OddsRatio_working_3-way'!X177=0),IF(Q177&gt;0,-Q177^(1/3),(-Q177)^(1/3)),'OddsRatio_working_3-way'!AN177-'OddsRatio_working_3-way'!R177/3)</f>
        <v>-0.40297358541963124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2.7650000000000001</v>
      </c>
      <c r="B178" s="4">
        <f>IF('True_Odds_Calculator_3-way'!B179="","",'True_Odds_Calculator_3-way'!B179)</f>
        <v>3.5</v>
      </c>
      <c r="C178" s="4">
        <f>IF('True_Odds_Calculator_3-way'!C179="","",'True_Odds_Calculator_3-way'!C179)</f>
        <v>2.4500000000000002</v>
      </c>
      <c r="D178" s="9">
        <f t="shared" si="28"/>
        <v>0.34270040221941117</v>
      </c>
      <c r="E178" s="9">
        <f t="shared" si="29"/>
        <v>0.26905481033259865</v>
      </c>
      <c r="F178" s="9">
        <f t="shared" si="30"/>
        <v>0.38824478744799013</v>
      </c>
      <c r="G178" s="9">
        <f t="shared" si="31"/>
        <v>1.086685926579533</v>
      </c>
      <c r="H178" s="9">
        <f t="shared" si="32"/>
        <v>2.9180006604128761</v>
      </c>
      <c r="I178" s="9">
        <f t="shared" si="33"/>
        <v>3.7167148164488331</v>
      </c>
      <c r="J178" s="9">
        <f t="shared" si="34"/>
        <v>2.575694593540323</v>
      </c>
      <c r="K178" s="11">
        <f t="shared" si="35"/>
        <v>0.36166365280289331</v>
      </c>
      <c r="L178" s="11">
        <f t="shared" si="36"/>
        <v>0.2857142857142857</v>
      </c>
      <c r="M178" s="11">
        <f t="shared" si="37"/>
        <v>0.4081632653061224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-0.26985064240110923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0.24103880766980001</v>
      </c>
      <c r="Q178" s="11">
        <f>2*'OddsRatio_working_3-way'!K178*'OddsRatio_working_3-way'!L178*'OddsRatio_working_3-way'!M178</f>
        <v>8.4353038554610668E-2</v>
      </c>
      <c r="R178" s="11">
        <f t="shared" si="38"/>
        <v>0</v>
      </c>
      <c r="S178" s="11">
        <f t="shared" si="39"/>
        <v>-0.89323043860506002</v>
      </c>
      <c r="T178" s="11">
        <f t="shared" si="40"/>
        <v>-0.31259157956432543</v>
      </c>
      <c r="U178" s="11">
        <f>'OddsRatio_working_3-way'!S178-'OddsRatio_working_3-way'!R178^2/3</f>
        <v>-0.89323043860506002</v>
      </c>
      <c r="V178" s="11">
        <f>'OddsRatio_working_3-way'!S178*'OddsRatio_working_3-way'!R178/3-2*'OddsRatio_working_3-way'!R178^3/27-'OddsRatio_working_3-way'!T178</f>
        <v>0.31259157956432543</v>
      </c>
      <c r="W178" s="11">
        <f>'OddsRatio_working_3-way'!V178^2+4*'OddsRatio_working_3-way'!U178^3/27</f>
        <v>-7.8677471081262662E-3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0.1624663370691343</v>
      </c>
      <c r="Y178" s="11">
        <f>IF('OddsRatio_working_3-way'!W178&gt;=0,IF('OddsRatio_working_3-way'!V178+SQRT('OddsRatio_working_3-way'!W178)&gt;0,0,PI()),ACOS('OddsRatio_working_3-way'!V178/(2*'OddsRatio_working_3-way'!X178)))</f>
        <v>0.27648996736575837</v>
      </c>
      <c r="Z178" s="11">
        <f>'OddsRatio_working_3-way'!X178^(1/3)*COS('OddsRatio_working_3-way'!Y178/3)</f>
        <v>0.5433429632897665</v>
      </c>
      <c r="AA178" s="11">
        <f>'OddsRatio_working_3-way'!X178^(1/3)*COS(('OddsRatio_working_3-way'!Y178+2*PI())/3)</f>
        <v>-0.31516203043294283</v>
      </c>
      <c r="AB178" s="11">
        <f>'OddsRatio_working_3-way'!X178^(1/3)*COS(('OddsRatio_working_3-way'!Y178+4*PI())/3)</f>
        <v>-0.22818093285682373</v>
      </c>
      <c r="AC178" s="11">
        <f>'OddsRatio_working_3-way'!X178^(1/3)*SIN('OddsRatio_working_3-way'!Y178/3)</f>
        <v>5.0218560099981588E-2</v>
      </c>
      <c r="AD178" s="11">
        <f>'OddsRatio_working_3-way'!X178^(1/3)*SIN(('OddsRatio_working_3-way'!Y178+2*PI())/3)</f>
        <v>0.44543952912646267</v>
      </c>
      <c r="AE178" s="11">
        <f>'OddsRatio_working_3-way'!X178^(1/3)*SIN(('OddsRatio_working_3-way'!Y178+4*PI())/3)</f>
        <v>-0.49565808922644411</v>
      </c>
      <c r="AF178" s="11">
        <f>-'OddsRatio_working_3-way'!U178/(3*'OddsRatio_working_3-way'!X178^(1/3))*COS(('OddsRatio_working_3-way'!Y178)/3)</f>
        <v>0.5433429632897665</v>
      </c>
      <c r="AG178" s="11">
        <f>-'OddsRatio_working_3-way'!U178/(3*'OddsRatio_working_3-way'!X178^(1/3))*COS(('OddsRatio_working_3-way'!Y178+2*PI())/3)</f>
        <v>-0.31516203043294283</v>
      </c>
      <c r="AH178" s="11">
        <f>-'OddsRatio_working_3-way'!U178/(3*'OddsRatio_working_3-way'!X178^(1/3))*COS(('OddsRatio_working_3-way'!Y178+4*PI())/3)</f>
        <v>-0.22818093285682373</v>
      </c>
      <c r="AI178" s="11">
        <f>'OddsRatio_working_3-way'!U178/(3*'OddsRatio_working_3-way'!X178^(1/3))*SIN(('OddsRatio_working_3-way'!Y178)/3)</f>
        <v>-5.0218560099981588E-2</v>
      </c>
      <c r="AJ178" s="11">
        <f>'OddsRatio_working_3-way'!U178/(3*'OddsRatio_working_3-way'!X178^(1/3))*SIN(('OddsRatio_working_3-way'!Y178+2*PI())/3)</f>
        <v>-0.44543952912646267</v>
      </c>
      <c r="AK178" s="11">
        <f>'OddsRatio_working_3-way'!U178/(3*'OddsRatio_working_3-way'!X178^(1/3))*SIN(('OddsRatio_working_3-way'!Y178+4*PI())/3)</f>
        <v>0.49565808922644411</v>
      </c>
      <c r="AL178" s="11">
        <f>'OddsRatio_working_3-way'!Z178+'OddsRatio_working_3-way'!AF178</f>
        <v>1.086685926579533</v>
      </c>
      <c r="AM178" s="11">
        <f>'OddsRatio_working_3-way'!AA178+'OddsRatio_working_3-way'!AG178</f>
        <v>-0.63032406086588566</v>
      </c>
      <c r="AN178" s="11">
        <f>'OddsRatio_working_3-way'!AB178+'OddsRatio_working_3-way'!AH178</f>
        <v>-0.45636186571364745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1.086685926579533</v>
      </c>
      <c r="AS178" s="11">
        <f>IF(('OddsRatio_working_3-way'!X178=0),IF(Q178&gt;0,-Q178^(1/3),(-Q178)^(1/3)),'OddsRatio_working_3-way'!AM178-'OddsRatio_working_3-way'!R178/3)</f>
        <v>-0.63032406086588566</v>
      </c>
      <c r="AT178" s="11">
        <f>IF(('OddsRatio_working_3-way'!X178=0),IF(Q178&gt;0,-Q178^(1/3),(-Q178)^(1/3)),'OddsRatio_working_3-way'!AN178-'OddsRatio_working_3-way'!R178/3)</f>
        <v>-0.45636186571364745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1.67</v>
      </c>
      <c r="B179" s="4">
        <f>IF('True_Odds_Calculator_3-way'!B180="","",'True_Odds_Calculator_3-way'!B180)</f>
        <v>3.94</v>
      </c>
      <c r="C179" s="4">
        <f>IF('True_Odds_Calculator_3-way'!C180="","",'True_Odds_Calculator_3-way'!C180)</f>
        <v>4.84</v>
      </c>
      <c r="D179" s="9">
        <f t="shared" si="28"/>
        <v>0.57430709280893855</v>
      </c>
      <c r="E179" s="9">
        <f t="shared" si="29"/>
        <v>0.23515270264873778</v>
      </c>
      <c r="F179" s="9">
        <f t="shared" si="30"/>
        <v>0.19054020454232368</v>
      </c>
      <c r="G179" s="9">
        <f t="shared" si="31"/>
        <v>1.106311511736342</v>
      </c>
      <c r="H179" s="9">
        <f t="shared" si="32"/>
        <v>1.741228712863349</v>
      </c>
      <c r="I179" s="9">
        <f t="shared" si="33"/>
        <v>4.2525558445048457</v>
      </c>
      <c r="J179" s="9">
        <f t="shared" si="34"/>
        <v>5.2482362050675526</v>
      </c>
      <c r="K179" s="11">
        <f t="shared" si="35"/>
        <v>0.5988023952095809</v>
      </c>
      <c r="L179" s="11">
        <f t="shared" si="36"/>
        <v>0.25380710659898476</v>
      </c>
      <c r="M179" s="11">
        <f t="shared" si="37"/>
        <v>0.20661157024793389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-0.23751733015070664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0.23393662396229487</v>
      </c>
      <c r="Q179" s="11">
        <f>2*'OddsRatio_working_3-way'!K179*'OddsRatio_working_3-way'!L179*'OddsRatio_working_3-way'!M179</f>
        <v>6.2801778244911372E-2</v>
      </c>
      <c r="R179" s="11">
        <f t="shared" si="38"/>
        <v>0</v>
      </c>
      <c r="S179" s="11">
        <f t="shared" si="39"/>
        <v>-0.98492444241378185</v>
      </c>
      <c r="T179" s="11">
        <f t="shared" si="40"/>
        <v>-0.26440924628557899</v>
      </c>
      <c r="U179" s="11">
        <f>'OddsRatio_working_3-way'!S179-'OddsRatio_working_3-way'!R179^2/3</f>
        <v>-0.98492444241378185</v>
      </c>
      <c r="V179" s="11">
        <f>'OddsRatio_working_3-way'!S179*'OddsRatio_working_3-way'!R179/3-2*'OddsRatio_working_3-way'!R179^3/27-'OddsRatio_working_3-way'!T179</f>
        <v>0.26440924628557899</v>
      </c>
      <c r="W179" s="11">
        <f>'OddsRatio_working_3-way'!V179^2+4*'OddsRatio_working_3-way'!U179^3/27</f>
        <v>-7.1636153188654558E-2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0.18811459453612478</v>
      </c>
      <c r="Y179" s="11">
        <f>IF('OddsRatio_working_3-way'!W179&gt;=0,IF('OddsRatio_working_3-way'!V179+SQRT('OddsRatio_working_3-way'!W179)&gt;0,0,PI()),ACOS('OddsRatio_working_3-way'!V179/(2*'OddsRatio_working_3-way'!X179)))</f>
        <v>0.79148776332823745</v>
      </c>
      <c r="Z179" s="11">
        <f>'OddsRatio_working_3-way'!X179^(1/3)*COS('OddsRatio_working_3-way'!Y179/3)</f>
        <v>0.55315575586817112</v>
      </c>
      <c r="AA179" s="11">
        <f>'OddsRatio_working_3-way'!X179^(1/3)*COS(('OddsRatio_working_3-way'!Y179+2*PI())/3)</f>
        <v>-0.40598090307600287</v>
      </c>
      <c r="AB179" s="11">
        <f>'OddsRatio_working_3-way'!X179^(1/3)*COS(('OddsRatio_working_3-way'!Y179+4*PI())/3)</f>
        <v>-0.1471748527921681</v>
      </c>
      <c r="AC179" s="11">
        <f>'OddsRatio_working_3-way'!X179^(1/3)*SIN('OddsRatio_working_3-way'!Y179/3)</f>
        <v>0.14942174279927586</v>
      </c>
      <c r="AD179" s="11">
        <f>'OddsRatio_working_3-way'!X179^(1/3)*SIN(('OddsRatio_working_3-way'!Y179+2*PI())/3)</f>
        <v>0.40433606543178136</v>
      </c>
      <c r="AE179" s="11">
        <f>'OddsRatio_working_3-way'!X179^(1/3)*SIN(('OddsRatio_working_3-way'!Y179+4*PI())/3)</f>
        <v>-0.55375780823105725</v>
      </c>
      <c r="AF179" s="11">
        <f>-'OddsRatio_working_3-way'!U179/(3*'OddsRatio_working_3-way'!X179^(1/3))*COS(('OddsRatio_working_3-way'!Y179)/3)</f>
        <v>0.55315575586817101</v>
      </c>
      <c r="AG179" s="11">
        <f>-'OddsRatio_working_3-way'!U179/(3*'OddsRatio_working_3-way'!X179^(1/3))*COS(('OddsRatio_working_3-way'!Y179+2*PI())/3)</f>
        <v>-0.40598090307600282</v>
      </c>
      <c r="AH179" s="11">
        <f>-'OddsRatio_working_3-way'!U179/(3*'OddsRatio_working_3-way'!X179^(1/3))*COS(('OddsRatio_working_3-way'!Y179+4*PI())/3)</f>
        <v>-0.14717485279216808</v>
      </c>
      <c r="AI179" s="11">
        <f>'OddsRatio_working_3-way'!U179/(3*'OddsRatio_working_3-way'!X179^(1/3))*SIN(('OddsRatio_working_3-way'!Y179)/3)</f>
        <v>-0.14942174279927584</v>
      </c>
      <c r="AJ179" s="11">
        <f>'OddsRatio_working_3-way'!U179/(3*'OddsRatio_working_3-way'!X179^(1/3))*SIN(('OddsRatio_working_3-way'!Y179+2*PI())/3)</f>
        <v>-0.4043360654317813</v>
      </c>
      <c r="AK179" s="11">
        <f>'OddsRatio_working_3-way'!U179/(3*'OddsRatio_working_3-way'!X179^(1/3))*SIN(('OddsRatio_working_3-way'!Y179+4*PI())/3)</f>
        <v>0.55375780823105714</v>
      </c>
      <c r="AL179" s="11">
        <f>'OddsRatio_working_3-way'!Z179+'OddsRatio_working_3-way'!AF179</f>
        <v>1.106311511736342</v>
      </c>
      <c r="AM179" s="11">
        <f>'OddsRatio_working_3-way'!AA179+'OddsRatio_working_3-way'!AG179</f>
        <v>-0.81196180615200575</v>
      </c>
      <c r="AN179" s="11">
        <f>'OddsRatio_working_3-way'!AB179+'OddsRatio_working_3-way'!AH179</f>
        <v>-0.29434970558433615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1.106311511736342</v>
      </c>
      <c r="AS179" s="11">
        <f>IF(('OddsRatio_working_3-way'!X179=0),IF(Q179&gt;0,-Q179^(1/3),(-Q179)^(1/3)),'OddsRatio_working_3-way'!AM179-'OddsRatio_working_3-way'!R179/3)</f>
        <v>-0.81196180615200575</v>
      </c>
      <c r="AT179" s="11">
        <f>IF(('OddsRatio_working_3-way'!X179=0),IF(Q179&gt;0,-Q179^(1/3),(-Q179)^(1/3)),'OddsRatio_working_3-way'!AN179-'OddsRatio_working_3-way'!R179/3)</f>
        <v>-0.29434970558433615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2.38</v>
      </c>
      <c r="B180" s="4">
        <f>IF('True_Odds_Calculator_3-way'!B181="","",'True_Odds_Calculator_3-way'!B181)</f>
        <v>3.44</v>
      </c>
      <c r="C180" s="4">
        <f>IF('True_Odds_Calculator_3-way'!C181="","",'True_Odds_Calculator_3-way'!C181)</f>
        <v>3.09</v>
      </c>
      <c r="D180" s="9">
        <f t="shared" si="28"/>
        <v>0.407556021657765</v>
      </c>
      <c r="E180" s="9">
        <f t="shared" si="29"/>
        <v>0.28009459063908382</v>
      </c>
      <c r="F180" s="9">
        <f t="shared" si="30"/>
        <v>0.31234938770315107</v>
      </c>
      <c r="G180" s="9">
        <f t="shared" si="31"/>
        <v>1.053369862961512</v>
      </c>
      <c r="H180" s="9">
        <f t="shared" si="32"/>
        <v>2.4536504108868868</v>
      </c>
      <c r="I180" s="9">
        <f t="shared" si="33"/>
        <v>3.5702224656260895</v>
      </c>
      <c r="J180" s="9">
        <f t="shared" si="34"/>
        <v>3.2015430135895597</v>
      </c>
      <c r="K180" s="11">
        <f t="shared" si="35"/>
        <v>0.42016806722689076</v>
      </c>
      <c r="L180" s="11">
        <f t="shared" si="36"/>
        <v>0.29069767441860467</v>
      </c>
      <c r="M180" s="11">
        <f t="shared" si="37"/>
        <v>0.3236245954692557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-0.27817706445865764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0.23361116855864045</v>
      </c>
      <c r="Q180" s="11">
        <f>2*'OddsRatio_working_3-way'!K180*'OddsRatio_working_3-way'!L180*'OddsRatio_working_3-way'!M180</f>
        <v>7.9056233014768357E-2</v>
      </c>
      <c r="R180" s="11">
        <f t="shared" si="38"/>
        <v>0</v>
      </c>
      <c r="S180" s="11">
        <f t="shared" si="39"/>
        <v>-0.83979306134837539</v>
      </c>
      <c r="T180" s="11">
        <f t="shared" si="40"/>
        <v>-0.28419392939031324</v>
      </c>
      <c r="U180" s="11">
        <f>'OddsRatio_working_3-way'!S180-'OddsRatio_working_3-way'!R180^2/3</f>
        <v>-0.83979306134837539</v>
      </c>
      <c r="V180" s="11">
        <f>'OddsRatio_working_3-way'!S180*'OddsRatio_working_3-way'!R180/3-2*'OddsRatio_working_3-way'!R180^3/27-'OddsRatio_working_3-way'!T180</f>
        <v>0.28419392939031324</v>
      </c>
      <c r="W180" s="11">
        <f>'OddsRatio_working_3-way'!V180^2+4*'OddsRatio_working_3-way'!U180^3/27</f>
        <v>-6.9769305227107004E-3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0.14810732597091295</v>
      </c>
      <c r="Y180" s="11">
        <f>IF('OddsRatio_working_3-way'!W180&gt;=0,IF('OddsRatio_working_3-way'!V180+SQRT('OddsRatio_working_3-way'!W180)&gt;0,0,PI()),ACOS('OddsRatio_working_3-way'!V180/(2*'OddsRatio_working_3-way'!X180)))</f>
        <v>0.28586220978392607</v>
      </c>
      <c r="Z180" s="11">
        <f>'OddsRatio_working_3-way'!X180^(1/3)*COS('OddsRatio_working_3-way'!Y180/3)</f>
        <v>0.52668493148075601</v>
      </c>
      <c r="AA180" s="11">
        <f>'OddsRatio_working_3-way'!X180^(1/3)*COS(('OddsRatio_working_3-way'!Y180+2*PI())/3)</f>
        <v>-0.30693721944340252</v>
      </c>
      <c r="AB180" s="11">
        <f>'OddsRatio_working_3-way'!X180^(1/3)*COS(('OddsRatio_working_3-way'!Y180+4*PI())/3)</f>
        <v>-0.2197477120373536</v>
      </c>
      <c r="AC180" s="11">
        <f>'OddsRatio_working_3-way'!X180^(1/3)*SIN('OddsRatio_working_3-way'!Y180/3)</f>
        <v>5.0338885571393398E-2</v>
      </c>
      <c r="AD180" s="11">
        <f>'OddsRatio_working_3-way'!X180^(1/3)*SIN(('OddsRatio_working_3-way'!Y180+2*PI())/3)</f>
        <v>0.4309530876671045</v>
      </c>
      <c r="AE180" s="11">
        <f>'OddsRatio_working_3-way'!X180^(1/3)*SIN(('OddsRatio_working_3-way'!Y180+4*PI())/3)</f>
        <v>-0.48129197323849771</v>
      </c>
      <c r="AF180" s="11">
        <f>-'OddsRatio_working_3-way'!U180/(3*'OddsRatio_working_3-way'!X180^(1/3))*COS(('OddsRatio_working_3-way'!Y180)/3)</f>
        <v>0.5266849314807559</v>
      </c>
      <c r="AG180" s="11">
        <f>-'OddsRatio_working_3-way'!U180/(3*'OddsRatio_working_3-way'!X180^(1/3))*COS(('OddsRatio_working_3-way'!Y180+2*PI())/3)</f>
        <v>-0.30693721944340241</v>
      </c>
      <c r="AH180" s="11">
        <f>-'OddsRatio_working_3-way'!U180/(3*'OddsRatio_working_3-way'!X180^(1/3))*COS(('OddsRatio_working_3-way'!Y180+4*PI())/3)</f>
        <v>-0.21974771203735358</v>
      </c>
      <c r="AI180" s="11">
        <f>'OddsRatio_working_3-way'!U180/(3*'OddsRatio_working_3-way'!X180^(1/3))*SIN(('OddsRatio_working_3-way'!Y180)/3)</f>
        <v>-5.0338885571393384E-2</v>
      </c>
      <c r="AJ180" s="11">
        <f>'OddsRatio_working_3-way'!U180/(3*'OddsRatio_working_3-way'!X180^(1/3))*SIN(('OddsRatio_working_3-way'!Y180+2*PI())/3)</f>
        <v>-0.43095308766710444</v>
      </c>
      <c r="AK180" s="11">
        <f>'OddsRatio_working_3-way'!U180/(3*'OddsRatio_working_3-way'!X180^(1/3))*SIN(('OddsRatio_working_3-way'!Y180+4*PI())/3)</f>
        <v>0.48129197323849765</v>
      </c>
      <c r="AL180" s="11">
        <f>'OddsRatio_working_3-way'!Z180+'OddsRatio_working_3-way'!AF180</f>
        <v>1.053369862961512</v>
      </c>
      <c r="AM180" s="11">
        <f>'OddsRatio_working_3-way'!AA180+'OddsRatio_working_3-way'!AG180</f>
        <v>-0.61387443888680493</v>
      </c>
      <c r="AN180" s="11">
        <f>'OddsRatio_working_3-way'!AB180+'OddsRatio_working_3-way'!AH180</f>
        <v>-0.43949542407470721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1.053369862961512</v>
      </c>
      <c r="AS180" s="11">
        <f>IF(('OddsRatio_working_3-way'!X180=0),IF(Q180&gt;0,-Q180^(1/3),(-Q180)^(1/3)),'OddsRatio_working_3-way'!AM180-'OddsRatio_working_3-way'!R180/3)</f>
        <v>-0.61387443888680493</v>
      </c>
      <c r="AT180" s="11">
        <f>IF(('OddsRatio_working_3-way'!X180=0),IF(Q180&gt;0,-Q180^(1/3),(-Q180)^(1/3)),'OddsRatio_working_3-way'!AN180-'OddsRatio_working_3-way'!R180/3)</f>
        <v>-0.43949542407470721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3.01</v>
      </c>
      <c r="B181" s="4">
        <f>IF('True_Odds_Calculator_3-way'!B182="","",'True_Odds_Calculator_3-way'!B182)</f>
        <v>3.34</v>
      </c>
      <c r="C181" s="4">
        <f>IF('True_Odds_Calculator_3-way'!C182="","",'True_Odds_Calculator_3-way'!C182)</f>
        <v>2.33</v>
      </c>
      <c r="D181" s="9">
        <f t="shared" si="28"/>
        <v>0.3123312418057213</v>
      </c>
      <c r="E181" s="9">
        <f t="shared" si="29"/>
        <v>0.28064606506525985</v>
      </c>
      <c r="F181" s="9">
        <f t="shared" si="30"/>
        <v>0.40702269312901873</v>
      </c>
      <c r="G181" s="9">
        <f t="shared" si="31"/>
        <v>1.0953875709573477</v>
      </c>
      <c r="H181" s="9">
        <f t="shared" si="32"/>
        <v>3.2017290176242685</v>
      </c>
      <c r="I181" s="9">
        <f t="shared" si="33"/>
        <v>3.5632069160401931</v>
      </c>
      <c r="J181" s="9">
        <f t="shared" si="34"/>
        <v>2.4568654693732723</v>
      </c>
      <c r="K181" s="11">
        <f t="shared" si="35"/>
        <v>0.33222591362126247</v>
      </c>
      <c r="L181" s="11">
        <f t="shared" si="36"/>
        <v>0.29940119760479045</v>
      </c>
      <c r="M181" s="11">
        <f t="shared" si="37"/>
        <v>0.42918454935622319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-0.26705128519286392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0.24248197031286406</v>
      </c>
      <c r="Q181" s="11">
        <f>2*'OddsRatio_working_3-way'!K181*'OddsRatio_working_3-way'!L181*'OddsRatio_working_3-way'!M181</f>
        <v>8.538097546227609E-2</v>
      </c>
      <c r="R181" s="11">
        <f t="shared" si="38"/>
        <v>0</v>
      </c>
      <c r="S181" s="11">
        <f t="shared" si="39"/>
        <v>-0.90799776581394864</v>
      </c>
      <c r="T181" s="11">
        <f t="shared" si="40"/>
        <v>-0.3197175231739256</v>
      </c>
      <c r="U181" s="11">
        <f>'OddsRatio_working_3-way'!S181-'OddsRatio_working_3-way'!R181^2/3</f>
        <v>-0.90799776581394864</v>
      </c>
      <c r="V181" s="11">
        <f>'OddsRatio_working_3-way'!S181*'OddsRatio_working_3-way'!R181/3-2*'OddsRatio_working_3-way'!R181^3/27-'OddsRatio_working_3-way'!T181</f>
        <v>0.3197175231739256</v>
      </c>
      <c r="W181" s="11">
        <f>'OddsRatio_working_3-way'!V181^2+4*'OddsRatio_working_3-way'!U181^3/27</f>
        <v>-8.685562560077173E-3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0.16651190436763585</v>
      </c>
      <c r="Y181" s="11">
        <f>IF('OddsRatio_working_3-way'!W181&gt;=0,IF('OddsRatio_working_3-way'!V181+SQRT('OddsRatio_working_3-way'!W181)&gt;0,0,PI()),ACOS('OddsRatio_working_3-way'!V181/(2*'OddsRatio_working_3-way'!X181)))</f>
        <v>0.28363677655959352</v>
      </c>
      <c r="Z181" s="11">
        <f>'OddsRatio_working_3-way'!X181^(1/3)*COS('OddsRatio_working_3-way'!Y181/3)</f>
        <v>0.54769378547867387</v>
      </c>
      <c r="AA181" s="11">
        <f>'OddsRatio_working_3-way'!X181^(1/3)*COS(('OddsRatio_working_3-way'!Y181+2*PI())/3)</f>
        <v>-0.3188255483941852</v>
      </c>
      <c r="AB181" s="11">
        <f>'OddsRatio_working_3-way'!X181^(1/3)*COS(('OddsRatio_working_3-way'!Y181+4*PI())/3)</f>
        <v>-0.22886823708448878</v>
      </c>
      <c r="AC181" s="11">
        <f>'OddsRatio_working_3-way'!X181^(1/3)*SIN('OddsRatio_working_3-way'!Y181/3)</f>
        <v>5.1936877900228502E-2</v>
      </c>
      <c r="AD181" s="11">
        <f>'OddsRatio_working_3-way'!X181^(1/3)*SIN(('OddsRatio_working_3-way'!Y181+2*PI())/3)</f>
        <v>0.44834829276928206</v>
      </c>
      <c r="AE181" s="11">
        <f>'OddsRatio_working_3-way'!X181^(1/3)*SIN(('OddsRatio_working_3-way'!Y181+4*PI())/3)</f>
        <v>-0.50028517066951039</v>
      </c>
      <c r="AF181" s="11">
        <f>-'OddsRatio_working_3-way'!U181/(3*'OddsRatio_working_3-way'!X181^(1/3))*COS(('OddsRatio_working_3-way'!Y181)/3)</f>
        <v>0.54769378547867387</v>
      </c>
      <c r="AG181" s="11">
        <f>-'OddsRatio_working_3-way'!U181/(3*'OddsRatio_working_3-way'!X181^(1/3))*COS(('OddsRatio_working_3-way'!Y181+2*PI())/3)</f>
        <v>-0.3188255483941852</v>
      </c>
      <c r="AH181" s="11">
        <f>-'OddsRatio_working_3-way'!U181/(3*'OddsRatio_working_3-way'!X181^(1/3))*COS(('OddsRatio_working_3-way'!Y181+4*PI())/3)</f>
        <v>-0.22886823708448878</v>
      </c>
      <c r="AI181" s="11">
        <f>'OddsRatio_working_3-way'!U181/(3*'OddsRatio_working_3-way'!X181^(1/3))*SIN(('OddsRatio_working_3-way'!Y181)/3)</f>
        <v>-5.1936877900228502E-2</v>
      </c>
      <c r="AJ181" s="11">
        <f>'OddsRatio_working_3-way'!U181/(3*'OddsRatio_working_3-way'!X181^(1/3))*SIN(('OddsRatio_working_3-way'!Y181+2*PI())/3)</f>
        <v>-0.44834829276928206</v>
      </c>
      <c r="AK181" s="11">
        <f>'OddsRatio_working_3-way'!U181/(3*'OddsRatio_working_3-way'!X181^(1/3))*SIN(('OddsRatio_working_3-way'!Y181+4*PI())/3)</f>
        <v>0.50028517066951039</v>
      </c>
      <c r="AL181" s="11">
        <f>'OddsRatio_working_3-way'!Z181+'OddsRatio_working_3-way'!AF181</f>
        <v>1.0953875709573477</v>
      </c>
      <c r="AM181" s="11">
        <f>'OddsRatio_working_3-way'!AA181+'OddsRatio_working_3-way'!AG181</f>
        <v>-0.6376510967883704</v>
      </c>
      <c r="AN181" s="11">
        <f>'OddsRatio_working_3-way'!AB181+'OddsRatio_working_3-way'!AH181</f>
        <v>-0.45773647416897756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1.0953875709573477</v>
      </c>
      <c r="AS181" s="11">
        <f>IF(('OddsRatio_working_3-way'!X181=0),IF(Q181&gt;0,-Q181^(1/3),(-Q181)^(1/3)),'OddsRatio_working_3-way'!AM181-'OddsRatio_working_3-way'!R181/3)</f>
        <v>-0.6376510967883704</v>
      </c>
      <c r="AT181" s="11">
        <f>IF(('OddsRatio_working_3-way'!X181=0),IF(Q181&gt;0,-Q181^(1/3),(-Q181)^(1/3)),'OddsRatio_working_3-way'!AN181-'OddsRatio_working_3-way'!R181/3)</f>
        <v>-0.45773647416897756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2.65</v>
      </c>
      <c r="B182" s="4">
        <f>IF('True_Odds_Calculator_3-way'!B183="","",'True_Odds_Calculator_3-way'!B183)</f>
        <v>3.23</v>
      </c>
      <c r="C182" s="4">
        <f>IF('True_Odds_Calculator_3-way'!C183="","",'True_Odds_Calculator_3-way'!C183)</f>
        <v>2.68</v>
      </c>
      <c r="D182" s="9">
        <f t="shared" si="28"/>
        <v>0.35663381142209155</v>
      </c>
      <c r="E182" s="9">
        <f t="shared" si="29"/>
        <v>0.29085589001438578</v>
      </c>
      <c r="F182" s="9">
        <f t="shared" si="30"/>
        <v>0.35251029856352289</v>
      </c>
      <c r="G182" s="9">
        <f t="shared" si="31"/>
        <v>1.0933312817806371</v>
      </c>
      <c r="H182" s="9">
        <f t="shared" si="32"/>
        <v>2.8039966149380513</v>
      </c>
      <c r="I182" s="9">
        <f t="shared" si="33"/>
        <v>3.4381287583708202</v>
      </c>
      <c r="J182" s="9">
        <f t="shared" si="34"/>
        <v>2.8367965533914705</v>
      </c>
      <c r="K182" s="11">
        <f t="shared" si="35"/>
        <v>0.37735849056603776</v>
      </c>
      <c r="L182" s="11">
        <f t="shared" si="36"/>
        <v>0.30959752321981426</v>
      </c>
      <c r="M182" s="11">
        <f t="shared" si="37"/>
        <v>0.37313432835820892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-0.26947277747601739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0.24237710913857602</v>
      </c>
      <c r="Q182" s="11">
        <f>2*'OddsRatio_working_3-way'!K182*'OddsRatio_working_3-way'!L182*'OddsRatio_working_3-way'!M182</f>
        <v>8.718601048150218E-2</v>
      </c>
      <c r="R182" s="11">
        <f t="shared" si="38"/>
        <v>0</v>
      </c>
      <c r="S182" s="11">
        <f t="shared" si="39"/>
        <v>-0.89944932994260307</v>
      </c>
      <c r="T182" s="11">
        <f t="shared" si="40"/>
        <v>-0.32354292443978533</v>
      </c>
      <c r="U182" s="11">
        <f>'OddsRatio_working_3-way'!S182-'OddsRatio_working_3-way'!R182^2/3</f>
        <v>-0.89944932994260307</v>
      </c>
      <c r="V182" s="11">
        <f>'OddsRatio_working_3-way'!S182*'OddsRatio_working_3-way'!R182/3-2*'OddsRatio_working_3-way'!R182^3/27-'OddsRatio_working_3-way'!T182</f>
        <v>0.32354292443978533</v>
      </c>
      <c r="W182" s="11">
        <f>'OddsRatio_working_3-way'!V182^2+4*'OddsRatio_working_3-way'!U182^3/27</f>
        <v>-3.1218560945549673E-3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0.16416598311587238</v>
      </c>
      <c r="Y182" s="11">
        <f>IF('OddsRatio_working_3-way'!W182&gt;=0,IF('OddsRatio_working_3-way'!V182+SQRT('OddsRatio_working_3-way'!W182)&gt;0,0,PI()),ACOS('OddsRatio_working_3-way'!V182/(2*'OddsRatio_working_3-way'!X182)))</f>
        <v>0.17100626790959184</v>
      </c>
      <c r="Z182" s="11">
        <f>'OddsRatio_working_3-way'!X182^(1/3)*COS('OddsRatio_working_3-way'!Y182/3)</f>
        <v>0.54666564089031855</v>
      </c>
      <c r="AA182" s="11">
        <f>'OddsRatio_working_3-way'!X182^(1/3)*COS(('OddsRatio_working_3-way'!Y182+2*PI())/3)</f>
        <v>-0.3003483768550072</v>
      </c>
      <c r="AB182" s="11">
        <f>'OddsRatio_working_3-way'!X182^(1/3)*COS(('OddsRatio_working_3-way'!Y182+4*PI())/3)</f>
        <v>-0.24631726403531146</v>
      </c>
      <c r="AC182" s="11">
        <f>'OddsRatio_working_3-way'!X182^(1/3)*SIN('OddsRatio_working_3-way'!Y182/3)</f>
        <v>3.119487753106644E-2</v>
      </c>
      <c r="AD182" s="11">
        <f>'OddsRatio_working_3-way'!X182^(1/3)*SIN(('OddsRatio_working_3-way'!Y182+2*PI())/3)</f>
        <v>0.45782889362158385</v>
      </c>
      <c r="AE182" s="11">
        <f>'OddsRatio_working_3-way'!X182^(1/3)*SIN(('OddsRatio_working_3-way'!Y182+4*PI())/3)</f>
        <v>-0.48902377115265022</v>
      </c>
      <c r="AF182" s="11">
        <f>-'OddsRatio_working_3-way'!U182/(3*'OddsRatio_working_3-way'!X182^(1/3))*COS(('OddsRatio_working_3-way'!Y182)/3)</f>
        <v>0.54666564089031866</v>
      </c>
      <c r="AG182" s="11">
        <f>-'OddsRatio_working_3-way'!U182/(3*'OddsRatio_working_3-way'!X182^(1/3))*COS(('OddsRatio_working_3-way'!Y182+2*PI())/3)</f>
        <v>-0.30034837685500726</v>
      </c>
      <c r="AH182" s="11">
        <f>-'OddsRatio_working_3-way'!U182/(3*'OddsRatio_working_3-way'!X182^(1/3))*COS(('OddsRatio_working_3-way'!Y182+4*PI())/3)</f>
        <v>-0.24631726403531151</v>
      </c>
      <c r="AI182" s="11">
        <f>'OddsRatio_working_3-way'!U182/(3*'OddsRatio_working_3-way'!X182^(1/3))*SIN(('OddsRatio_working_3-way'!Y182)/3)</f>
        <v>-3.1194877531066447E-2</v>
      </c>
      <c r="AJ182" s="11">
        <f>'OddsRatio_working_3-way'!U182/(3*'OddsRatio_working_3-way'!X182^(1/3))*SIN(('OddsRatio_working_3-way'!Y182+2*PI())/3)</f>
        <v>-0.45782889362158397</v>
      </c>
      <c r="AK182" s="11">
        <f>'OddsRatio_working_3-way'!U182/(3*'OddsRatio_working_3-way'!X182^(1/3))*SIN(('OddsRatio_working_3-way'!Y182+4*PI())/3)</f>
        <v>0.48902377115265033</v>
      </c>
      <c r="AL182" s="11">
        <f>'OddsRatio_working_3-way'!Z182+'OddsRatio_working_3-way'!AF182</f>
        <v>1.0933312817806371</v>
      </c>
      <c r="AM182" s="11">
        <f>'OddsRatio_working_3-way'!AA182+'OddsRatio_working_3-way'!AG182</f>
        <v>-0.60069675371001452</v>
      </c>
      <c r="AN182" s="11">
        <f>'OddsRatio_working_3-way'!AB182+'OddsRatio_working_3-way'!AH182</f>
        <v>-0.49263452807062297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1.0933312817806371</v>
      </c>
      <c r="AS182" s="11">
        <f>IF(('OddsRatio_working_3-way'!X182=0),IF(Q182&gt;0,-Q182^(1/3),(-Q182)^(1/3)),'OddsRatio_working_3-way'!AM182-'OddsRatio_working_3-way'!R182/3)</f>
        <v>-0.60069675371001452</v>
      </c>
      <c r="AT182" s="11">
        <f>IF(('OddsRatio_working_3-way'!X182=0),IF(Q182&gt;0,-Q182^(1/3),(-Q182)^(1/3)),'OddsRatio_working_3-way'!AN182-'OddsRatio_working_3-way'!R182/3)</f>
        <v>-0.49263452807062297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6.48</v>
      </c>
      <c r="B183" s="4">
        <f>IF('True_Odds_Calculator_3-way'!B184="","",'True_Odds_Calculator_3-way'!B184)</f>
        <v>5.47</v>
      </c>
      <c r="C183" s="4">
        <f>IF('True_Odds_Calculator_3-way'!C184="","",'True_Odds_Calculator_3-way'!C184)</f>
        <v>1.44</v>
      </c>
      <c r="D183" s="9">
        <f t="shared" si="28"/>
        <v>0.14607567203005614</v>
      </c>
      <c r="E183" s="9">
        <f t="shared" si="29"/>
        <v>0.17335968975589555</v>
      </c>
      <c r="F183" s="9">
        <f t="shared" si="30"/>
        <v>0.68056463821404856</v>
      </c>
      <c r="G183" s="9">
        <f t="shared" si="31"/>
        <v>1.066745784073635</v>
      </c>
      <c r="H183" s="9">
        <f t="shared" si="32"/>
        <v>6.8457668967235188</v>
      </c>
      <c r="I183" s="9">
        <f t="shared" si="33"/>
        <v>5.7683536548091476</v>
      </c>
      <c r="J183" s="9">
        <f t="shared" si="34"/>
        <v>1.4693681449923994</v>
      </c>
      <c r="K183" s="11">
        <f t="shared" si="35"/>
        <v>0.15432098765432098</v>
      </c>
      <c r="L183" s="11">
        <f t="shared" si="36"/>
        <v>0.18281535648994515</v>
      </c>
      <c r="M183" s="11">
        <f t="shared" si="37"/>
        <v>0.69444444444444442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-0.21116208123622326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0.20355919430839872</v>
      </c>
      <c r="Q183" s="11">
        <f>2*'OddsRatio_working_3-way'!K183*'OddsRatio_working_3-way'!L183*'OddsRatio_working_3-way'!M183</f>
        <v>3.9183675516534879E-2</v>
      </c>
      <c r="R183" s="11">
        <f t="shared" si="38"/>
        <v>0</v>
      </c>
      <c r="S183" s="11">
        <f t="shared" si="39"/>
        <v>-0.96399501802921084</v>
      </c>
      <c r="T183" s="11">
        <f t="shared" si="40"/>
        <v>-0.18556208239253333</v>
      </c>
      <c r="U183" s="11">
        <f>'OddsRatio_working_3-way'!S183-'OddsRatio_working_3-way'!R183^2/3</f>
        <v>-0.96399501802921084</v>
      </c>
      <c r="V183" s="11">
        <f>'OddsRatio_working_3-way'!S183*'OddsRatio_working_3-way'!R183/3-2*'OddsRatio_working_3-way'!R183^3/27-'OddsRatio_working_3-way'!T183</f>
        <v>0.18556208239253333</v>
      </c>
      <c r="W183" s="11">
        <f>'OddsRatio_working_3-way'!V183^2+4*'OddsRatio_working_3-way'!U183^3/27</f>
        <v>-9.8281892081139244E-2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0.18215047248291216</v>
      </c>
      <c r="Y183" s="11">
        <f>IF('OddsRatio_working_3-way'!W183&gt;=0,IF('OddsRatio_working_3-way'!V183+SQRT('OddsRatio_working_3-way'!W183)&gt;0,0,PI()),ACOS('OddsRatio_working_3-way'!V183/(2*'OddsRatio_working_3-way'!X183)))</f>
        <v>1.0363498157964668</v>
      </c>
      <c r="Z183" s="11">
        <f>'OddsRatio_working_3-way'!X183^(1/3)*COS('OddsRatio_working_3-way'!Y183/3)</f>
        <v>0.53337289203681748</v>
      </c>
      <c r="AA183" s="11">
        <f>'OddsRatio_working_3-way'!X183^(1/3)*COS(('OddsRatio_working_3-way'!Y183+2*PI())/3)</f>
        <v>-0.43292053709937128</v>
      </c>
      <c r="AB183" s="11">
        <f>'OddsRatio_working_3-way'!X183^(1/3)*COS(('OddsRatio_working_3-way'!Y183+4*PI())/3)</f>
        <v>-0.10045235493744643</v>
      </c>
      <c r="AC183" s="11">
        <f>'OddsRatio_working_3-way'!X183^(1/3)*SIN('OddsRatio_working_3-way'!Y183/3)</f>
        <v>0.19195059446817311</v>
      </c>
      <c r="AD183" s="11">
        <f>'OddsRatio_working_3-way'!X183^(1/3)*SIN(('OddsRatio_working_3-way'!Y183+2*PI())/3)</f>
        <v>0.36593917695977224</v>
      </c>
      <c r="AE183" s="11">
        <f>'OddsRatio_working_3-way'!X183^(1/3)*SIN(('OddsRatio_working_3-way'!Y183+4*PI())/3)</f>
        <v>-0.55788977142794516</v>
      </c>
      <c r="AF183" s="11">
        <f>-'OddsRatio_working_3-way'!U183/(3*'OddsRatio_working_3-way'!X183^(1/3))*COS(('OddsRatio_working_3-way'!Y183)/3)</f>
        <v>0.53337289203681748</v>
      </c>
      <c r="AG183" s="11">
        <f>-'OddsRatio_working_3-way'!U183/(3*'OddsRatio_working_3-way'!X183^(1/3))*COS(('OddsRatio_working_3-way'!Y183+2*PI())/3)</f>
        <v>-0.43292053709937128</v>
      </c>
      <c r="AH183" s="11">
        <f>-'OddsRatio_working_3-way'!U183/(3*'OddsRatio_working_3-way'!X183^(1/3))*COS(('OddsRatio_working_3-way'!Y183+4*PI())/3)</f>
        <v>-0.10045235493744643</v>
      </c>
      <c r="AI183" s="11">
        <f>'OddsRatio_working_3-way'!U183/(3*'OddsRatio_working_3-way'!X183^(1/3))*SIN(('OddsRatio_working_3-way'!Y183)/3)</f>
        <v>-0.19195059446817311</v>
      </c>
      <c r="AJ183" s="11">
        <f>'OddsRatio_working_3-way'!U183/(3*'OddsRatio_working_3-way'!X183^(1/3))*SIN(('OddsRatio_working_3-way'!Y183+2*PI())/3)</f>
        <v>-0.36593917695977224</v>
      </c>
      <c r="AK183" s="11">
        <f>'OddsRatio_working_3-way'!U183/(3*'OddsRatio_working_3-way'!X183^(1/3))*SIN(('OddsRatio_working_3-way'!Y183+4*PI())/3)</f>
        <v>0.55788977142794516</v>
      </c>
      <c r="AL183" s="11">
        <f>'OddsRatio_working_3-way'!Z183+'OddsRatio_working_3-way'!AF183</f>
        <v>1.066745784073635</v>
      </c>
      <c r="AM183" s="11">
        <f>'OddsRatio_working_3-way'!AA183+'OddsRatio_working_3-way'!AG183</f>
        <v>-0.86584107419874257</v>
      </c>
      <c r="AN183" s="11">
        <f>'OddsRatio_working_3-way'!AB183+'OddsRatio_working_3-way'!AH183</f>
        <v>-0.20090470987489287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1.066745784073635</v>
      </c>
      <c r="AS183" s="11">
        <f>IF(('OddsRatio_working_3-way'!X183=0),IF(Q183&gt;0,-Q183^(1/3),(-Q183)^(1/3)),'OddsRatio_working_3-way'!AM183-'OddsRatio_working_3-way'!R183/3)</f>
        <v>-0.86584107419874257</v>
      </c>
      <c r="AT183" s="11">
        <f>IF(('OddsRatio_working_3-way'!X183=0),IF(Q183&gt;0,-Q183^(1/3),(-Q183)^(1/3)),'OddsRatio_working_3-way'!AN183-'OddsRatio_working_3-way'!R183/3)</f>
        <v>-0.20090470987489287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2.1</v>
      </c>
      <c r="B184" s="4">
        <f>IF('True_Odds_Calculator_3-way'!B185="","",'True_Odds_Calculator_3-way'!B185)</f>
        <v>3.46</v>
      </c>
      <c r="C184" s="4">
        <f>IF('True_Odds_Calculator_3-way'!C185="","",'True_Odds_Calculator_3-way'!C185)</f>
        <v>3.83</v>
      </c>
      <c r="D184" s="9">
        <f t="shared" si="28"/>
        <v>0.46601190225586581</v>
      </c>
      <c r="E184" s="9">
        <f t="shared" si="29"/>
        <v>0.28069565671605529</v>
      </c>
      <c r="F184" s="9">
        <f t="shared" si="30"/>
        <v>0.25329244102807907</v>
      </c>
      <c r="G184" s="9">
        <f t="shared" si="31"/>
        <v>1.041698125889079</v>
      </c>
      <c r="H184" s="9">
        <f t="shared" si="32"/>
        <v>2.1458679384779873</v>
      </c>
      <c r="I184" s="9">
        <f t="shared" si="33"/>
        <v>3.5625773896871338</v>
      </c>
      <c r="J184" s="9">
        <f t="shared" si="34"/>
        <v>3.9480056962660943</v>
      </c>
      <c r="K184" s="11">
        <f t="shared" si="35"/>
        <v>0.47619047619047616</v>
      </c>
      <c r="L184" s="11">
        <f t="shared" si="36"/>
        <v>0.28901734104046245</v>
      </c>
      <c r="M184" s="11">
        <f t="shared" si="37"/>
        <v>0.2610966057441253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-0.2751820237897602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0.22961840224400779</v>
      </c>
      <c r="Q184" s="11">
        <f>2*'OddsRatio_working_3-way'!K184*'OddsRatio_working_3-way'!L184*'OddsRatio_working_3-way'!M184</f>
        <v>7.1868044520816202E-2</v>
      </c>
      <c r="R184" s="11">
        <f t="shared" si="38"/>
        <v>0</v>
      </c>
      <c r="S184" s="11">
        <f t="shared" si="39"/>
        <v>-0.83442369920004966</v>
      </c>
      <c r="T184" s="11">
        <f t="shared" si="40"/>
        <v>-0.26116547705791848</v>
      </c>
      <c r="U184" s="11">
        <f>'OddsRatio_working_3-way'!S184-'OddsRatio_working_3-way'!R184^2/3</f>
        <v>-0.83442369920004966</v>
      </c>
      <c r="V184" s="11">
        <f>'OddsRatio_working_3-way'!S184*'OddsRatio_working_3-way'!R184/3-2*'OddsRatio_working_3-way'!R184^3/27-'OddsRatio_working_3-way'!T184</f>
        <v>0.26116547705791848</v>
      </c>
      <c r="W184" s="11">
        <f>'OddsRatio_working_3-way'!V184^2+4*'OddsRatio_working_3-way'!U184^3/27</f>
        <v>-1.7863448822740144E-2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0.14668917413158877</v>
      </c>
      <c r="Y184" s="11">
        <f>IF('OddsRatio_working_3-way'!W184&gt;=0,IF('OddsRatio_working_3-way'!V184+SQRT('OddsRatio_working_3-way'!W184)&gt;0,0,PI()),ACOS('OddsRatio_working_3-way'!V184/(2*'OddsRatio_working_3-way'!X184)))</f>
        <v>0.47301180038975965</v>
      </c>
      <c r="Z184" s="11">
        <f>'OddsRatio_working_3-way'!X184^(1/3)*COS('OddsRatio_working_3-way'!Y184/3)</f>
        <v>0.52084906294453948</v>
      </c>
      <c r="AA184" s="11">
        <f>'OddsRatio_working_3-way'!X184^(1/3)*COS(('OddsRatio_working_3-way'!Y184+2*PI())/3)</f>
        <v>-0.33214004598871677</v>
      </c>
      <c r="AB184" s="11">
        <f>'OddsRatio_working_3-way'!X184^(1/3)*COS(('OddsRatio_working_3-way'!Y184+4*PI())/3)</f>
        <v>-0.18870901695582268</v>
      </c>
      <c r="AC184" s="11">
        <f>'OddsRatio_working_3-way'!X184^(1/3)*SIN('OddsRatio_working_3-way'!Y184/3)</f>
        <v>8.2809943222286422E-2</v>
      </c>
      <c r="AD184" s="11">
        <f>'OddsRatio_working_3-way'!X184^(1/3)*SIN(('OddsRatio_working_3-way'!Y184+2*PI())/3)</f>
        <v>0.40966354843614816</v>
      </c>
      <c r="AE184" s="11">
        <f>'OddsRatio_working_3-way'!X184^(1/3)*SIN(('OddsRatio_working_3-way'!Y184+4*PI())/3)</f>
        <v>-0.49247349165843457</v>
      </c>
      <c r="AF184" s="11">
        <f>-'OddsRatio_working_3-way'!U184/(3*'OddsRatio_working_3-way'!X184^(1/3))*COS(('OddsRatio_working_3-way'!Y184)/3)</f>
        <v>0.52084906294453959</v>
      </c>
      <c r="AG184" s="11">
        <f>-'OddsRatio_working_3-way'!U184/(3*'OddsRatio_working_3-way'!X184^(1/3))*COS(('OddsRatio_working_3-way'!Y184+2*PI())/3)</f>
        <v>-0.33214004598871683</v>
      </c>
      <c r="AH184" s="11">
        <f>-'OddsRatio_working_3-way'!U184/(3*'OddsRatio_working_3-way'!X184^(1/3))*COS(('OddsRatio_working_3-way'!Y184+4*PI())/3)</f>
        <v>-0.18870901695582271</v>
      </c>
      <c r="AI184" s="11">
        <f>'OddsRatio_working_3-way'!U184/(3*'OddsRatio_working_3-way'!X184^(1/3))*SIN(('OddsRatio_working_3-way'!Y184)/3)</f>
        <v>-8.2809943222286436E-2</v>
      </c>
      <c r="AJ184" s="11">
        <f>'OddsRatio_working_3-way'!U184/(3*'OddsRatio_working_3-way'!X184^(1/3))*SIN(('OddsRatio_working_3-way'!Y184+2*PI())/3)</f>
        <v>-0.40966354843614827</v>
      </c>
      <c r="AK184" s="11">
        <f>'OddsRatio_working_3-way'!U184/(3*'OddsRatio_working_3-way'!X184^(1/3))*SIN(('OddsRatio_working_3-way'!Y184+4*PI())/3)</f>
        <v>0.49247349165843468</v>
      </c>
      <c r="AL184" s="11">
        <f>'OddsRatio_working_3-way'!Z184+'OddsRatio_working_3-way'!AF184</f>
        <v>1.041698125889079</v>
      </c>
      <c r="AM184" s="11">
        <f>'OddsRatio_working_3-way'!AA184+'OddsRatio_working_3-way'!AG184</f>
        <v>-0.66428009197743365</v>
      </c>
      <c r="AN184" s="11">
        <f>'OddsRatio_working_3-way'!AB184+'OddsRatio_working_3-way'!AH184</f>
        <v>-0.37741803391164541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1.041698125889079</v>
      </c>
      <c r="AS184" s="11">
        <f>IF(('OddsRatio_working_3-way'!X184=0),IF(Q184&gt;0,-Q184^(1/3),(-Q184)^(1/3)),'OddsRatio_working_3-way'!AM184-'OddsRatio_working_3-way'!R184/3)</f>
        <v>-0.66428009197743365</v>
      </c>
      <c r="AT184" s="11">
        <f>IF(('OddsRatio_working_3-way'!X184=0),IF(Q184&gt;0,-Q184^(1/3),(-Q184)^(1/3)),'OddsRatio_working_3-way'!AN184-'OddsRatio_working_3-way'!R184/3)</f>
        <v>-0.37741803391164541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8.35</v>
      </c>
      <c r="B185" s="4">
        <f>IF('True_Odds_Calculator_3-way'!B186="","",'True_Odds_Calculator_3-way'!B186)</f>
        <v>5.53</v>
      </c>
      <c r="C185" s="4">
        <f>IF('True_Odds_Calculator_3-way'!C186="","",'True_Odds_Calculator_3-way'!C186)</f>
        <v>1.37</v>
      </c>
      <c r="D185" s="9">
        <f t="shared" si="28"/>
        <v>0.11276046463837652</v>
      </c>
      <c r="E185" s="9">
        <f t="shared" si="29"/>
        <v>0.17095545856935135</v>
      </c>
      <c r="F185" s="9">
        <f t="shared" si="30"/>
        <v>0.71628407679227202</v>
      </c>
      <c r="G185" s="9">
        <f t="shared" si="31"/>
        <v>1.0705246944581972</v>
      </c>
      <c r="H185" s="9">
        <f t="shared" si="32"/>
        <v>8.8683565042677497</v>
      </c>
      <c r="I185" s="9">
        <f t="shared" si="33"/>
        <v>5.8494768658956326</v>
      </c>
      <c r="J185" s="9">
        <f t="shared" si="34"/>
        <v>1.396094136949533</v>
      </c>
      <c r="K185" s="11">
        <f t="shared" si="35"/>
        <v>0.11976047904191617</v>
      </c>
      <c r="L185" s="11">
        <f t="shared" si="36"/>
        <v>0.18083182640144665</v>
      </c>
      <c r="M185" s="11">
        <f t="shared" si="37"/>
        <v>0.72992700729927007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-0.1947399666157843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0.19364394190460438</v>
      </c>
      <c r="Q185" s="11">
        <f>2*'OddsRatio_working_3-way'!K185*'OddsRatio_working_3-way'!L185*'OddsRatio_working_3-way'!M185</f>
        <v>3.1615337453812953E-2</v>
      </c>
      <c r="R185" s="11">
        <f t="shared" si="38"/>
        <v>0</v>
      </c>
      <c r="S185" s="11">
        <f t="shared" si="39"/>
        <v>-0.99437185529900829</v>
      </c>
      <c r="T185" s="11">
        <f t="shared" si="40"/>
        <v>-0.16234642535494009</v>
      </c>
      <c r="U185" s="11">
        <f>'OddsRatio_working_3-way'!S185-'OddsRatio_working_3-way'!R185^2/3</f>
        <v>-0.99437185529900829</v>
      </c>
      <c r="V185" s="11">
        <f>'OddsRatio_working_3-way'!S185*'OddsRatio_working_3-way'!R185/3-2*'OddsRatio_working_3-way'!R185^3/27-'OddsRatio_working_3-way'!T185</f>
        <v>0.16234642535494009</v>
      </c>
      <c r="W185" s="11">
        <f>'OddsRatio_working_3-way'!V185^2+4*'OddsRatio_working_3-way'!U185^3/27</f>
        <v>-0.11930444049420136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0.19082767246898999</v>
      </c>
      <c r="Y185" s="11">
        <f>IF('OddsRatio_working_3-way'!W185&gt;=0,IF('OddsRatio_working_3-way'!V185+SQRT('OddsRatio_working_3-way'!W185)&gt;0,0,PI()),ACOS('OddsRatio_working_3-way'!V185/(2*'OddsRatio_working_3-way'!X185)))</f>
        <v>1.1314207529858415</v>
      </c>
      <c r="Z185" s="11">
        <f>'OddsRatio_working_3-way'!X185^(1/3)*COS('OddsRatio_working_3-way'!Y185/3)</f>
        <v>0.5352623472290986</v>
      </c>
      <c r="AA185" s="11">
        <f>'OddsRatio_working_3-way'!X185^(1/3)*COS(('OddsRatio_working_3-way'!Y185+2*PI())/3)</f>
        <v>-0.45124388710097679</v>
      </c>
      <c r="AB185" s="11">
        <f>'OddsRatio_working_3-way'!X185^(1/3)*COS(('OddsRatio_working_3-way'!Y185+4*PI())/3)</f>
        <v>-8.4018460128122002E-2</v>
      </c>
      <c r="AC185" s="11">
        <f>'OddsRatio_working_3-way'!X185^(1/3)*SIN('OddsRatio_working_3-way'!Y185/3)</f>
        <v>0.21201769911605331</v>
      </c>
      <c r="AD185" s="11">
        <f>'OddsRatio_working_3-way'!X185^(1/3)*SIN(('OddsRatio_working_3-way'!Y185+2*PI())/3)</f>
        <v>0.35754194083166008</v>
      </c>
      <c r="AE185" s="11">
        <f>'OddsRatio_working_3-way'!X185^(1/3)*SIN(('OddsRatio_working_3-way'!Y185+4*PI())/3)</f>
        <v>-0.56955963994771308</v>
      </c>
      <c r="AF185" s="11">
        <f>-'OddsRatio_working_3-way'!U185/(3*'OddsRatio_working_3-way'!X185^(1/3))*COS(('OddsRatio_working_3-way'!Y185)/3)</f>
        <v>0.5352623472290986</v>
      </c>
      <c r="AG185" s="11">
        <f>-'OddsRatio_working_3-way'!U185/(3*'OddsRatio_working_3-way'!X185^(1/3))*COS(('OddsRatio_working_3-way'!Y185+2*PI())/3)</f>
        <v>-0.45124388710097679</v>
      </c>
      <c r="AH185" s="11">
        <f>-'OddsRatio_working_3-way'!U185/(3*'OddsRatio_working_3-way'!X185^(1/3))*COS(('OddsRatio_working_3-way'!Y185+4*PI())/3)</f>
        <v>-8.4018460128122002E-2</v>
      </c>
      <c r="AI185" s="11">
        <f>'OddsRatio_working_3-way'!U185/(3*'OddsRatio_working_3-way'!X185^(1/3))*SIN(('OddsRatio_working_3-way'!Y185)/3)</f>
        <v>-0.21201769911605331</v>
      </c>
      <c r="AJ185" s="11">
        <f>'OddsRatio_working_3-way'!U185/(3*'OddsRatio_working_3-way'!X185^(1/3))*SIN(('OddsRatio_working_3-way'!Y185+2*PI())/3)</f>
        <v>-0.35754194083166008</v>
      </c>
      <c r="AK185" s="11">
        <f>'OddsRatio_working_3-way'!U185/(3*'OddsRatio_working_3-way'!X185^(1/3))*SIN(('OddsRatio_working_3-way'!Y185+4*PI())/3)</f>
        <v>0.56955963994771308</v>
      </c>
      <c r="AL185" s="11">
        <f>'OddsRatio_working_3-way'!Z185+'OddsRatio_working_3-way'!AF185</f>
        <v>1.0705246944581972</v>
      </c>
      <c r="AM185" s="11">
        <f>'OddsRatio_working_3-way'!AA185+'OddsRatio_working_3-way'!AG185</f>
        <v>-0.90248777420195359</v>
      </c>
      <c r="AN185" s="11">
        <f>'OddsRatio_working_3-way'!AB185+'OddsRatio_working_3-way'!AH185</f>
        <v>-0.168036920256244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1.0705246944581972</v>
      </c>
      <c r="AS185" s="11">
        <f>IF(('OddsRatio_working_3-way'!X185=0),IF(Q185&gt;0,-Q185^(1/3),(-Q185)^(1/3)),'OddsRatio_working_3-way'!AM185-'OddsRatio_working_3-way'!R185/3)</f>
        <v>-0.90248777420195359</v>
      </c>
      <c r="AT185" s="11">
        <f>IF(('OddsRatio_working_3-way'!X185=0),IF(Q185&gt;0,-Q185^(1/3),(-Q185)^(1/3)),'OddsRatio_working_3-way'!AN185-'OddsRatio_working_3-way'!R185/3)</f>
        <v>-0.168036920256244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2.16</v>
      </c>
      <c r="B186" s="4">
        <f>IF('True_Odds_Calculator_3-way'!B187="","",'True_Odds_Calculator_3-way'!B187)</f>
        <v>3.75</v>
      </c>
      <c r="C186" s="4">
        <f>IF('True_Odds_Calculator_3-way'!C187="","",'True_Odds_Calculator_3-way'!C187)</f>
        <v>3.37</v>
      </c>
      <c r="D186" s="9">
        <f t="shared" si="28"/>
        <v>0.45287684665581229</v>
      </c>
      <c r="E186" s="9">
        <f t="shared" si="29"/>
        <v>0.25879622720440715</v>
      </c>
      <c r="F186" s="9">
        <f t="shared" si="30"/>
        <v>0.28832692613978073</v>
      </c>
      <c r="G186" s="9">
        <f t="shared" si="31"/>
        <v>1.0414705328762728</v>
      </c>
      <c r="H186" s="9">
        <f t="shared" si="32"/>
        <v>2.2081058181364766</v>
      </c>
      <c r="I186" s="9">
        <f t="shared" si="33"/>
        <v>3.86404396540975</v>
      </c>
      <c r="J186" s="9">
        <f t="shared" si="34"/>
        <v>3.468285162916767</v>
      </c>
      <c r="K186" s="11">
        <f t="shared" si="35"/>
        <v>0.46296296296296291</v>
      </c>
      <c r="L186" s="11">
        <f t="shared" si="36"/>
        <v>0.26666666666666666</v>
      </c>
      <c r="M186" s="11">
        <f t="shared" si="37"/>
        <v>0.29673590504451036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-0.27696450159358177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0.23006191156537348</v>
      </c>
      <c r="Q186" s="11">
        <f>2*'OddsRatio_working_3-way'!K186*'OddsRatio_working_3-way'!L186*'OddsRatio_working_3-way'!M186</f>
        <v>7.3268124702348225E-2</v>
      </c>
      <c r="R186" s="11">
        <f t="shared" si="38"/>
        <v>0</v>
      </c>
      <c r="S186" s="11">
        <f t="shared" si="39"/>
        <v>-0.83065486819306089</v>
      </c>
      <c r="T186" s="11">
        <f t="shared" si="40"/>
        <v>-0.26453976694046522</v>
      </c>
      <c r="U186" s="11">
        <f>'OddsRatio_working_3-way'!S186-'OddsRatio_working_3-way'!R186^2/3</f>
        <v>-0.83065486819306089</v>
      </c>
      <c r="V186" s="11">
        <f>'OddsRatio_working_3-way'!S186*'OddsRatio_working_3-way'!R186/3-2*'OddsRatio_working_3-way'!R186^3/27-'OddsRatio_working_3-way'!T186</f>
        <v>0.26453976694046522</v>
      </c>
      <c r="W186" s="11">
        <f>'OddsRatio_working_3-way'!V186^2+4*'OddsRatio_working_3-way'!U186^3/27</f>
        <v>-1.4928561220831443E-2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0.14569647345916364</v>
      </c>
      <c r="Y186" s="11">
        <f>IF('OddsRatio_working_3-way'!W186&gt;=0,IF('OddsRatio_working_3-way'!V186+SQRT('OddsRatio_working_3-way'!W186)&gt;0,0,PI()),ACOS('OddsRatio_working_3-way'!V186/(2*'OddsRatio_working_3-way'!X186)))</f>
        <v>0.43267952939902932</v>
      </c>
      <c r="Z186" s="11">
        <f>'OddsRatio_working_3-way'!X186^(1/3)*COS('OddsRatio_working_3-way'!Y186/3)</f>
        <v>0.52073526643813639</v>
      </c>
      <c r="AA186" s="11">
        <f>'OddsRatio_working_3-way'!X186^(1/3)*COS(('OddsRatio_working_3-way'!Y186+2*PI())/3)</f>
        <v>-0.3258642267485603</v>
      </c>
      <c r="AB186" s="11">
        <f>'OddsRatio_working_3-way'!X186^(1/3)*COS(('OddsRatio_working_3-way'!Y186+4*PI())/3)</f>
        <v>-0.19487103968957625</v>
      </c>
      <c r="AC186" s="11">
        <f>'OddsRatio_working_3-way'!X186^(1/3)*SIN('OddsRatio_working_3-way'!Y186/3)</f>
        <v>7.5628951810511394E-2</v>
      </c>
      <c r="AD186" s="11">
        <f>'OddsRatio_working_3-way'!X186^(1/3)*SIN(('OddsRatio_working_3-way'!Y186+2*PI())/3)</f>
        <v>0.41315549347662861</v>
      </c>
      <c r="AE186" s="11">
        <f>'OddsRatio_working_3-way'!X186^(1/3)*SIN(('OddsRatio_working_3-way'!Y186+4*PI())/3)</f>
        <v>-0.48878444528714005</v>
      </c>
      <c r="AF186" s="11">
        <f>-'OddsRatio_working_3-way'!U186/(3*'OddsRatio_working_3-way'!X186^(1/3))*COS(('OddsRatio_working_3-way'!Y186)/3)</f>
        <v>0.52073526643813639</v>
      </c>
      <c r="AG186" s="11">
        <f>-'OddsRatio_working_3-way'!U186/(3*'OddsRatio_working_3-way'!X186^(1/3))*COS(('OddsRatio_working_3-way'!Y186+2*PI())/3)</f>
        <v>-0.3258642267485603</v>
      </c>
      <c r="AH186" s="11">
        <f>-'OddsRatio_working_3-way'!U186/(3*'OddsRatio_working_3-way'!X186^(1/3))*COS(('OddsRatio_working_3-way'!Y186+4*PI())/3)</f>
        <v>-0.19487103968957625</v>
      </c>
      <c r="AI186" s="11">
        <f>'OddsRatio_working_3-way'!U186/(3*'OddsRatio_working_3-way'!X186^(1/3))*SIN(('OddsRatio_working_3-way'!Y186)/3)</f>
        <v>-7.5628951810511394E-2</v>
      </c>
      <c r="AJ186" s="11">
        <f>'OddsRatio_working_3-way'!U186/(3*'OddsRatio_working_3-way'!X186^(1/3))*SIN(('OddsRatio_working_3-way'!Y186+2*PI())/3)</f>
        <v>-0.41315549347662861</v>
      </c>
      <c r="AK186" s="11">
        <f>'OddsRatio_working_3-way'!U186/(3*'OddsRatio_working_3-way'!X186^(1/3))*SIN(('OddsRatio_working_3-way'!Y186+4*PI())/3)</f>
        <v>0.48878444528714005</v>
      </c>
      <c r="AL186" s="11">
        <f>'OddsRatio_working_3-way'!Z186+'OddsRatio_working_3-way'!AF186</f>
        <v>1.0414705328762728</v>
      </c>
      <c r="AM186" s="11">
        <f>'OddsRatio_working_3-way'!AA186+'OddsRatio_working_3-way'!AG186</f>
        <v>-0.65172845349712061</v>
      </c>
      <c r="AN186" s="11">
        <f>'OddsRatio_working_3-way'!AB186+'OddsRatio_working_3-way'!AH186</f>
        <v>-0.38974207937915251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1.0414705328762728</v>
      </c>
      <c r="AS186" s="11">
        <f>IF(('OddsRatio_working_3-way'!X186=0),IF(Q186&gt;0,-Q186^(1/3),(-Q186)^(1/3)),'OddsRatio_working_3-way'!AM186-'OddsRatio_working_3-way'!R186/3)</f>
        <v>-0.65172845349712061</v>
      </c>
      <c r="AT186" s="11">
        <f>IF(('OddsRatio_working_3-way'!X186=0),IF(Q186&gt;0,-Q186^(1/3),(-Q186)^(1/3)),'OddsRatio_working_3-way'!AN186-'OddsRatio_working_3-way'!R186/3)</f>
        <v>-0.38974207937915251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3.19</v>
      </c>
      <c r="B187" s="4">
        <f>IF('True_Odds_Calculator_3-way'!B188="","",'True_Odds_Calculator_3-way'!B188)</f>
        <v>3.81</v>
      </c>
      <c r="C187" s="4">
        <f>IF('True_Odds_Calculator_3-way'!C188="","",'True_Odds_Calculator_3-way'!C188)</f>
        <v>2.23</v>
      </c>
      <c r="D187" s="9">
        <f t="shared" si="28"/>
        <v>0.30549456882677128</v>
      </c>
      <c r="E187" s="9">
        <f t="shared" si="29"/>
        <v>0.25529832826102999</v>
      </c>
      <c r="F187" s="9">
        <f t="shared" si="30"/>
        <v>0.43920710291219867</v>
      </c>
      <c r="G187" s="9">
        <f t="shared" si="31"/>
        <v>1.0380733408024438</v>
      </c>
      <c r="H187" s="9">
        <f t="shared" si="32"/>
        <v>3.2733806163573518</v>
      </c>
      <c r="I187" s="9">
        <f t="shared" si="33"/>
        <v>3.9169860876548674</v>
      </c>
      <c r="J187" s="9">
        <f t="shared" si="34"/>
        <v>2.2768302091870058</v>
      </c>
      <c r="K187" s="11">
        <f t="shared" si="35"/>
        <v>0.31347962382445144</v>
      </c>
      <c r="L187" s="11">
        <f t="shared" si="36"/>
        <v>0.26246719160104987</v>
      </c>
      <c r="M187" s="11">
        <f t="shared" si="37"/>
        <v>0.44843049327354262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-0.2792769059679564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0.22986218194111935</v>
      </c>
      <c r="Q187" s="11">
        <f>2*'OddsRatio_working_3-way'!K187*'OddsRatio_working_3-way'!L187*'OddsRatio_working_3-way'!M187</f>
        <v>7.3792032725881015E-2</v>
      </c>
      <c r="R187" s="11">
        <f t="shared" si="38"/>
        <v>0</v>
      </c>
      <c r="S187" s="11">
        <f t="shared" si="39"/>
        <v>-0.82306190389939804</v>
      </c>
      <c r="T187" s="11">
        <f t="shared" si="40"/>
        <v>-0.26422533030478268</v>
      </c>
      <c r="U187" s="11">
        <f>'OddsRatio_working_3-way'!S187-'OddsRatio_working_3-way'!R187^2/3</f>
        <v>-0.82306190389939804</v>
      </c>
      <c r="V187" s="11">
        <f>'OddsRatio_working_3-way'!S187*'OddsRatio_working_3-way'!R187/3-2*'OddsRatio_working_3-way'!R187^3/27-'OddsRatio_working_3-way'!T187</f>
        <v>0.26422533030478268</v>
      </c>
      <c r="W187" s="11">
        <f>'OddsRatio_working_3-way'!V187^2+4*'OddsRatio_working_3-way'!U187^3/27</f>
        <v>-1.2787576955772997E-2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0.14370334210661603</v>
      </c>
      <c r="Y187" s="11">
        <f>IF('OddsRatio_working_3-way'!W187&gt;=0,IF('OddsRatio_working_3-way'!V187+SQRT('OddsRatio_working_3-way'!W187)&gt;0,0,PI()),ACOS('OddsRatio_working_3-way'!V187/(2*'OddsRatio_working_3-way'!X187)))</f>
        <v>0.40438886434981391</v>
      </c>
      <c r="Z187" s="11">
        <f>'OddsRatio_working_3-way'!X187^(1/3)*COS('OddsRatio_working_3-way'!Y187/3)</f>
        <v>0.51903667040122181</v>
      </c>
      <c r="AA187" s="11">
        <f>'OddsRatio_working_3-way'!X187^(1/3)*COS(('OddsRatio_working_3-way'!Y187+2*PI())/3)</f>
        <v>-0.32047879007883107</v>
      </c>
      <c r="AB187" s="11">
        <f>'OddsRatio_working_3-way'!X187^(1/3)*COS(('OddsRatio_working_3-way'!Y187+4*PI())/3)</f>
        <v>-0.19855788032239088</v>
      </c>
      <c r="AC187" s="11">
        <f>'OddsRatio_working_3-way'!X187^(1/3)*SIN('OddsRatio_working_3-way'!Y187/3)</f>
        <v>7.039107006772484E-2</v>
      </c>
      <c r="AD187" s="11">
        <f>'OddsRatio_working_3-way'!X187^(1/3)*SIN(('OddsRatio_working_3-way'!Y187+2*PI())/3)</f>
        <v>0.41430340702928631</v>
      </c>
      <c r="AE187" s="11">
        <f>'OddsRatio_working_3-way'!X187^(1/3)*SIN(('OddsRatio_working_3-way'!Y187+4*PI())/3)</f>
        <v>-0.48469447709701113</v>
      </c>
      <c r="AF187" s="11">
        <f>-'OddsRatio_working_3-way'!U187/(3*'OddsRatio_working_3-way'!X187^(1/3))*COS(('OddsRatio_working_3-way'!Y187)/3)</f>
        <v>0.51903667040122192</v>
      </c>
      <c r="AG187" s="11">
        <f>-'OddsRatio_working_3-way'!U187/(3*'OddsRatio_working_3-way'!X187^(1/3))*COS(('OddsRatio_working_3-way'!Y187+2*PI())/3)</f>
        <v>-0.32047879007883112</v>
      </c>
      <c r="AH187" s="11">
        <f>-'OddsRatio_working_3-way'!U187/(3*'OddsRatio_working_3-way'!X187^(1/3))*COS(('OddsRatio_working_3-way'!Y187+4*PI())/3)</f>
        <v>-0.19855788032239094</v>
      </c>
      <c r="AI187" s="11">
        <f>'OddsRatio_working_3-way'!U187/(3*'OddsRatio_working_3-way'!X187^(1/3))*SIN(('OddsRatio_working_3-way'!Y187)/3)</f>
        <v>-7.0391070067724854E-2</v>
      </c>
      <c r="AJ187" s="11">
        <f>'OddsRatio_working_3-way'!U187/(3*'OddsRatio_working_3-way'!X187^(1/3))*SIN(('OddsRatio_working_3-way'!Y187+2*PI())/3)</f>
        <v>-0.41430340702928642</v>
      </c>
      <c r="AK187" s="11">
        <f>'OddsRatio_working_3-way'!U187/(3*'OddsRatio_working_3-way'!X187^(1/3))*SIN(('OddsRatio_working_3-way'!Y187+4*PI())/3)</f>
        <v>0.48469447709701119</v>
      </c>
      <c r="AL187" s="11">
        <f>'OddsRatio_working_3-way'!Z187+'OddsRatio_working_3-way'!AF187</f>
        <v>1.0380733408024438</v>
      </c>
      <c r="AM187" s="11">
        <f>'OddsRatio_working_3-way'!AA187+'OddsRatio_working_3-way'!AG187</f>
        <v>-0.64095758015766213</v>
      </c>
      <c r="AN187" s="11">
        <f>'OddsRatio_working_3-way'!AB187+'OddsRatio_working_3-way'!AH187</f>
        <v>-0.39711576064478182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1.0380733408024438</v>
      </c>
      <c r="AS187" s="11">
        <f>IF(('OddsRatio_working_3-way'!X187=0),IF(Q187&gt;0,-Q187^(1/3),(-Q187)^(1/3)),'OddsRatio_working_3-way'!AM187-'OddsRatio_working_3-way'!R187/3)</f>
        <v>-0.64095758015766213</v>
      </c>
      <c r="AT187" s="11">
        <f>IF(('OddsRatio_working_3-way'!X187=0),IF(Q187&gt;0,-Q187^(1/3),(-Q187)^(1/3)),'OddsRatio_working_3-way'!AN187-'OddsRatio_working_3-way'!R187/3)</f>
        <v>-0.39711576064478182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1.71</v>
      </c>
      <c r="B188" s="4">
        <f>IF('True_Odds_Calculator_3-way'!B189="","",'True_Odds_Calculator_3-way'!B189)</f>
        <v>4.1100000000000003</v>
      </c>
      <c r="C188" s="4">
        <f>IF('True_Odds_Calculator_3-way'!C189="","",'True_Odds_Calculator_3-way'!C189)</f>
        <v>4.97</v>
      </c>
      <c r="D188" s="9">
        <f t="shared" si="28"/>
        <v>0.57255558915761329</v>
      </c>
      <c r="E188" s="9">
        <f t="shared" si="29"/>
        <v>0.23418531791291539</v>
      </c>
      <c r="F188" s="9">
        <f t="shared" si="30"/>
        <v>0.19325909292947149</v>
      </c>
      <c r="G188" s="9">
        <f t="shared" si="31"/>
        <v>1.0514863410099766</v>
      </c>
      <c r="H188" s="9">
        <f t="shared" si="32"/>
        <v>1.7465553021170834</v>
      </c>
      <c r="I188" s="9">
        <f t="shared" si="33"/>
        <v>4.2701225205410269</v>
      </c>
      <c r="J188" s="9">
        <f t="shared" si="34"/>
        <v>5.1744007738096069</v>
      </c>
      <c r="K188" s="11">
        <f t="shared" si="35"/>
        <v>0.58479532163742687</v>
      </c>
      <c r="L188" s="11">
        <f t="shared" si="36"/>
        <v>0.24330900243309</v>
      </c>
      <c r="M188" s="11">
        <f t="shared" si="37"/>
        <v>0.2012072434607646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-0.2509660200785826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0.22301965347097452</v>
      </c>
      <c r="Q188" s="11">
        <f>2*'OddsRatio_working_3-way'!K188*'OddsRatio_working_3-way'!L188*'OddsRatio_working_3-way'!M188</f>
        <v>5.725793413888948E-2</v>
      </c>
      <c r="R188" s="11">
        <f t="shared" si="38"/>
        <v>0</v>
      </c>
      <c r="S188" s="11">
        <f t="shared" si="39"/>
        <v>-0.88864481893262881</v>
      </c>
      <c r="T188" s="11">
        <f t="shared" si="40"/>
        <v>-0.22815014606742717</v>
      </c>
      <c r="U188" s="11">
        <f>'OddsRatio_working_3-way'!S188-'OddsRatio_working_3-way'!R188^2/3</f>
        <v>-0.88864481893262881</v>
      </c>
      <c r="V188" s="11">
        <f>'OddsRatio_working_3-way'!S188*'OddsRatio_working_3-way'!R188/3-2*'OddsRatio_working_3-way'!R188^3/27-'OddsRatio_working_3-way'!T188</f>
        <v>0.22815014606742717</v>
      </c>
      <c r="W188" s="11">
        <f>'OddsRatio_working_3-way'!V188^2+4*'OddsRatio_working_3-way'!U188^3/27</f>
        <v>-5.1911004810564418E-2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0.16121685237681635</v>
      </c>
      <c r="Y188" s="11">
        <f>IF('OddsRatio_working_3-way'!W188&gt;=0,IF('OddsRatio_working_3-way'!V188+SQRT('OddsRatio_working_3-way'!W188)&gt;0,0,PI()),ACOS('OddsRatio_working_3-way'!V188/(2*'OddsRatio_working_3-way'!X188)))</f>
        <v>0.78471771116221589</v>
      </c>
      <c r="Z188" s="11">
        <f>'OddsRatio_working_3-way'!X188^(1/3)*COS('OddsRatio_working_3-way'!Y188/3)</f>
        <v>0.52574317050498842</v>
      </c>
      <c r="AA188" s="11">
        <f>'OddsRatio_working_3-way'!X188^(1/3)*COS(('OddsRatio_working_3-way'!Y188+2*PI())/3)</f>
        <v>-0.38476003316155266</v>
      </c>
      <c r="AB188" s="11">
        <f>'OddsRatio_working_3-way'!X188^(1/3)*COS(('OddsRatio_working_3-way'!Y188+4*PI())/3)</f>
        <v>-0.14098313734343568</v>
      </c>
      <c r="AC188" s="11">
        <f>'OddsRatio_working_3-way'!X188^(1/3)*SIN('OddsRatio_working_3-way'!Y188/3)</f>
        <v>0.14074465642280118</v>
      </c>
      <c r="AD188" s="11">
        <f>'OddsRatio_working_3-way'!X188^(1/3)*SIN(('OddsRatio_working_3-way'!Y188+2*PI())/3)</f>
        <v>0.38493461331209305</v>
      </c>
      <c r="AE188" s="11">
        <f>'OddsRatio_working_3-way'!X188^(1/3)*SIN(('OddsRatio_working_3-way'!Y188+4*PI())/3)</f>
        <v>-0.52567926973489421</v>
      </c>
      <c r="AF188" s="11">
        <f>-'OddsRatio_working_3-way'!U188/(3*'OddsRatio_working_3-way'!X188^(1/3))*COS(('OddsRatio_working_3-way'!Y188)/3)</f>
        <v>0.5257431705049882</v>
      </c>
      <c r="AG188" s="11">
        <f>-'OddsRatio_working_3-way'!U188/(3*'OddsRatio_working_3-way'!X188^(1/3))*COS(('OddsRatio_working_3-way'!Y188+2*PI())/3)</f>
        <v>-0.38476003316155249</v>
      </c>
      <c r="AH188" s="11">
        <f>-'OddsRatio_working_3-way'!U188/(3*'OddsRatio_working_3-way'!X188^(1/3))*COS(('OddsRatio_working_3-way'!Y188+4*PI())/3)</f>
        <v>-0.14098313734343562</v>
      </c>
      <c r="AI188" s="11">
        <f>'OddsRatio_working_3-way'!U188/(3*'OddsRatio_working_3-way'!X188^(1/3))*SIN(('OddsRatio_working_3-way'!Y188)/3)</f>
        <v>-0.14074465642280112</v>
      </c>
      <c r="AJ188" s="11">
        <f>'OddsRatio_working_3-way'!U188/(3*'OddsRatio_working_3-way'!X188^(1/3))*SIN(('OddsRatio_working_3-way'!Y188+2*PI())/3)</f>
        <v>-0.38493461331209289</v>
      </c>
      <c r="AK188" s="11">
        <f>'OddsRatio_working_3-way'!U188/(3*'OddsRatio_working_3-way'!X188^(1/3))*SIN(('OddsRatio_working_3-way'!Y188+4*PI())/3)</f>
        <v>0.52567926973489398</v>
      </c>
      <c r="AL188" s="11">
        <f>'OddsRatio_working_3-way'!Z188+'OddsRatio_working_3-way'!AF188</f>
        <v>1.0514863410099766</v>
      </c>
      <c r="AM188" s="11">
        <f>'OddsRatio_working_3-way'!AA188+'OddsRatio_working_3-way'!AG188</f>
        <v>-0.76952006632310521</v>
      </c>
      <c r="AN188" s="11">
        <f>'OddsRatio_working_3-way'!AB188+'OddsRatio_working_3-way'!AH188</f>
        <v>-0.2819662746868713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1.0514863410099766</v>
      </c>
      <c r="AS188" s="11">
        <f>IF(('OddsRatio_working_3-way'!X188=0),IF(Q188&gt;0,-Q188^(1/3),(-Q188)^(1/3)),'OddsRatio_working_3-way'!AM188-'OddsRatio_working_3-way'!R188/3)</f>
        <v>-0.76952006632310521</v>
      </c>
      <c r="AT188" s="11">
        <f>IF(('OddsRatio_working_3-way'!X188=0),IF(Q188&gt;0,-Q188^(1/3),(-Q188)^(1/3)),'OddsRatio_working_3-way'!AN188-'OddsRatio_working_3-way'!R188/3)</f>
        <v>-0.2819662746868713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1.39</v>
      </c>
      <c r="B189" s="4">
        <f>IF('True_Odds_Calculator_3-way'!B190="","",'True_Odds_Calculator_3-way'!B190)</f>
        <v>5.47</v>
      </c>
      <c r="C189" s="4">
        <f>IF('True_Odds_Calculator_3-way'!C190="","",'True_Odds_Calculator_3-way'!C190)</f>
        <v>7.82</v>
      </c>
      <c r="D189" s="9">
        <f t="shared" si="28"/>
        <v>0.70601679714739762</v>
      </c>
      <c r="E189" s="9">
        <f t="shared" si="29"/>
        <v>0.1732336950788162</v>
      </c>
      <c r="F189" s="9">
        <f t="shared" si="30"/>
        <v>0.1207495077737861</v>
      </c>
      <c r="G189" s="9">
        <f t="shared" si="31"/>
        <v>1.0676843487054708</v>
      </c>
      <c r="H189" s="9">
        <f t="shared" si="32"/>
        <v>1.4163968959951339</v>
      </c>
      <c r="I189" s="9">
        <f t="shared" si="33"/>
        <v>5.7725490387134535</v>
      </c>
      <c r="J189" s="9">
        <f t="shared" si="34"/>
        <v>8.2816072581713112</v>
      </c>
      <c r="K189" s="11">
        <f t="shared" si="35"/>
        <v>0.71942446043165476</v>
      </c>
      <c r="L189" s="11">
        <f t="shared" si="36"/>
        <v>0.18281535648994515</v>
      </c>
      <c r="M189" s="11">
        <f t="shared" si="37"/>
        <v>0.12787723785166241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-0.19996207058161541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0.19644182632638682</v>
      </c>
      <c r="Q189" s="11">
        <f>2*'OddsRatio_working_3-way'!K189*'OddsRatio_working_3-way'!L189*'OddsRatio_working_3-way'!M189</f>
        <v>3.36372990284909E-2</v>
      </c>
      <c r="R189" s="11">
        <f t="shared" si="38"/>
        <v>0</v>
      </c>
      <c r="S189" s="11">
        <f t="shared" si="39"/>
        <v>-0.98239544007026181</v>
      </c>
      <c r="T189" s="11">
        <f t="shared" si="40"/>
        <v>-0.16821839727230511</v>
      </c>
      <c r="U189" s="11">
        <f>'OddsRatio_working_3-way'!S189-'OddsRatio_working_3-way'!R189^2/3</f>
        <v>-0.98239544007026181</v>
      </c>
      <c r="V189" s="11">
        <f>'OddsRatio_working_3-way'!S189*'OddsRatio_working_3-way'!R189/3-2*'OddsRatio_working_3-way'!R189^3/27-'OddsRatio_working_3-way'!T189</f>
        <v>0.16821839727230511</v>
      </c>
      <c r="W189" s="11">
        <f>'OddsRatio_working_3-way'!V189^2+4*'OddsRatio_working_3-way'!U189^3/27</f>
        <v>-0.11216340426909176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0.18739052367312684</v>
      </c>
      <c r="Y189" s="11">
        <f>IF('OddsRatio_working_3-way'!W189&gt;=0,IF('OddsRatio_working_3-way'!V189+SQRT('OddsRatio_working_3-way'!W189)&gt;0,0,PI()),ACOS('OddsRatio_working_3-way'!V189/(2*'OddsRatio_working_3-way'!X189)))</f>
        <v>1.1053245215514034</v>
      </c>
      <c r="Z189" s="11">
        <f>'OddsRatio_working_3-way'!X189^(1/3)*COS('OddsRatio_working_3-way'!Y189/3)</f>
        <v>0.5338421743527354</v>
      </c>
      <c r="AA189" s="11">
        <f>'OddsRatio_working_3-way'!X189^(1/3)*COS(('OddsRatio_working_3-way'!Y189+2*PI())/3)</f>
        <v>-0.44540990945754916</v>
      </c>
      <c r="AB189" s="11">
        <f>'OddsRatio_working_3-way'!X189^(1/3)*COS(('OddsRatio_working_3-way'!Y189+4*PI())/3)</f>
        <v>-8.8432264895186394E-2</v>
      </c>
      <c r="AC189" s="11">
        <f>'OddsRatio_working_3-way'!X189^(1/3)*SIN('OddsRatio_working_3-way'!Y189/3)</f>
        <v>0.20610113918275871</v>
      </c>
      <c r="AD189" s="11">
        <f>'OddsRatio_working_3-way'!X189^(1/3)*SIN(('OddsRatio_working_3-way'!Y189+2*PI())/3)</f>
        <v>0.35927031500961104</v>
      </c>
      <c r="AE189" s="11">
        <f>'OddsRatio_working_3-way'!X189^(1/3)*SIN(('OddsRatio_working_3-way'!Y189+4*PI())/3)</f>
        <v>-0.56537145419236967</v>
      </c>
      <c r="AF189" s="11">
        <f>-'OddsRatio_working_3-way'!U189/(3*'OddsRatio_working_3-way'!X189^(1/3))*COS(('OddsRatio_working_3-way'!Y189)/3)</f>
        <v>0.5338421743527354</v>
      </c>
      <c r="AG189" s="11">
        <f>-'OddsRatio_working_3-way'!U189/(3*'OddsRatio_working_3-way'!X189^(1/3))*COS(('OddsRatio_working_3-way'!Y189+2*PI())/3)</f>
        <v>-0.44540990945754916</v>
      </c>
      <c r="AH189" s="11">
        <f>-'OddsRatio_working_3-way'!U189/(3*'OddsRatio_working_3-way'!X189^(1/3))*COS(('OddsRatio_working_3-way'!Y189+4*PI())/3)</f>
        <v>-8.8432264895186394E-2</v>
      </c>
      <c r="AI189" s="11">
        <f>'OddsRatio_working_3-way'!U189/(3*'OddsRatio_working_3-way'!X189^(1/3))*SIN(('OddsRatio_working_3-way'!Y189)/3)</f>
        <v>-0.20610113918275871</v>
      </c>
      <c r="AJ189" s="11">
        <f>'OddsRatio_working_3-way'!U189/(3*'OddsRatio_working_3-way'!X189^(1/3))*SIN(('OddsRatio_working_3-way'!Y189+2*PI())/3)</f>
        <v>-0.35927031500961104</v>
      </c>
      <c r="AK189" s="11">
        <f>'OddsRatio_working_3-way'!U189/(3*'OddsRatio_working_3-way'!X189^(1/3))*SIN(('OddsRatio_working_3-way'!Y189+4*PI())/3)</f>
        <v>0.56537145419236967</v>
      </c>
      <c r="AL189" s="11">
        <f>'OddsRatio_working_3-way'!Z189+'OddsRatio_working_3-way'!AF189</f>
        <v>1.0676843487054708</v>
      </c>
      <c r="AM189" s="11">
        <f>'OddsRatio_working_3-way'!AA189+'OddsRatio_working_3-way'!AG189</f>
        <v>-0.89081981891509832</v>
      </c>
      <c r="AN189" s="11">
        <f>'OddsRatio_working_3-way'!AB189+'OddsRatio_working_3-way'!AH189</f>
        <v>-0.17686452979037279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1.0676843487054708</v>
      </c>
      <c r="AS189" s="11">
        <f>IF(('OddsRatio_working_3-way'!X189=0),IF(Q189&gt;0,-Q189^(1/3),(-Q189)^(1/3)),'OddsRatio_working_3-way'!AM189-'OddsRatio_working_3-way'!R189/3)</f>
        <v>-0.89081981891509832</v>
      </c>
      <c r="AT189" s="11">
        <f>IF(('OddsRatio_working_3-way'!X189=0),IF(Q189&gt;0,-Q189^(1/3),(-Q189)^(1/3)),'OddsRatio_working_3-way'!AN189-'OddsRatio_working_3-way'!R189/3)</f>
        <v>-0.17686452979037279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2.33</v>
      </c>
      <c r="B190" s="4">
        <f>IF('True_Odds_Calculator_3-way'!B191="","",'True_Odds_Calculator_3-way'!B191)</f>
        <v>3.49</v>
      </c>
      <c r="C190" s="4">
        <f>IF('True_Odds_Calculator_3-way'!C191="","",'True_Odds_Calculator_3-way'!C191)</f>
        <v>3.14</v>
      </c>
      <c r="D190" s="9">
        <f t="shared" si="28"/>
        <v>0.41656555993109068</v>
      </c>
      <c r="E190" s="9">
        <f t="shared" si="29"/>
        <v>0.27607964204410268</v>
      </c>
      <c r="F190" s="9">
        <f t="shared" si="30"/>
        <v>0.30735479802480675</v>
      </c>
      <c r="G190" s="9">
        <f t="shared" si="31"/>
        <v>1.0530695610135732</v>
      </c>
      <c r="H190" s="9">
        <f t="shared" si="32"/>
        <v>2.4005825161480523</v>
      </c>
      <c r="I190" s="9">
        <f t="shared" si="33"/>
        <v>3.6221432069237971</v>
      </c>
      <c r="J190" s="9">
        <f t="shared" si="34"/>
        <v>3.2535688605690467</v>
      </c>
      <c r="K190" s="11">
        <f t="shared" si="35"/>
        <v>0.42918454935622319</v>
      </c>
      <c r="L190" s="11">
        <f t="shared" si="36"/>
        <v>0.28653295128939826</v>
      </c>
      <c r="M190" s="11">
        <f t="shared" si="37"/>
        <v>0.31847133757961782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-0.2775580101746965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0.2334184945306052</v>
      </c>
      <c r="Q190" s="11">
        <f>2*'OddsRatio_working_3-way'!K190*'OddsRatio_working_3-way'!L190*'OddsRatio_working_3-way'!M190</f>
        <v>7.8328353869330597E-2</v>
      </c>
      <c r="R190" s="11">
        <f t="shared" si="38"/>
        <v>0</v>
      </c>
      <c r="S190" s="11">
        <f t="shared" si="39"/>
        <v>-0.84097192649453834</v>
      </c>
      <c r="T190" s="11">
        <f t="shared" si="40"/>
        <v>-0.28220534446125445</v>
      </c>
      <c r="U190" s="11">
        <f>'OddsRatio_working_3-way'!S190-'OddsRatio_working_3-way'!R190^2/3</f>
        <v>-0.84097192649453834</v>
      </c>
      <c r="V190" s="11">
        <f>'OddsRatio_working_3-way'!S190*'OddsRatio_working_3-way'!R190/3-2*'OddsRatio_working_3-way'!R190^3/27-'OddsRatio_working_3-way'!T190</f>
        <v>0.28220534446125445</v>
      </c>
      <c r="W190" s="11">
        <f>'OddsRatio_working_3-way'!V190^2+4*'OddsRatio_working_3-way'!U190^3/27</f>
        <v>-8.4732925082246641E-3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0.14841929536849305</v>
      </c>
      <c r="Y190" s="11">
        <f>IF('OddsRatio_working_3-way'!W190&gt;=0,IF('OddsRatio_working_3-way'!V190+SQRT('OddsRatio_working_3-way'!W190)&gt;0,0,PI()),ACOS('OddsRatio_working_3-way'!V190/(2*'OddsRatio_working_3-way'!X190)))</f>
        <v>0.31530119921296751</v>
      </c>
      <c r="Z190" s="11">
        <f>'OddsRatio_working_3-way'!X190^(1/3)*COS('OddsRatio_working_3-way'!Y190/3)</f>
        <v>0.5265347805067867</v>
      </c>
      <c r="AA190" s="11">
        <f>'OddsRatio_working_3-way'!X190^(1/3)*COS(('OddsRatio_working_3-way'!Y190+2*PI())/3)</f>
        <v>-0.31136962836283127</v>
      </c>
      <c r="AB190" s="11">
        <f>'OddsRatio_working_3-way'!X190^(1/3)*COS(('OddsRatio_working_3-way'!Y190+4*PI())/3)</f>
        <v>-0.21516515214395537</v>
      </c>
      <c r="AC190" s="11">
        <f>'OddsRatio_working_3-way'!X190^(1/3)*SIN('OddsRatio_working_3-way'!Y190/3)</f>
        <v>5.5543680242214885E-2</v>
      </c>
      <c r="AD190" s="11">
        <f>'OddsRatio_working_3-way'!X190^(1/3)*SIN(('OddsRatio_working_3-way'!Y190+2*PI())/3)</f>
        <v>0.42822065577383334</v>
      </c>
      <c r="AE190" s="11">
        <f>'OddsRatio_working_3-way'!X190^(1/3)*SIN(('OddsRatio_working_3-way'!Y190+4*PI())/3)</f>
        <v>-0.48376433601604829</v>
      </c>
      <c r="AF190" s="11">
        <f>-'OddsRatio_working_3-way'!U190/(3*'OddsRatio_working_3-way'!X190^(1/3))*COS(('OddsRatio_working_3-way'!Y190)/3)</f>
        <v>0.52653478050678659</v>
      </c>
      <c r="AG190" s="11">
        <f>-'OddsRatio_working_3-way'!U190/(3*'OddsRatio_working_3-way'!X190^(1/3))*COS(('OddsRatio_working_3-way'!Y190+2*PI())/3)</f>
        <v>-0.31136962836283116</v>
      </c>
      <c r="AH190" s="11">
        <f>-'OddsRatio_working_3-way'!U190/(3*'OddsRatio_working_3-way'!X190^(1/3))*COS(('OddsRatio_working_3-way'!Y190+4*PI())/3)</f>
        <v>-0.21516515214395535</v>
      </c>
      <c r="AI190" s="11">
        <f>'OddsRatio_working_3-way'!U190/(3*'OddsRatio_working_3-way'!X190^(1/3))*SIN(('OddsRatio_working_3-way'!Y190)/3)</f>
        <v>-5.5543680242214878E-2</v>
      </c>
      <c r="AJ190" s="11">
        <f>'OddsRatio_working_3-way'!U190/(3*'OddsRatio_working_3-way'!X190^(1/3))*SIN(('OddsRatio_working_3-way'!Y190+2*PI())/3)</f>
        <v>-0.42822065577383328</v>
      </c>
      <c r="AK190" s="11">
        <f>'OddsRatio_working_3-way'!U190/(3*'OddsRatio_working_3-way'!X190^(1/3))*SIN(('OddsRatio_working_3-way'!Y190+4*PI())/3)</f>
        <v>0.48376433601604818</v>
      </c>
      <c r="AL190" s="11">
        <f>'OddsRatio_working_3-way'!Z190+'OddsRatio_working_3-way'!AF190</f>
        <v>1.0530695610135732</v>
      </c>
      <c r="AM190" s="11">
        <f>'OddsRatio_working_3-way'!AA190+'OddsRatio_working_3-way'!AG190</f>
        <v>-0.62273925672566244</v>
      </c>
      <c r="AN190" s="11">
        <f>'OddsRatio_working_3-way'!AB190+'OddsRatio_working_3-way'!AH190</f>
        <v>-0.43033030428791075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1.0530695610135732</v>
      </c>
      <c r="AS190" s="11">
        <f>IF(('OddsRatio_working_3-way'!X190=0),IF(Q190&gt;0,-Q190^(1/3),(-Q190)^(1/3)),'OddsRatio_working_3-way'!AM190-'OddsRatio_working_3-way'!R190/3)</f>
        <v>-0.62273925672566244</v>
      </c>
      <c r="AT190" s="11">
        <f>IF(('OddsRatio_working_3-way'!X190=0),IF(Q190&gt;0,-Q190^(1/3),(-Q190)^(1/3)),'OddsRatio_working_3-way'!AN190-'OddsRatio_working_3-way'!R190/3)</f>
        <v>-0.43033030428791075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5.84</v>
      </c>
      <c r="B191" s="4">
        <f>IF('True_Odds_Calculator_3-way'!B192="","",'True_Odds_Calculator_3-way'!B192)</f>
        <v>4.54</v>
      </c>
      <c r="C191" s="4">
        <f>IF('True_Odds_Calculator_3-way'!C192="","",'True_Odds_Calculator_3-way'!C192)</f>
        <v>1.56</v>
      </c>
      <c r="D191" s="9">
        <f t="shared" si="28"/>
        <v>0.16285399256998265</v>
      </c>
      <c r="E191" s="9">
        <f t="shared" si="29"/>
        <v>0.2100944060306211</v>
      </c>
      <c r="F191" s="9">
        <f t="shared" si="30"/>
        <v>0.62705160139939631</v>
      </c>
      <c r="G191" s="9">
        <f t="shared" si="31"/>
        <v>1.0620805077749456</v>
      </c>
      <c r="H191" s="9">
        <f t="shared" si="32"/>
        <v>6.1404696576307378</v>
      </c>
      <c r="I191" s="9">
        <f t="shared" si="33"/>
        <v>4.7597649975233072</v>
      </c>
      <c r="J191" s="9">
        <f t="shared" si="34"/>
        <v>1.5947650843539696</v>
      </c>
      <c r="K191" s="11">
        <f t="shared" si="35"/>
        <v>0.17123287671232876</v>
      </c>
      <c r="L191" s="11">
        <f t="shared" si="36"/>
        <v>0.22026431718061673</v>
      </c>
      <c r="M191" s="11">
        <f t="shared" si="37"/>
        <v>0.64102564102564097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-0.23197615853460407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0.21614451567381382</v>
      </c>
      <c r="Q191" s="11">
        <f>2*'OddsRatio_working_3-way'!K191*'OddsRatio_working_3-way'!L191*'OddsRatio_working_3-way'!M191</f>
        <v>4.8354477779376688E-2</v>
      </c>
      <c r="R191" s="11">
        <f t="shared" si="38"/>
        <v>0</v>
      </c>
      <c r="S191" s="11">
        <f t="shared" si="39"/>
        <v>-0.93175314669921727</v>
      </c>
      <c r="T191" s="11">
        <f t="shared" si="40"/>
        <v>-0.20844589411615597</v>
      </c>
      <c r="U191" s="11">
        <f>'OddsRatio_working_3-way'!S191-'OddsRatio_working_3-way'!R191^2/3</f>
        <v>-0.93175314669921727</v>
      </c>
      <c r="V191" s="11">
        <f>'OddsRatio_working_3-way'!S191*'OddsRatio_working_3-way'!R191/3-2*'OddsRatio_working_3-way'!R191^3/27-'OddsRatio_working_3-way'!T191</f>
        <v>0.20844589411615597</v>
      </c>
      <c r="W191" s="11">
        <f>'OddsRatio_working_3-way'!V191^2+4*'OddsRatio_working_3-way'!U191^3/27</f>
        <v>-7.6389490005218511E-2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0.17308898057003963</v>
      </c>
      <c r="Y191" s="11">
        <f>IF('OddsRatio_working_3-way'!W191&gt;=0,IF('OddsRatio_working_3-way'!V191+SQRT('OddsRatio_working_3-way'!W191)&gt;0,0,PI()),ACOS('OddsRatio_working_3-way'!V191/(2*'OddsRatio_working_3-way'!X191)))</f>
        <v>0.92462368918080862</v>
      </c>
      <c r="Z191" s="11">
        <f>'OddsRatio_working_3-way'!X191^(1/3)*COS('OddsRatio_working_3-way'!Y191/3)</f>
        <v>0.53104025388747278</v>
      </c>
      <c r="AA191" s="11">
        <f>'OddsRatio_working_3-way'!X191^(1/3)*COS(('OddsRatio_working_3-way'!Y191+2*PI())/3)</f>
        <v>-0.41192871015575522</v>
      </c>
      <c r="AB191" s="11">
        <f>'OddsRatio_working_3-way'!X191^(1/3)*COS(('OddsRatio_working_3-way'!Y191+4*PI())/3)</f>
        <v>-0.11911154373171773</v>
      </c>
      <c r="AC191" s="11">
        <f>'OddsRatio_working_3-way'!X191^(1/3)*SIN('OddsRatio_working_3-way'!Y191/3)</f>
        <v>0.16905806985826147</v>
      </c>
      <c r="AD191" s="11">
        <f>'OddsRatio_working_3-way'!X191^(1/3)*SIN(('OddsRatio_working_3-way'!Y191+2*PI())/3)</f>
        <v>0.37536531536955864</v>
      </c>
      <c r="AE191" s="11">
        <f>'OddsRatio_working_3-way'!X191^(1/3)*SIN(('OddsRatio_working_3-way'!Y191+4*PI())/3)</f>
        <v>-0.54442338522782019</v>
      </c>
      <c r="AF191" s="11">
        <f>-'OddsRatio_working_3-way'!U191/(3*'OddsRatio_working_3-way'!X191^(1/3))*COS(('OddsRatio_working_3-way'!Y191)/3)</f>
        <v>0.53104025388747278</v>
      </c>
      <c r="AG191" s="11">
        <f>-'OddsRatio_working_3-way'!U191/(3*'OddsRatio_working_3-way'!X191^(1/3))*COS(('OddsRatio_working_3-way'!Y191+2*PI())/3)</f>
        <v>-0.41192871015575522</v>
      </c>
      <c r="AH191" s="11">
        <f>-'OddsRatio_working_3-way'!U191/(3*'OddsRatio_working_3-way'!X191^(1/3))*COS(('OddsRatio_working_3-way'!Y191+4*PI())/3)</f>
        <v>-0.11911154373171773</v>
      </c>
      <c r="AI191" s="11">
        <f>'OddsRatio_working_3-way'!U191/(3*'OddsRatio_working_3-way'!X191^(1/3))*SIN(('OddsRatio_working_3-way'!Y191)/3)</f>
        <v>-0.16905806985826147</v>
      </c>
      <c r="AJ191" s="11">
        <f>'OddsRatio_working_3-way'!U191/(3*'OddsRatio_working_3-way'!X191^(1/3))*SIN(('OddsRatio_working_3-way'!Y191+2*PI())/3)</f>
        <v>-0.37536531536955864</v>
      </c>
      <c r="AK191" s="11">
        <f>'OddsRatio_working_3-way'!U191/(3*'OddsRatio_working_3-way'!X191^(1/3))*SIN(('OddsRatio_working_3-way'!Y191+4*PI())/3)</f>
        <v>0.54442338522782019</v>
      </c>
      <c r="AL191" s="11">
        <f>'OddsRatio_working_3-way'!Z191+'OddsRatio_working_3-way'!AF191</f>
        <v>1.0620805077749456</v>
      </c>
      <c r="AM191" s="11">
        <f>'OddsRatio_working_3-way'!AA191+'OddsRatio_working_3-way'!AG191</f>
        <v>-0.82385742031151044</v>
      </c>
      <c r="AN191" s="11">
        <f>'OddsRatio_working_3-way'!AB191+'OddsRatio_working_3-way'!AH191</f>
        <v>-0.23822308746343546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1.0620805077749456</v>
      </c>
      <c r="AS191" s="11">
        <f>IF(('OddsRatio_working_3-way'!X191=0),IF(Q191&gt;0,-Q191^(1/3),(-Q191)^(1/3)),'OddsRatio_working_3-way'!AM191-'OddsRatio_working_3-way'!R191/3)</f>
        <v>-0.82385742031151044</v>
      </c>
      <c r="AT191" s="11">
        <f>IF(('OddsRatio_working_3-way'!X191=0),IF(Q191&gt;0,-Q191^(1/3),(-Q191)^(1/3)),'OddsRatio_working_3-way'!AN191-'OddsRatio_working_3-way'!R191/3)</f>
        <v>-0.23822308746343546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6.44</v>
      </c>
      <c r="B192" s="4">
        <f>IF('True_Odds_Calculator_3-way'!B193="","",'True_Odds_Calculator_3-way'!B193)</f>
        <v>4.32</v>
      </c>
      <c r="C192" s="4">
        <f>IF('True_Odds_Calculator_3-way'!C193="","",'True_Odds_Calculator_3-way'!C193)</f>
        <v>1.54</v>
      </c>
      <c r="D192" s="9">
        <f t="shared" si="28"/>
        <v>0.1465941297981177</v>
      </c>
      <c r="E192" s="9">
        <f t="shared" si="29"/>
        <v>0.21964210549929125</v>
      </c>
      <c r="F192" s="9">
        <f t="shared" si="30"/>
        <v>0.63376376470259099</v>
      </c>
      <c r="G192" s="9">
        <f t="shared" si="31"/>
        <v>1.0701388882165368</v>
      </c>
      <c r="H192" s="9">
        <f t="shared" si="32"/>
        <v>6.8215555518979603</v>
      </c>
      <c r="I192" s="9">
        <f t="shared" si="33"/>
        <v>4.5528611088789024</v>
      </c>
      <c r="J192" s="9">
        <f t="shared" si="34"/>
        <v>1.5778749996369297</v>
      </c>
      <c r="K192" s="11">
        <f t="shared" si="35"/>
        <v>0.15527950310559005</v>
      </c>
      <c r="L192" s="11">
        <f t="shared" si="36"/>
        <v>0.23148148148148145</v>
      </c>
      <c r="M192" s="11">
        <f t="shared" si="37"/>
        <v>0.64935064935064934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-0.22763571831894802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0.21706640495460369</v>
      </c>
      <c r="Q192" s="11">
        <f>2*'OddsRatio_working_3-way'!K192*'OddsRatio_working_3-way'!L192*'OddsRatio_working_3-way'!M192</f>
        <v>4.6680947302065304E-2</v>
      </c>
      <c r="R192" s="11">
        <f t="shared" si="38"/>
        <v>0</v>
      </c>
      <c r="S192" s="11">
        <f t="shared" si="39"/>
        <v>-0.95356917867548663</v>
      </c>
      <c r="T192" s="11">
        <f t="shared" si="40"/>
        <v>-0.20506864057537344</v>
      </c>
      <c r="U192" s="11">
        <f>'OddsRatio_working_3-way'!S192-'OddsRatio_working_3-way'!R192^2/3</f>
        <v>-0.95356917867548663</v>
      </c>
      <c r="V192" s="11">
        <f>'OddsRatio_working_3-way'!S192*'OddsRatio_working_3-way'!R192/3-2*'OddsRatio_working_3-way'!R192^3/27-'OddsRatio_working_3-way'!T192</f>
        <v>0.20506864057537344</v>
      </c>
      <c r="W192" s="11">
        <f>'OddsRatio_working_3-way'!V192^2+4*'OddsRatio_working_3-way'!U192^3/27</f>
        <v>-8.6402393835615293E-2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0.17920347456386485</v>
      </c>
      <c r="Y192" s="11">
        <f>IF('OddsRatio_working_3-way'!W192&gt;=0,IF('OddsRatio_working_3-way'!V192+SQRT('OddsRatio_working_3-way'!W192)&gt;0,0,PI()),ACOS('OddsRatio_working_3-way'!V192/(2*'OddsRatio_working_3-way'!X192)))</f>
        <v>0.96165061844695621</v>
      </c>
      <c r="Z192" s="11">
        <f>'OddsRatio_working_3-way'!X192^(1/3)*COS('OddsRatio_working_3-way'!Y192/3)</f>
        <v>0.5350694441082684</v>
      </c>
      <c r="AA192" s="11">
        <f>'OddsRatio_working_3-way'!X192^(1/3)*COS(('OddsRatio_working_3-way'!Y192+2*PI())/3)</f>
        <v>-0.42137818845788877</v>
      </c>
      <c r="AB192" s="11">
        <f>'OddsRatio_working_3-way'!X192^(1/3)*COS(('OddsRatio_working_3-way'!Y192+4*PI())/3)</f>
        <v>-0.11369125565037976</v>
      </c>
      <c r="AC192" s="11">
        <f>'OddsRatio_working_3-way'!X192^(1/3)*SIN('OddsRatio_working_3-way'!Y192/3)</f>
        <v>0.1776431334825456</v>
      </c>
      <c r="AD192" s="11">
        <f>'OddsRatio_working_3-way'!X192^(1/3)*SIN(('OddsRatio_working_3-way'!Y192+2*PI())/3)</f>
        <v>0.3745621646453054</v>
      </c>
      <c r="AE192" s="11">
        <f>'OddsRatio_working_3-way'!X192^(1/3)*SIN(('OddsRatio_working_3-way'!Y192+4*PI())/3)</f>
        <v>-0.55220529812785102</v>
      </c>
      <c r="AF192" s="11">
        <f>-'OddsRatio_working_3-way'!U192/(3*'OddsRatio_working_3-way'!X192^(1/3))*COS(('OddsRatio_working_3-way'!Y192)/3)</f>
        <v>0.5350694441082684</v>
      </c>
      <c r="AG192" s="11">
        <f>-'OddsRatio_working_3-way'!U192/(3*'OddsRatio_working_3-way'!X192^(1/3))*COS(('OddsRatio_working_3-way'!Y192+2*PI())/3)</f>
        <v>-0.42137818845788877</v>
      </c>
      <c r="AH192" s="11">
        <f>-'OddsRatio_working_3-way'!U192/(3*'OddsRatio_working_3-way'!X192^(1/3))*COS(('OddsRatio_working_3-way'!Y192+4*PI())/3)</f>
        <v>-0.11369125565037976</v>
      </c>
      <c r="AI192" s="11">
        <f>'OddsRatio_working_3-way'!U192/(3*'OddsRatio_working_3-way'!X192^(1/3))*SIN(('OddsRatio_working_3-way'!Y192)/3)</f>
        <v>-0.1776431334825456</v>
      </c>
      <c r="AJ192" s="11">
        <f>'OddsRatio_working_3-way'!U192/(3*'OddsRatio_working_3-way'!X192^(1/3))*SIN(('OddsRatio_working_3-way'!Y192+2*PI())/3)</f>
        <v>-0.3745621646453054</v>
      </c>
      <c r="AK192" s="11">
        <f>'OddsRatio_working_3-way'!U192/(3*'OddsRatio_working_3-way'!X192^(1/3))*SIN(('OddsRatio_working_3-way'!Y192+4*PI())/3)</f>
        <v>0.55220529812785102</v>
      </c>
      <c r="AL192" s="11">
        <f>'OddsRatio_working_3-way'!Z192+'OddsRatio_working_3-way'!AF192</f>
        <v>1.0701388882165368</v>
      </c>
      <c r="AM192" s="11">
        <f>'OddsRatio_working_3-way'!AA192+'OddsRatio_working_3-way'!AG192</f>
        <v>-0.84275637691577754</v>
      </c>
      <c r="AN192" s="11">
        <f>'OddsRatio_working_3-way'!AB192+'OddsRatio_working_3-way'!AH192</f>
        <v>-0.22738251130075951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1.0701388882165368</v>
      </c>
      <c r="AS192" s="11">
        <f>IF(('OddsRatio_working_3-way'!X192=0),IF(Q192&gt;0,-Q192^(1/3),(-Q192)^(1/3)),'OddsRatio_working_3-way'!AM192-'OddsRatio_working_3-way'!R192/3)</f>
        <v>-0.84275637691577754</v>
      </c>
      <c r="AT192" s="11">
        <f>IF(('OddsRatio_working_3-way'!X192=0),IF(Q192&gt;0,-Q192^(1/3),(-Q192)^(1/3)),'OddsRatio_working_3-way'!AN192-'OddsRatio_working_3-way'!R192/3)</f>
        <v>-0.22738251130075951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3.22</v>
      </c>
      <c r="B193" s="4">
        <f>IF('True_Odds_Calculator_3-way'!B194="","",'True_Odds_Calculator_3-way'!B194)</f>
        <v>3.26</v>
      </c>
      <c r="C193" s="4">
        <f>IF('True_Odds_Calculator_3-way'!C194="","",'True_Odds_Calculator_3-way'!C194)</f>
        <v>2.42</v>
      </c>
      <c r="D193" s="9">
        <f t="shared" si="28"/>
        <v>0.30080724688977689</v>
      </c>
      <c r="E193" s="9">
        <f t="shared" si="29"/>
        <v>0.29706480439540978</v>
      </c>
      <c r="F193" s="9">
        <f t="shared" si="30"/>
        <v>0.40212794871481378</v>
      </c>
      <c r="G193" s="9">
        <f t="shared" si="31"/>
        <v>1.04702161881624</v>
      </c>
      <c r="H193" s="9">
        <f t="shared" si="32"/>
        <v>3.3243879937720529</v>
      </c>
      <c r="I193" s="9">
        <f t="shared" si="33"/>
        <v>3.3662688585247023</v>
      </c>
      <c r="J193" s="9">
        <f t="shared" si="34"/>
        <v>2.4867706987190608</v>
      </c>
      <c r="K193" s="11">
        <f t="shared" si="35"/>
        <v>0.3105590062111801</v>
      </c>
      <c r="L193" s="11">
        <f t="shared" si="36"/>
        <v>0.30674846625766872</v>
      </c>
      <c r="M193" s="11">
        <f t="shared" si="37"/>
        <v>0.41322314049586778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-0.28045353613383894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0.23225398476980716</v>
      </c>
      <c r="Q193" s="11">
        <f>2*'OddsRatio_working_3-way'!K193*'OddsRatio_working_3-way'!L193*'OddsRatio_working_3-way'!M193</f>
        <v>7.8730164328748187E-2</v>
      </c>
      <c r="R193" s="11">
        <f t="shared" si="38"/>
        <v>0</v>
      </c>
      <c r="S193" s="11">
        <f t="shared" si="39"/>
        <v>-0.82813712378712945</v>
      </c>
      <c r="T193" s="11">
        <f t="shared" si="40"/>
        <v>-0.28072444874139979</v>
      </c>
      <c r="U193" s="11">
        <f>'OddsRatio_working_3-way'!S193-'OddsRatio_working_3-way'!R193^2/3</f>
        <v>-0.82813712378712945</v>
      </c>
      <c r="V193" s="11">
        <f>'OddsRatio_working_3-way'!S193*'OddsRatio_working_3-way'!R193/3-2*'OddsRatio_working_3-way'!R193^3/27-'OddsRatio_working_3-way'!T193</f>
        <v>0.28072444874139979</v>
      </c>
      <c r="W193" s="11">
        <f>'OddsRatio_working_3-way'!V193^2+4*'OddsRatio_working_3-way'!U193^3/27</f>
        <v>-5.3338769651320034E-3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0.14503455888709318</v>
      </c>
      <c r="Y193" s="11">
        <f>IF('OddsRatio_working_3-way'!W193&gt;=0,IF('OddsRatio_working_3-way'!V193+SQRT('OddsRatio_working_3-way'!W193)&gt;0,0,PI()),ACOS('OddsRatio_working_3-way'!V193/(2*'OddsRatio_working_3-way'!X193)))</f>
        <v>0.25451833411277014</v>
      </c>
      <c r="Z193" s="11">
        <f>'OddsRatio_working_3-way'!X193^(1/3)*COS('OddsRatio_working_3-way'!Y193/3)</f>
        <v>0.52351080940812011</v>
      </c>
      <c r="AA193" s="11">
        <f>'OddsRatio_working_3-way'!X193^(1/3)*COS(('OddsRatio_working_3-way'!Y193+2*PI())/3)</f>
        <v>-0.3003119251827488</v>
      </c>
      <c r="AB193" s="11">
        <f>'OddsRatio_working_3-way'!X193^(1/3)*COS(('OddsRatio_working_3-way'!Y193+4*PI())/3)</f>
        <v>-0.22319888422537149</v>
      </c>
      <c r="AC193" s="11">
        <f>'OddsRatio_working_3-way'!X193^(1/3)*SIN('OddsRatio_working_3-way'!Y193/3)</f>
        <v>4.4521234954772393E-2</v>
      </c>
      <c r="AD193" s="11">
        <f>'OddsRatio_working_3-way'!X193^(1/3)*SIN(('OddsRatio_working_3-way'!Y193+2*PI())/3)</f>
        <v>0.4311130426257993</v>
      </c>
      <c r="AE193" s="11">
        <f>'OddsRatio_working_3-way'!X193^(1/3)*SIN(('OddsRatio_working_3-way'!Y193+4*PI())/3)</f>
        <v>-0.47563427758057175</v>
      </c>
      <c r="AF193" s="11">
        <f>-'OddsRatio_working_3-way'!U193/(3*'OddsRatio_working_3-way'!X193^(1/3))*COS(('OddsRatio_working_3-way'!Y193)/3)</f>
        <v>0.52351080940812</v>
      </c>
      <c r="AG193" s="11">
        <f>-'OddsRatio_working_3-way'!U193/(3*'OddsRatio_working_3-way'!X193^(1/3))*COS(('OddsRatio_working_3-way'!Y193+2*PI())/3)</f>
        <v>-0.30031192518274874</v>
      </c>
      <c r="AH193" s="11">
        <f>-'OddsRatio_working_3-way'!U193/(3*'OddsRatio_working_3-way'!X193^(1/3))*COS(('OddsRatio_working_3-way'!Y193+4*PI())/3)</f>
        <v>-0.22319888422537143</v>
      </c>
      <c r="AI193" s="11">
        <f>'OddsRatio_working_3-way'!U193/(3*'OddsRatio_working_3-way'!X193^(1/3))*SIN(('OddsRatio_working_3-way'!Y193)/3)</f>
        <v>-4.4521234954772379E-2</v>
      </c>
      <c r="AJ193" s="11">
        <f>'OddsRatio_working_3-way'!U193/(3*'OddsRatio_working_3-way'!X193^(1/3))*SIN(('OddsRatio_working_3-way'!Y193+2*PI())/3)</f>
        <v>-0.43111304262579919</v>
      </c>
      <c r="AK193" s="11">
        <f>'OddsRatio_working_3-way'!U193/(3*'OddsRatio_working_3-way'!X193^(1/3))*SIN(('OddsRatio_working_3-way'!Y193+4*PI())/3)</f>
        <v>0.47563427758057164</v>
      </c>
      <c r="AL193" s="11">
        <f>'OddsRatio_working_3-way'!Z193+'OddsRatio_working_3-way'!AF193</f>
        <v>1.04702161881624</v>
      </c>
      <c r="AM193" s="11">
        <f>'OddsRatio_working_3-way'!AA193+'OddsRatio_working_3-way'!AG193</f>
        <v>-0.60062385036549748</v>
      </c>
      <c r="AN193" s="11">
        <f>'OddsRatio_working_3-way'!AB193+'OddsRatio_working_3-way'!AH193</f>
        <v>-0.44639776845074292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1.04702161881624</v>
      </c>
      <c r="AS193" s="11">
        <f>IF(('OddsRatio_working_3-way'!X193=0),IF(Q193&gt;0,-Q193^(1/3),(-Q193)^(1/3)),'OddsRatio_working_3-way'!AM193-'OddsRatio_working_3-way'!R193/3)</f>
        <v>-0.60062385036549748</v>
      </c>
      <c r="AT193" s="11">
        <f>IF(('OddsRatio_working_3-way'!X193=0),IF(Q193&gt;0,-Q193^(1/3),(-Q193)^(1/3)),'OddsRatio_working_3-way'!AN193-'OddsRatio_working_3-way'!R193/3)</f>
        <v>-0.44639776845074292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1.85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4.34</v>
      </c>
      <c r="D194" s="9">
        <f t="shared" si="28"/>
        <v>0.52448849102605832</v>
      </c>
      <c r="E194" s="9">
        <f t="shared" si="29"/>
        <v>0.25633253543434953</v>
      </c>
      <c r="F194" s="9">
        <f t="shared" si="30"/>
        <v>0.2191789735395922</v>
      </c>
      <c r="G194" s="9">
        <f t="shared" si="31"/>
        <v>1.0666112112027859</v>
      </c>
      <c r="H194" s="9">
        <f t="shared" si="32"/>
        <v>1.9066195295223678</v>
      </c>
      <c r="I194" s="9">
        <f t="shared" si="33"/>
        <v>3.9011824944715787</v>
      </c>
      <c r="J194" s="9">
        <f t="shared" si="34"/>
        <v>4.5624814454173057</v>
      </c>
      <c r="K194" s="11">
        <f t="shared" si="35"/>
        <v>0.54054054054054046</v>
      </c>
      <c r="L194" s="11">
        <f t="shared" si="36"/>
        <v>0.26881720430107525</v>
      </c>
      <c r="M194" s="11">
        <f t="shared" si="37"/>
        <v>0.2304147465437788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-0.25854128247468522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0.23135220845938845</v>
      </c>
      <c r="Q194" s="11">
        <f>2*'OddsRatio_working_3-way'!K194*'OddsRatio_working_3-way'!L194*'OddsRatio_working_3-way'!M194</f>
        <v>6.69615654006913E-2</v>
      </c>
      <c r="R194" s="11">
        <f t="shared" si="38"/>
        <v>0</v>
      </c>
      <c r="S194" s="11">
        <f t="shared" si="39"/>
        <v>-0.89483662432919597</v>
      </c>
      <c r="T194" s="11">
        <f t="shared" si="40"/>
        <v>-0.25899757578269061</v>
      </c>
      <c r="U194" s="11">
        <f>'OddsRatio_working_3-way'!S194-'OddsRatio_working_3-way'!R194^2/3</f>
        <v>-0.89483662432919597</v>
      </c>
      <c r="V194" s="11">
        <f>'OddsRatio_working_3-way'!S194*'OddsRatio_working_3-way'!R194/3-2*'OddsRatio_working_3-way'!R194^3/27-'OddsRatio_working_3-way'!T194</f>
        <v>0.25899757578269061</v>
      </c>
      <c r="W194" s="11">
        <f>'OddsRatio_working_3-way'!V194^2+4*'OddsRatio_working_3-way'!U194^3/27</f>
        <v>-3.907208428276264E-2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0.16290474866012439</v>
      </c>
      <c r="Y194" s="11">
        <f>IF('OddsRatio_working_3-way'!W194&gt;=0,IF('OddsRatio_working_3-way'!V194+SQRT('OddsRatio_working_3-way'!W194)&gt;0,0,PI()),ACOS('OddsRatio_working_3-way'!V194/(2*'OddsRatio_working_3-way'!X194)))</f>
        <v>0.65189486560229204</v>
      </c>
      <c r="Z194" s="11">
        <f>'OddsRatio_working_3-way'!X194^(1/3)*COS('OddsRatio_working_3-way'!Y194/3)</f>
        <v>0.53330560560139306</v>
      </c>
      <c r="AA194" s="11">
        <f>'OddsRatio_working_3-way'!X194^(1/3)*COS(('OddsRatio_working_3-way'!Y194+2*PI())/3)</f>
        <v>-0.36862340816272032</v>
      </c>
      <c r="AB194" s="11">
        <f>'OddsRatio_working_3-way'!X194^(1/3)*COS(('OddsRatio_working_3-way'!Y194+4*PI())/3)</f>
        <v>-0.16468219743867288</v>
      </c>
      <c r="AC194" s="11">
        <f>'OddsRatio_working_3-way'!X194^(1/3)*SIN('OddsRatio_working_3-way'!Y194/3)</f>
        <v>0.11774551291038711</v>
      </c>
      <c r="AD194" s="11">
        <f>'OddsRatio_working_3-way'!X194^(1/3)*SIN(('OddsRatio_working_3-way'!Y194+2*PI())/3)</f>
        <v>0.40298344597625746</v>
      </c>
      <c r="AE194" s="11">
        <f>'OddsRatio_working_3-way'!X194^(1/3)*SIN(('OddsRatio_working_3-way'!Y194+4*PI())/3)</f>
        <v>-0.5207289588866445</v>
      </c>
      <c r="AF194" s="11">
        <f>-'OddsRatio_working_3-way'!U194/(3*'OddsRatio_working_3-way'!X194^(1/3))*COS(('OddsRatio_working_3-way'!Y194)/3)</f>
        <v>0.53330560560139295</v>
      </c>
      <c r="AG194" s="11">
        <f>-'OddsRatio_working_3-way'!U194/(3*'OddsRatio_working_3-way'!X194^(1/3))*COS(('OddsRatio_working_3-way'!Y194+2*PI())/3)</f>
        <v>-0.36862340816272027</v>
      </c>
      <c r="AH194" s="11">
        <f>-'OddsRatio_working_3-way'!U194/(3*'OddsRatio_working_3-way'!X194^(1/3))*COS(('OddsRatio_working_3-way'!Y194+4*PI())/3)</f>
        <v>-0.16468219743867285</v>
      </c>
      <c r="AI194" s="11">
        <f>'OddsRatio_working_3-way'!U194/(3*'OddsRatio_working_3-way'!X194^(1/3))*SIN(('OddsRatio_working_3-way'!Y194)/3)</f>
        <v>-0.1177455129103871</v>
      </c>
      <c r="AJ194" s="11">
        <f>'OddsRatio_working_3-way'!U194/(3*'OddsRatio_working_3-way'!X194^(1/3))*SIN(('OddsRatio_working_3-way'!Y194+2*PI())/3)</f>
        <v>-0.4029834459762574</v>
      </c>
      <c r="AK194" s="11">
        <f>'OddsRatio_working_3-way'!U194/(3*'OddsRatio_working_3-way'!X194^(1/3))*SIN(('OddsRatio_working_3-way'!Y194+4*PI())/3)</f>
        <v>0.52072895888664439</v>
      </c>
      <c r="AL194" s="11">
        <f>'OddsRatio_working_3-way'!Z194+'OddsRatio_working_3-way'!AF194</f>
        <v>1.0666112112027859</v>
      </c>
      <c r="AM194" s="11">
        <f>'OddsRatio_working_3-way'!AA194+'OddsRatio_working_3-way'!AG194</f>
        <v>-0.73724681632544065</v>
      </c>
      <c r="AN194" s="11">
        <f>'OddsRatio_working_3-way'!AB194+'OddsRatio_working_3-way'!AH194</f>
        <v>-0.3293643948773457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1.0666112112027859</v>
      </c>
      <c r="AS194" s="11">
        <f>IF(('OddsRatio_working_3-way'!X194=0),IF(Q194&gt;0,-Q194^(1/3),(-Q194)^(1/3)),'OddsRatio_working_3-way'!AM194-'OddsRatio_working_3-way'!R194/3)</f>
        <v>-0.73724681632544065</v>
      </c>
      <c r="AT194" s="11">
        <f>IF(('OddsRatio_working_3-way'!X194=0),IF(Q194&gt;0,-Q194^(1/3),(-Q194)^(1/3)),'OddsRatio_working_3-way'!AN194-'OddsRatio_working_3-way'!R194/3)</f>
        <v>-0.3293643948773457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1.85</v>
      </c>
      <c r="B195" s="4">
        <f>IF('True_Odds_Calculator_3-way'!B196="","",'True_Odds_Calculator_3-way'!B196)</f>
        <v>3.73</v>
      </c>
      <c r="C195" s="4">
        <f>IF('True_Odds_Calculator_3-way'!C196="","",'True_Odds_Calculator_3-way'!C196)</f>
        <v>4.33</v>
      </c>
      <c r="D195" s="9">
        <f t="shared" si="28"/>
        <v>0.52456412023875276</v>
      </c>
      <c r="E195" s="9">
        <f t="shared" si="29"/>
        <v>0.25569132239731951</v>
      </c>
      <c r="F195" s="9">
        <f t="shared" si="30"/>
        <v>0.21974455736392789</v>
      </c>
      <c r="G195" s="9">
        <f t="shared" si="31"/>
        <v>1.0662878141118384</v>
      </c>
      <c r="H195" s="9">
        <f t="shared" si="32"/>
        <v>1.9063446419950625</v>
      </c>
      <c r="I195" s="9">
        <f t="shared" si="33"/>
        <v>3.9109657325253182</v>
      </c>
      <c r="J195" s="9">
        <f t="shared" si="34"/>
        <v>4.5507384209924222</v>
      </c>
      <c r="K195" s="11">
        <f t="shared" si="35"/>
        <v>0.54054054054054046</v>
      </c>
      <c r="L195" s="11">
        <f t="shared" si="36"/>
        <v>0.26809651474530832</v>
      </c>
      <c r="M195" s="11">
        <f t="shared" si="37"/>
        <v>0.23094688221709006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-0.25861716684519132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0.23126482952251171</v>
      </c>
      <c r="Q195" s="11">
        <f>2*'OddsRatio_working_3-way'!K195*'OddsRatio_working_3-way'!L195*'OddsRatio_working_3-way'!M195</f>
        <v>6.6936274825618453E-2</v>
      </c>
      <c r="R195" s="11">
        <f t="shared" si="38"/>
        <v>0</v>
      </c>
      <c r="S195" s="11">
        <f t="shared" si="39"/>
        <v>-0.89423618835383512</v>
      </c>
      <c r="T195" s="11">
        <f t="shared" si="40"/>
        <v>-0.25882378823555291</v>
      </c>
      <c r="U195" s="11">
        <f>'OddsRatio_working_3-way'!S195-'OddsRatio_working_3-way'!R195^2/3</f>
        <v>-0.89423618835383512</v>
      </c>
      <c r="V195" s="11">
        <f>'OddsRatio_working_3-way'!S195*'OddsRatio_working_3-way'!R195/3-2*'OddsRatio_working_3-way'!R195^3/27-'OddsRatio_working_3-way'!T195</f>
        <v>0.25882378823555291</v>
      </c>
      <c r="W195" s="11">
        <f>'OddsRatio_working_3-way'!V195^2+4*'OddsRatio_working_3-way'!U195^3/27</f>
        <v>-3.8948534692861081E-2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0.16274081237466481</v>
      </c>
      <c r="Y195" s="11">
        <f>IF('OddsRatio_working_3-way'!W195&gt;=0,IF('OddsRatio_working_3-way'!V195+SQRT('OddsRatio_working_3-way'!W195)&gt;0,0,PI()),ACOS('OddsRatio_working_3-way'!V195/(2*'OddsRatio_working_3-way'!X195)))</f>
        <v>0.65145491977687897</v>
      </c>
      <c r="Z195" s="11">
        <f>'OddsRatio_working_3-way'!X195^(1/3)*COS('OddsRatio_working_3-way'!Y195/3)</f>
        <v>0.53314390705591919</v>
      </c>
      <c r="AA195" s="11">
        <f>'OddsRatio_working_3-way'!X195^(1/3)*COS(('OddsRatio_working_3-way'!Y195+2*PI())/3)</f>
        <v>-0.368440633038989</v>
      </c>
      <c r="AB195" s="11">
        <f>'OddsRatio_working_3-way'!X195^(1/3)*COS(('OddsRatio_working_3-way'!Y195+4*PI())/3)</f>
        <v>-0.16470327401693036</v>
      </c>
      <c r="AC195" s="11">
        <f>'OddsRatio_working_3-way'!X195^(1/3)*SIN('OddsRatio_working_3-way'!Y195/3)</f>
        <v>0.11762781907536905</v>
      </c>
      <c r="AD195" s="11">
        <f>'OddsRatio_working_3-way'!X195^(1/3)*SIN(('OddsRatio_working_3-way'!Y195+2*PI())/3)</f>
        <v>0.40290225784563111</v>
      </c>
      <c r="AE195" s="11">
        <f>'OddsRatio_working_3-way'!X195^(1/3)*SIN(('OddsRatio_working_3-way'!Y195+4*PI())/3)</f>
        <v>-0.52053007692100017</v>
      </c>
      <c r="AF195" s="11">
        <f>-'OddsRatio_working_3-way'!U195/(3*'OddsRatio_working_3-way'!X195^(1/3))*COS(('OddsRatio_working_3-way'!Y195)/3)</f>
        <v>0.53314390705591919</v>
      </c>
      <c r="AG195" s="11">
        <f>-'OddsRatio_working_3-way'!U195/(3*'OddsRatio_working_3-way'!X195^(1/3))*COS(('OddsRatio_working_3-way'!Y195+2*PI())/3)</f>
        <v>-0.368440633038989</v>
      </c>
      <c r="AH195" s="11">
        <f>-'OddsRatio_working_3-way'!U195/(3*'OddsRatio_working_3-way'!X195^(1/3))*COS(('OddsRatio_working_3-way'!Y195+4*PI())/3)</f>
        <v>-0.16470327401693036</v>
      </c>
      <c r="AI195" s="11">
        <f>'OddsRatio_working_3-way'!U195/(3*'OddsRatio_working_3-way'!X195^(1/3))*SIN(('OddsRatio_working_3-way'!Y195)/3)</f>
        <v>-0.11762781907536905</v>
      </c>
      <c r="AJ195" s="11">
        <f>'OddsRatio_working_3-way'!U195/(3*'OddsRatio_working_3-way'!X195^(1/3))*SIN(('OddsRatio_working_3-way'!Y195+2*PI())/3)</f>
        <v>-0.40290225784563111</v>
      </c>
      <c r="AK195" s="11">
        <f>'OddsRatio_working_3-way'!U195/(3*'OddsRatio_working_3-way'!X195^(1/3))*SIN(('OddsRatio_working_3-way'!Y195+4*PI())/3)</f>
        <v>0.52053007692100017</v>
      </c>
      <c r="AL195" s="11">
        <f>'OddsRatio_working_3-way'!Z195+'OddsRatio_working_3-way'!AF195</f>
        <v>1.0662878141118384</v>
      </c>
      <c r="AM195" s="11">
        <f>'OddsRatio_working_3-way'!AA195+'OddsRatio_working_3-way'!AG195</f>
        <v>-0.73688126607797799</v>
      </c>
      <c r="AN195" s="11">
        <f>'OddsRatio_working_3-way'!AB195+'OddsRatio_working_3-way'!AH195</f>
        <v>-0.32940654803386071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1.0662878141118384</v>
      </c>
      <c r="AS195" s="11">
        <f>IF(('OddsRatio_working_3-way'!X195=0),IF(Q195&gt;0,-Q195^(1/3),(-Q195)^(1/3)),'OddsRatio_working_3-way'!AM195-'OddsRatio_working_3-way'!R195/3)</f>
        <v>-0.73688126607797799</v>
      </c>
      <c r="AT195" s="11">
        <f>IF(('OddsRatio_working_3-way'!X195=0),IF(Q195&gt;0,-Q195^(1/3),(-Q195)^(1/3)),'OddsRatio_working_3-way'!AN195-'OddsRatio_working_3-way'!R195/3)</f>
        <v>-0.32940654803386071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1.94</v>
      </c>
      <c r="B196" s="4">
        <f>IF('True_Odds_Calculator_3-way'!B197="","",'True_Odds_Calculator_3-way'!B197)</f>
        <v>3.7</v>
      </c>
      <c r="C196" s="4">
        <f>IF('True_Odds_Calculator_3-way'!C197="","",'True_Odds_Calculator_3-way'!C197)</f>
        <v>3.97</v>
      </c>
      <c r="D196" s="9">
        <f t="shared" ref="D196:D259" si="41">(K196/(AR196+K196-(AR196*K196)))</f>
        <v>0.50054015990602829</v>
      </c>
      <c r="E196" s="9">
        <f t="shared" ref="E196:E259" si="42">(L196/(AR196+L196-(AR196*L196)))</f>
        <v>0.25865585144372916</v>
      </c>
      <c r="F196" s="9">
        <f t="shared" ref="F196:F259" si="43">(M196/(AR196+M196-(AR196*M196)))</f>
        <v>0.24080398865024244</v>
      </c>
      <c r="G196" s="9">
        <f t="shared" ref="G196:G259" si="44">AR196</f>
        <v>1.0615337149348281</v>
      </c>
      <c r="H196" s="9">
        <f t="shared" ref="H196:H259" si="45">IF(A196="","",1/D196)</f>
        <v>1.9978416920387378</v>
      </c>
      <c r="I196" s="9">
        <f t="shared" ref="I196:I259" si="46">IF(B196="","",1/E196)</f>
        <v>3.8661410303240364</v>
      </c>
      <c r="J196" s="9">
        <f t="shared" ref="J196:J259" si="47">IF(C196="","",1/F196)</f>
        <v>4.1527551333564388</v>
      </c>
      <c r="K196" s="11">
        <f t="shared" ref="K196:K259" si="48">1/A196</f>
        <v>0.51546391752577325</v>
      </c>
      <c r="L196" s="11">
        <f t="shared" ref="L196:L259" si="49">1/B196</f>
        <v>0.27027027027027023</v>
      </c>
      <c r="M196" s="11">
        <f t="shared" ref="M196:M259" si="50">1/C196</f>
        <v>0.25188916876574308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-0.26451731536257217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0.23195700829500721</v>
      </c>
      <c r="Q196" s="11">
        <f>2*'OddsRatio_working_3-way'!K196*'OddsRatio_working_3-way'!L196*'OddsRatio_working_3-way'!M196</f>
        <v>7.0183663629351647E-2</v>
      </c>
      <c r="R196" s="11">
        <f t="shared" ref="R196:R259" si="51">O196/N196</f>
        <v>0</v>
      </c>
      <c r="S196" s="11">
        <f t="shared" ref="S196:S259" si="52">P196/N196</f>
        <v>-0.87690670826998696</v>
      </c>
      <c r="T196" s="11">
        <f t="shared" ref="T196:T259" si="53">Q196/N196</f>
        <v>-0.26532729448411102</v>
      </c>
      <c r="U196" s="11">
        <f>'OddsRatio_working_3-way'!S196-'OddsRatio_working_3-way'!R196^2/3</f>
        <v>-0.87690670826998696</v>
      </c>
      <c r="V196" s="11">
        <f>'OddsRatio_working_3-way'!S196*'OddsRatio_working_3-way'!R196/3-2*'OddsRatio_working_3-way'!R196^3/27-'OddsRatio_working_3-way'!T196</f>
        <v>0.26532729448411102</v>
      </c>
      <c r="W196" s="11">
        <f>'OddsRatio_working_3-way'!V196^2+4*'OddsRatio_working_3-way'!U196^3/27</f>
        <v>-2.9499337286579483E-2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0.15803315355079584</v>
      </c>
      <c r="Y196" s="11">
        <f>IF('OddsRatio_working_3-way'!W196&gt;=0,IF('OddsRatio_working_3-way'!V196+SQRT('OddsRatio_working_3-way'!W196)&gt;0,0,PI()),ACOS('OddsRatio_working_3-way'!V196/(2*'OddsRatio_working_3-way'!X196)))</f>
        <v>0.57449434226294582</v>
      </c>
      <c r="Z196" s="11">
        <f>'OddsRatio_working_3-way'!X196^(1/3)*COS('OddsRatio_working_3-way'!Y196/3)</f>
        <v>0.53076685746741403</v>
      </c>
      <c r="AA196" s="11">
        <f>'OddsRatio_working_3-way'!X196^(1/3)*COS(('OddsRatio_working_3-way'!Y196+2*PI())/3)</f>
        <v>-0.35449899599398488</v>
      </c>
      <c r="AB196" s="11">
        <f>'OddsRatio_working_3-way'!X196^(1/3)*COS(('OddsRatio_working_3-way'!Y196+4*PI())/3)</f>
        <v>-0.17626786147342932</v>
      </c>
      <c r="AC196" s="11">
        <f>'OddsRatio_working_3-way'!X196^(1/3)*SIN('OddsRatio_working_3-way'!Y196/3)</f>
        <v>0.10290179349341523</v>
      </c>
      <c r="AD196" s="11">
        <f>'OddsRatio_working_3-way'!X196^(1/3)*SIN(('OddsRatio_working_3-way'!Y196+2*PI())/3)</f>
        <v>0.40820668530690724</v>
      </c>
      <c r="AE196" s="11">
        <f>'OddsRatio_working_3-way'!X196^(1/3)*SIN(('OddsRatio_working_3-way'!Y196+4*PI())/3)</f>
        <v>-0.5111084788003224</v>
      </c>
      <c r="AF196" s="11">
        <f>-'OddsRatio_working_3-way'!U196/(3*'OddsRatio_working_3-way'!X196^(1/3))*COS(('OddsRatio_working_3-way'!Y196)/3)</f>
        <v>0.53076685746741392</v>
      </c>
      <c r="AG196" s="11">
        <f>-'OddsRatio_working_3-way'!U196/(3*'OddsRatio_working_3-way'!X196^(1/3))*COS(('OddsRatio_working_3-way'!Y196+2*PI())/3)</f>
        <v>-0.35449899599398477</v>
      </c>
      <c r="AH196" s="11">
        <f>-'OddsRatio_working_3-way'!U196/(3*'OddsRatio_working_3-way'!X196^(1/3))*COS(('OddsRatio_working_3-way'!Y196+4*PI())/3)</f>
        <v>-0.17626786147342927</v>
      </c>
      <c r="AI196" s="11">
        <f>'OddsRatio_working_3-way'!U196/(3*'OddsRatio_working_3-way'!X196^(1/3))*SIN(('OddsRatio_working_3-way'!Y196)/3)</f>
        <v>-0.1029017934934152</v>
      </c>
      <c r="AJ196" s="11">
        <f>'OddsRatio_working_3-way'!U196/(3*'OddsRatio_working_3-way'!X196^(1/3))*SIN(('OddsRatio_working_3-way'!Y196+2*PI())/3)</f>
        <v>-0.40820668530690718</v>
      </c>
      <c r="AK196" s="11">
        <f>'OddsRatio_working_3-way'!U196/(3*'OddsRatio_working_3-way'!X196^(1/3))*SIN(('OddsRatio_working_3-way'!Y196+4*PI())/3)</f>
        <v>0.51110847880032229</v>
      </c>
      <c r="AL196" s="11">
        <f>'OddsRatio_working_3-way'!Z196+'OddsRatio_working_3-way'!AF196</f>
        <v>1.0615337149348281</v>
      </c>
      <c r="AM196" s="11">
        <f>'OddsRatio_working_3-way'!AA196+'OddsRatio_working_3-way'!AG196</f>
        <v>-0.70899799198796964</v>
      </c>
      <c r="AN196" s="11">
        <f>'OddsRatio_working_3-way'!AB196+'OddsRatio_working_3-way'!AH196</f>
        <v>-0.35253572294685859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1.0615337149348281</v>
      </c>
      <c r="AS196" s="11">
        <f>IF(('OddsRatio_working_3-way'!X196=0),IF(Q196&gt;0,-Q196^(1/3),(-Q196)^(1/3)),'OddsRatio_working_3-way'!AM196-'OddsRatio_working_3-way'!R196/3)</f>
        <v>-0.70899799198796964</v>
      </c>
      <c r="AT196" s="11">
        <f>IF(('OddsRatio_working_3-way'!X196=0),IF(Q196&gt;0,-Q196^(1/3),(-Q196)^(1/3)),'OddsRatio_working_3-way'!AN196-'OddsRatio_working_3-way'!R196/3)</f>
        <v>-0.35253572294685859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2.64</v>
      </c>
      <c r="B197" s="4">
        <f>IF('True_Odds_Calculator_3-way'!B198="","",'True_Odds_Calculator_3-way'!B198)</f>
        <v>3.19</v>
      </c>
      <c r="C197" s="4">
        <f>IF('True_Odds_Calculator_3-way'!C198="","",'True_Odds_Calculator_3-way'!C198)</f>
        <v>2.88</v>
      </c>
      <c r="D197" s="9">
        <f t="shared" si="41"/>
        <v>0.36504078212222474</v>
      </c>
      <c r="E197" s="9">
        <f t="shared" si="42"/>
        <v>0.30095444672063104</v>
      </c>
      <c r="F197" s="9">
        <f t="shared" si="43"/>
        <v>0.33400477115714394</v>
      </c>
      <c r="G197" s="9">
        <f t="shared" si="44"/>
        <v>1.0606219188788808</v>
      </c>
      <c r="H197" s="9">
        <f t="shared" si="45"/>
        <v>2.7394199469613647</v>
      </c>
      <c r="I197" s="9">
        <f t="shared" si="46"/>
        <v>3.3227620023447488</v>
      </c>
      <c r="J197" s="9">
        <f t="shared" si="47"/>
        <v>2.9939692074922961</v>
      </c>
      <c r="K197" s="11">
        <f t="shared" si="48"/>
        <v>0.37878787878787878</v>
      </c>
      <c r="L197" s="11">
        <f t="shared" si="49"/>
        <v>0.31347962382445144</v>
      </c>
      <c r="M197" s="11">
        <f t="shared" si="50"/>
        <v>0.34722222222222221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-0.2783932586048572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0.23542306555629441</v>
      </c>
      <c r="Q197" s="11">
        <f>2*'OddsRatio_working_3-way'!K197*'OddsRatio_working_3-way'!L197*'OddsRatio_working_3-way'!M197</f>
        <v>8.245991788311538E-2</v>
      </c>
      <c r="R197" s="11">
        <f t="shared" si="51"/>
        <v>0</v>
      </c>
      <c r="S197" s="11">
        <f t="shared" si="52"/>
        <v>-0.84564930464227461</v>
      </c>
      <c r="T197" s="11">
        <f t="shared" si="53"/>
        <v>-0.29619940617943069</v>
      </c>
      <c r="U197" s="11">
        <f>'OddsRatio_working_3-way'!S197-'OddsRatio_working_3-way'!R197^2/3</f>
        <v>-0.84564930464227461</v>
      </c>
      <c r="V197" s="11">
        <f>'OddsRatio_working_3-way'!S197*'OddsRatio_working_3-way'!R197/3-2*'OddsRatio_working_3-way'!R197^3/27-'OddsRatio_working_3-way'!T197</f>
        <v>0.29619940617943069</v>
      </c>
      <c r="W197" s="11">
        <f>'OddsRatio_working_3-way'!V197^2+4*'OddsRatio_working_3-way'!U197^3/27</f>
        <v>-1.8574752252518006E-3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0.14965924916815129</v>
      </c>
      <c r="Y197" s="11">
        <f>IF('OddsRatio_working_3-way'!W197&gt;=0,IF('OddsRatio_working_3-way'!V197+SQRT('OddsRatio_working_3-way'!W197)&gt;0,0,PI()),ACOS('OddsRatio_working_3-way'!V197/(2*'OddsRatio_working_3-way'!X197)))</f>
        <v>0.14449079500734707</v>
      </c>
      <c r="Z197" s="11">
        <f>'OddsRatio_working_3-way'!X197^(1/3)*COS('OddsRatio_working_3-way'!Y197/3)</f>
        <v>0.5303109594394404</v>
      </c>
      <c r="AA197" s="11">
        <f>'OddsRatio_working_3-way'!X197^(1/3)*COS(('OddsRatio_working_3-way'!Y197+2*PI())/3)</f>
        <v>-0.28729234680573368</v>
      </c>
      <c r="AB197" s="11">
        <f>'OddsRatio_working_3-way'!X197^(1/3)*COS(('OddsRatio_working_3-way'!Y197+4*PI())/3)</f>
        <v>-0.24301861263370678</v>
      </c>
      <c r="AC197" s="11">
        <f>'OddsRatio_working_3-way'!X197^(1/3)*SIN('OddsRatio_working_3-way'!Y197/3)</f>
        <v>2.5561452342249817E-2</v>
      </c>
      <c r="AD197" s="11">
        <f>'OddsRatio_working_3-way'!X197^(1/3)*SIN(('OddsRatio_working_3-way'!Y197+2*PI())/3)</f>
        <v>0.44648203660872959</v>
      </c>
      <c r="AE197" s="11">
        <f>'OddsRatio_working_3-way'!X197^(1/3)*SIN(('OddsRatio_working_3-way'!Y197+4*PI())/3)</f>
        <v>-0.47204348895097925</v>
      </c>
      <c r="AF197" s="11">
        <f>-'OddsRatio_working_3-way'!U197/(3*'OddsRatio_working_3-way'!X197^(1/3))*COS(('OddsRatio_working_3-way'!Y197)/3)</f>
        <v>0.5303109594394404</v>
      </c>
      <c r="AG197" s="11">
        <f>-'OddsRatio_working_3-way'!U197/(3*'OddsRatio_working_3-way'!X197^(1/3))*COS(('OddsRatio_working_3-way'!Y197+2*PI())/3)</f>
        <v>-0.28729234680573368</v>
      </c>
      <c r="AH197" s="11">
        <f>-'OddsRatio_working_3-way'!U197/(3*'OddsRatio_working_3-way'!X197^(1/3))*COS(('OddsRatio_working_3-way'!Y197+4*PI())/3)</f>
        <v>-0.24301861263370678</v>
      </c>
      <c r="AI197" s="11">
        <f>'OddsRatio_working_3-way'!U197/(3*'OddsRatio_working_3-way'!X197^(1/3))*SIN(('OddsRatio_working_3-way'!Y197)/3)</f>
        <v>-2.5561452342249817E-2</v>
      </c>
      <c r="AJ197" s="11">
        <f>'OddsRatio_working_3-way'!U197/(3*'OddsRatio_working_3-way'!X197^(1/3))*SIN(('OddsRatio_working_3-way'!Y197+2*PI())/3)</f>
        <v>-0.44648203660872959</v>
      </c>
      <c r="AK197" s="11">
        <f>'OddsRatio_working_3-way'!U197/(3*'OddsRatio_working_3-way'!X197^(1/3))*SIN(('OddsRatio_working_3-way'!Y197+4*PI())/3)</f>
        <v>0.47204348895097925</v>
      </c>
      <c r="AL197" s="11">
        <f>'OddsRatio_working_3-way'!Z197+'OddsRatio_working_3-way'!AF197</f>
        <v>1.0606219188788808</v>
      </c>
      <c r="AM197" s="11">
        <f>'OddsRatio_working_3-way'!AA197+'OddsRatio_working_3-way'!AG197</f>
        <v>-0.57458469361146736</v>
      </c>
      <c r="AN197" s="11">
        <f>'OddsRatio_working_3-way'!AB197+'OddsRatio_working_3-way'!AH197</f>
        <v>-0.48603722526741355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1.0606219188788808</v>
      </c>
      <c r="AS197" s="11">
        <f>IF(('OddsRatio_working_3-way'!X197=0),IF(Q197&gt;0,-Q197^(1/3),(-Q197)^(1/3)),'OddsRatio_working_3-way'!AM197-'OddsRatio_working_3-way'!R197/3)</f>
        <v>-0.57458469361146736</v>
      </c>
      <c r="AT197" s="11">
        <f>IF(('OddsRatio_working_3-way'!X197=0),IF(Q197&gt;0,-Q197^(1/3),(-Q197)^(1/3)),'OddsRatio_working_3-way'!AN197-'OddsRatio_working_3-way'!R197/3)</f>
        <v>-0.48603722526741355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2.65</v>
      </c>
      <c r="B198" s="4">
        <f>IF('True_Odds_Calculator_3-way'!B199="","",'True_Odds_Calculator_3-way'!B199)</f>
        <v>3.36</v>
      </c>
      <c r="C198" s="4">
        <f>IF('True_Odds_Calculator_3-way'!C199="","",'True_Odds_Calculator_3-way'!C199)</f>
        <v>2.74</v>
      </c>
      <c r="D198" s="9">
        <f t="shared" si="41"/>
        <v>0.36344755708472082</v>
      </c>
      <c r="E198" s="9">
        <f t="shared" si="42"/>
        <v>0.28530071205021545</v>
      </c>
      <c r="F198" s="9">
        <f t="shared" si="43"/>
        <v>0.35125173086506384</v>
      </c>
      <c r="G198" s="9">
        <f t="shared" si="44"/>
        <v>1.0614718735134181</v>
      </c>
      <c r="H198" s="9">
        <f t="shared" si="45"/>
        <v>2.7514285912971395</v>
      </c>
      <c r="I198" s="9">
        <f t="shared" si="46"/>
        <v>3.5050736214916673</v>
      </c>
      <c r="J198" s="9">
        <f t="shared" si="47"/>
        <v>2.8469610599133475</v>
      </c>
      <c r="K198" s="11">
        <f t="shared" si="48"/>
        <v>0.37735849056603776</v>
      </c>
      <c r="L198" s="11">
        <f t="shared" si="49"/>
        <v>0.29761904761904762</v>
      </c>
      <c r="M198" s="11">
        <f t="shared" si="50"/>
        <v>0.36496350364963503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-0.27772148661144669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0.23568510175038196</v>
      </c>
      <c r="Q198" s="11">
        <f>2*'OddsRatio_working_3-way'!K198*'OddsRatio_working_3-way'!L198*'OddsRatio_working_3-way'!M198</f>
        <v>8.1977426695785047E-2</v>
      </c>
      <c r="R198" s="11">
        <f t="shared" si="51"/>
        <v>0</v>
      </c>
      <c r="S198" s="11">
        <f t="shared" si="52"/>
        <v>-0.84863834133267191</v>
      </c>
      <c r="T198" s="11">
        <f t="shared" si="53"/>
        <v>-0.29517855350701638</v>
      </c>
      <c r="U198" s="11">
        <f>'OddsRatio_working_3-way'!S198-'OddsRatio_working_3-way'!R198^2/3</f>
        <v>-0.84863834133267191</v>
      </c>
      <c r="V198" s="11">
        <f>'OddsRatio_working_3-way'!S198*'OddsRatio_working_3-way'!R198/3-2*'OddsRatio_working_3-way'!R198^3/27-'OddsRatio_working_3-way'!T198</f>
        <v>0.29517855350701638</v>
      </c>
      <c r="W198" s="11">
        <f>'OddsRatio_working_3-way'!V198^2+4*'OddsRatio_working_3-way'!U198^3/27</f>
        <v>-3.4145593725317669E-3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0.15045342952474222</v>
      </c>
      <c r="Y198" s="11">
        <f>IF('OddsRatio_working_3-way'!W198&gt;=0,IF('OddsRatio_working_3-way'!V198+SQRT('OddsRatio_working_3-way'!W198)&gt;0,0,PI()),ACOS('OddsRatio_working_3-way'!V198/(2*'OddsRatio_working_3-way'!X198)))</f>
        <v>0.19543548627769347</v>
      </c>
      <c r="Z198" s="11">
        <f>'OddsRatio_working_3-way'!X198^(1/3)*COS('OddsRatio_working_3-way'!Y198/3)</f>
        <v>0.53073593675670894</v>
      </c>
      <c r="AA198" s="11">
        <f>'OddsRatio_working_3-way'!X198^(1/3)*COS(('OddsRatio_working_3-way'!Y198+2*PI())/3)</f>
        <v>-0.29535312152790283</v>
      </c>
      <c r="AB198" s="11">
        <f>'OddsRatio_working_3-way'!X198^(1/3)*COS(('OddsRatio_working_3-way'!Y198+4*PI())/3)</f>
        <v>-0.2353828152288063</v>
      </c>
      <c r="AC198" s="11">
        <f>'OddsRatio_working_3-way'!X198^(1/3)*SIN('OddsRatio_working_3-way'!Y198/3)</f>
        <v>3.4623872485167885E-2</v>
      </c>
      <c r="AD198" s="11">
        <f>'OddsRatio_working_3-way'!X198^(1/3)*SIN(('OddsRatio_working_3-way'!Y198+2*PI())/3)</f>
        <v>0.44231886769005735</v>
      </c>
      <c r="AE198" s="11">
        <f>'OddsRatio_working_3-way'!X198^(1/3)*SIN(('OddsRatio_working_3-way'!Y198+4*PI())/3)</f>
        <v>-0.47694274017522503</v>
      </c>
      <c r="AF198" s="11">
        <f>-'OddsRatio_working_3-way'!U198/(3*'OddsRatio_working_3-way'!X198^(1/3))*COS(('OddsRatio_working_3-way'!Y198)/3)</f>
        <v>0.53073593675670905</v>
      </c>
      <c r="AG198" s="11">
        <f>-'OddsRatio_working_3-way'!U198/(3*'OddsRatio_working_3-way'!X198^(1/3))*COS(('OddsRatio_working_3-way'!Y198+2*PI())/3)</f>
        <v>-0.29535312152790288</v>
      </c>
      <c r="AH198" s="11">
        <f>-'OddsRatio_working_3-way'!U198/(3*'OddsRatio_working_3-way'!X198^(1/3))*COS(('OddsRatio_working_3-way'!Y198+4*PI())/3)</f>
        <v>-0.23538281522880633</v>
      </c>
      <c r="AI198" s="11">
        <f>'OddsRatio_working_3-way'!U198/(3*'OddsRatio_working_3-way'!X198^(1/3))*SIN(('OddsRatio_working_3-way'!Y198)/3)</f>
        <v>-3.4623872485167892E-2</v>
      </c>
      <c r="AJ198" s="11">
        <f>'OddsRatio_working_3-way'!U198/(3*'OddsRatio_working_3-way'!X198^(1/3))*SIN(('OddsRatio_working_3-way'!Y198+2*PI())/3)</f>
        <v>-0.4423188676900574</v>
      </c>
      <c r="AK198" s="11">
        <f>'OddsRatio_working_3-way'!U198/(3*'OddsRatio_working_3-way'!X198^(1/3))*SIN(('OddsRatio_working_3-way'!Y198+4*PI())/3)</f>
        <v>0.47694274017522514</v>
      </c>
      <c r="AL198" s="11">
        <f>'OddsRatio_working_3-way'!Z198+'OddsRatio_working_3-way'!AF198</f>
        <v>1.0614718735134181</v>
      </c>
      <c r="AM198" s="11">
        <f>'OddsRatio_working_3-way'!AA198+'OddsRatio_working_3-way'!AG198</f>
        <v>-0.59070624305580566</v>
      </c>
      <c r="AN198" s="11">
        <f>'OddsRatio_working_3-way'!AB198+'OddsRatio_working_3-way'!AH198</f>
        <v>-0.47076563045761266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1.0614718735134181</v>
      </c>
      <c r="AS198" s="11">
        <f>IF(('OddsRatio_working_3-way'!X198=0),IF(Q198&gt;0,-Q198^(1/3),(-Q198)^(1/3)),'OddsRatio_working_3-way'!AM198-'OddsRatio_working_3-way'!R198/3)</f>
        <v>-0.59070624305580566</v>
      </c>
      <c r="AT198" s="11">
        <f>IF(('OddsRatio_working_3-way'!X198=0),IF(Q198&gt;0,-Q198^(1/3),(-Q198)^(1/3)),'OddsRatio_working_3-way'!AN198-'OddsRatio_working_3-way'!R198/3)</f>
        <v>-0.47076563045761266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4.62</v>
      </c>
      <c r="B199" s="4">
        <f>IF('True_Odds_Calculator_3-way'!B200="","",'True_Odds_Calculator_3-way'!B200)</f>
        <v>3.82</v>
      </c>
      <c r="C199" s="4">
        <f>IF('True_Odds_Calculator_3-way'!C200="","",'True_Odds_Calculator_3-way'!C200)</f>
        <v>1.78</v>
      </c>
      <c r="D199" s="9">
        <f t="shared" si="41"/>
        <v>0.20541630704819305</v>
      </c>
      <c r="E199" s="9">
        <f t="shared" si="42"/>
        <v>0.24917025685226432</v>
      </c>
      <c r="F199" s="9">
        <f t="shared" si="43"/>
        <v>0.54541343609954274</v>
      </c>
      <c r="G199" s="9">
        <f t="shared" si="44"/>
        <v>1.0685532267406441</v>
      </c>
      <c r="H199" s="9">
        <f t="shared" si="45"/>
        <v>4.8681626808011318</v>
      </c>
      <c r="I199" s="9">
        <f t="shared" si="46"/>
        <v>4.0133200994086167</v>
      </c>
      <c r="J199" s="9">
        <f t="shared" si="47"/>
        <v>1.833471516857702</v>
      </c>
      <c r="K199" s="11">
        <f t="shared" si="48"/>
        <v>0.21645021645021645</v>
      </c>
      <c r="L199" s="11">
        <f t="shared" si="49"/>
        <v>0.26178010471204188</v>
      </c>
      <c r="M199" s="11">
        <f t="shared" si="50"/>
        <v>0.5617977528089888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-0.25347021940939241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0.22983271997919918</v>
      </c>
      <c r="Q199" s="11">
        <f>2*'OddsRatio_working_3-way'!K199*'OddsRatio_working_3-way'!L199*'OddsRatio_working_3-way'!M199</f>
        <v>6.3665573401440217E-2</v>
      </c>
      <c r="R199" s="11">
        <f t="shared" si="51"/>
        <v>0</v>
      </c>
      <c r="S199" s="11">
        <f t="shared" si="52"/>
        <v>-0.90674447086813337</v>
      </c>
      <c r="T199" s="11">
        <f t="shared" si="53"/>
        <v>-0.25117575370308404</v>
      </c>
      <c r="U199" s="11">
        <f>'OddsRatio_working_3-way'!S199-'OddsRatio_working_3-way'!R199^2/3</f>
        <v>-0.90674447086813337</v>
      </c>
      <c r="V199" s="11">
        <f>'OddsRatio_working_3-way'!S199*'OddsRatio_working_3-way'!R199/3-2*'OddsRatio_working_3-way'!R199^3/27-'OddsRatio_working_3-way'!T199</f>
        <v>0.25117575370308404</v>
      </c>
      <c r="W199" s="11">
        <f>'OddsRatio_working_3-way'!V199^2+4*'OddsRatio_working_3-way'!U199^3/27</f>
        <v>-4.7356990869758878E-2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0.16616727273900178</v>
      </c>
      <c r="Y199" s="11">
        <f>IF('OddsRatio_working_3-way'!W199&gt;=0,IF('OddsRatio_working_3-way'!V199+SQRT('OddsRatio_working_3-way'!W199)&gt;0,0,PI()),ACOS('OddsRatio_working_3-way'!V199/(2*'OddsRatio_working_3-way'!X199)))</f>
        <v>0.71393371263656913</v>
      </c>
      <c r="Z199" s="11">
        <f>'OddsRatio_working_3-way'!X199^(1/3)*COS('OddsRatio_working_3-way'!Y199/3)</f>
        <v>0.53427661337032195</v>
      </c>
      <c r="AA199" s="11">
        <f>'OddsRatio_working_3-way'!X199^(1/3)*COS(('OddsRatio_working_3-way'!Y199+2*PI())/3)</f>
        <v>-0.37937686076168103</v>
      </c>
      <c r="AB199" s="11">
        <f>'OddsRatio_working_3-way'!X199^(1/3)*COS(('OddsRatio_working_3-way'!Y199+4*PI())/3)</f>
        <v>-0.15489975260864081</v>
      </c>
      <c r="AC199" s="11">
        <f>'OddsRatio_working_3-way'!X199^(1/3)*SIN('OddsRatio_working_3-way'!Y199/3)</f>
        <v>0.12960191881906649</v>
      </c>
      <c r="AD199" s="11">
        <f>'OddsRatio_working_3-way'!X199^(1/3)*SIN(('OddsRatio_working_3-way'!Y199+2*PI())/3)</f>
        <v>0.39789616041708226</v>
      </c>
      <c r="AE199" s="11">
        <f>'OddsRatio_working_3-way'!X199^(1/3)*SIN(('OddsRatio_working_3-way'!Y199+4*PI())/3)</f>
        <v>-0.52749807923614878</v>
      </c>
      <c r="AF199" s="11">
        <f>-'OddsRatio_working_3-way'!U199/(3*'OddsRatio_working_3-way'!X199^(1/3))*COS(('OddsRatio_working_3-way'!Y199)/3)</f>
        <v>0.53427661337032206</v>
      </c>
      <c r="AG199" s="11">
        <f>-'OddsRatio_working_3-way'!U199/(3*'OddsRatio_working_3-way'!X199^(1/3))*COS(('OddsRatio_working_3-way'!Y199+2*PI())/3)</f>
        <v>-0.37937686076168115</v>
      </c>
      <c r="AH199" s="11">
        <f>-'OddsRatio_working_3-way'!U199/(3*'OddsRatio_working_3-way'!X199^(1/3))*COS(('OddsRatio_working_3-way'!Y199+4*PI())/3)</f>
        <v>-0.15489975260864083</v>
      </c>
      <c r="AI199" s="11">
        <f>'OddsRatio_working_3-way'!U199/(3*'OddsRatio_working_3-way'!X199^(1/3))*SIN(('OddsRatio_working_3-way'!Y199)/3)</f>
        <v>-0.12960191881906652</v>
      </c>
      <c r="AJ199" s="11">
        <f>'OddsRatio_working_3-way'!U199/(3*'OddsRatio_working_3-way'!X199^(1/3))*SIN(('OddsRatio_working_3-way'!Y199+2*PI())/3)</f>
        <v>-0.39789616041708237</v>
      </c>
      <c r="AK199" s="11">
        <f>'OddsRatio_working_3-way'!U199/(3*'OddsRatio_working_3-way'!X199^(1/3))*SIN(('OddsRatio_working_3-way'!Y199+4*PI())/3)</f>
        <v>0.52749807923614889</v>
      </c>
      <c r="AL199" s="11">
        <f>'OddsRatio_working_3-way'!Z199+'OddsRatio_working_3-way'!AF199</f>
        <v>1.0685532267406441</v>
      </c>
      <c r="AM199" s="11">
        <f>'OddsRatio_working_3-way'!AA199+'OddsRatio_working_3-way'!AG199</f>
        <v>-0.75875372152336218</v>
      </c>
      <c r="AN199" s="11">
        <f>'OddsRatio_working_3-way'!AB199+'OddsRatio_working_3-way'!AH199</f>
        <v>-0.30979950521728161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1.0685532267406441</v>
      </c>
      <c r="AS199" s="11">
        <f>IF(('OddsRatio_working_3-way'!X199=0),IF(Q199&gt;0,-Q199^(1/3),(-Q199)^(1/3)),'OddsRatio_working_3-way'!AM199-'OddsRatio_working_3-way'!R199/3)</f>
        <v>-0.75875372152336218</v>
      </c>
      <c r="AT199" s="11">
        <f>IF(('OddsRatio_working_3-way'!X199=0),IF(Q199&gt;0,-Q199^(1/3),(-Q199)^(1/3)),'OddsRatio_working_3-way'!AN199-'OddsRatio_working_3-way'!R199/3)</f>
        <v>-0.30979950521728161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1.93</v>
      </c>
      <c r="B200" s="4">
        <f>IF('True_Odds_Calculator_3-way'!B201="","",'True_Odds_Calculator_3-way'!B201)</f>
        <v>3.57</v>
      </c>
      <c r="C200" s="4">
        <f>IF('True_Odds_Calculator_3-way'!C201="","",'True_Odds_Calculator_3-way'!C201)</f>
        <v>4.1500000000000004</v>
      </c>
      <c r="D200" s="9">
        <f t="shared" si="41"/>
        <v>0.50254984537192382</v>
      </c>
      <c r="E200" s="9">
        <f t="shared" si="42"/>
        <v>0.26770905575927034</v>
      </c>
      <c r="F200" s="9">
        <f t="shared" si="43"/>
        <v>0.22974109886880584</v>
      </c>
      <c r="G200" s="9">
        <f t="shared" si="44"/>
        <v>1.064357385264278</v>
      </c>
      <c r="H200" s="9">
        <f t="shared" si="45"/>
        <v>1.9898523682957787</v>
      </c>
      <c r="I200" s="9">
        <f t="shared" si="46"/>
        <v>3.7353984801291937</v>
      </c>
      <c r="J200" s="9">
        <f t="shared" si="47"/>
        <v>4.3527257635824759</v>
      </c>
      <c r="K200" s="11">
        <f t="shared" si="48"/>
        <v>0.5181347150259068</v>
      </c>
      <c r="L200" s="11">
        <f t="shared" si="49"/>
        <v>0.28011204481792717</v>
      </c>
      <c r="M200" s="11">
        <f t="shared" si="50"/>
        <v>0.24096385542168672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-0.26330130029413601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0.2325669639851696</v>
      </c>
      <c r="Q200" s="11">
        <f>2*'OddsRatio_working_3-way'!K200*'OddsRatio_working_3-way'!L200*'OddsRatio_working_3-way'!M200</f>
        <v>6.9944951574487088E-2</v>
      </c>
      <c r="R200" s="11">
        <f t="shared" si="51"/>
        <v>0</v>
      </c>
      <c r="S200" s="11">
        <f t="shared" si="52"/>
        <v>-0.88327313129622664</v>
      </c>
      <c r="T200" s="11">
        <f t="shared" si="53"/>
        <v>-0.26564605452518092</v>
      </c>
      <c r="U200" s="11">
        <f>'OddsRatio_working_3-way'!S200-'OddsRatio_working_3-way'!R200^2/3</f>
        <v>-0.88327313129622664</v>
      </c>
      <c r="V200" s="11">
        <f>'OddsRatio_working_3-way'!S200*'OddsRatio_working_3-way'!R200/3-2*'OddsRatio_working_3-way'!R200^3/27-'OddsRatio_working_3-way'!T200</f>
        <v>0.26564605452518092</v>
      </c>
      <c r="W200" s="11">
        <f>'OddsRatio_working_3-way'!V200^2+4*'OddsRatio_working_3-way'!U200^3/27</f>
        <v>-3.152172290621412E-2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0.15975727619658636</v>
      </c>
      <c r="Y200" s="11">
        <f>IF('OddsRatio_working_3-way'!W200&gt;=0,IF('OddsRatio_working_3-way'!V200+SQRT('OddsRatio_working_3-way'!W200)&gt;0,0,PI()),ACOS('OddsRatio_working_3-way'!V200/(2*'OddsRatio_working_3-way'!X200)))</f>
        <v>0.5891645842983847</v>
      </c>
      <c r="Z200" s="11">
        <f>'OddsRatio_working_3-way'!X200^(1/3)*COS('OddsRatio_working_3-way'!Y200/3)</f>
        <v>0.53217869263213902</v>
      </c>
      <c r="AA200" s="11">
        <f>'OddsRatio_working_3-way'!X200^(1/3)*COS(('OddsRatio_working_3-way'!Y200+2*PI())/3)</f>
        <v>-0.35778265117153391</v>
      </c>
      <c r="AB200" s="11">
        <f>'OddsRatio_working_3-way'!X200^(1/3)*COS(('OddsRatio_working_3-way'!Y200+4*PI())/3)</f>
        <v>-0.17439604146060528</v>
      </c>
      <c r="AC200" s="11">
        <f>'OddsRatio_working_3-way'!X200^(1/3)*SIN('OddsRatio_working_3-way'!Y200/3)</f>
        <v>0.10587830848237763</v>
      </c>
      <c r="AD200" s="11">
        <f>'OddsRatio_working_3-way'!X200^(1/3)*SIN(('OddsRatio_working_3-way'!Y200+2*PI())/3)</f>
        <v>0.40794111293103413</v>
      </c>
      <c r="AE200" s="11">
        <f>'OddsRatio_working_3-way'!X200^(1/3)*SIN(('OddsRatio_working_3-way'!Y200+4*PI())/3)</f>
        <v>-0.51381942141341164</v>
      </c>
      <c r="AF200" s="11">
        <f>-'OddsRatio_working_3-way'!U200/(3*'OddsRatio_working_3-way'!X200^(1/3))*COS(('OddsRatio_working_3-way'!Y200)/3)</f>
        <v>0.53217869263213891</v>
      </c>
      <c r="AG200" s="11">
        <f>-'OddsRatio_working_3-way'!U200/(3*'OddsRatio_working_3-way'!X200^(1/3))*COS(('OddsRatio_working_3-way'!Y200+2*PI())/3)</f>
        <v>-0.35778265117153385</v>
      </c>
      <c r="AH200" s="11">
        <f>-'OddsRatio_working_3-way'!U200/(3*'OddsRatio_working_3-way'!X200^(1/3))*COS(('OddsRatio_working_3-way'!Y200+4*PI())/3)</f>
        <v>-0.17439604146060525</v>
      </c>
      <c r="AI200" s="11">
        <f>'OddsRatio_working_3-way'!U200/(3*'OddsRatio_working_3-way'!X200^(1/3))*SIN(('OddsRatio_working_3-way'!Y200)/3)</f>
        <v>-0.1058783084823776</v>
      </c>
      <c r="AJ200" s="11">
        <f>'OddsRatio_working_3-way'!U200/(3*'OddsRatio_working_3-way'!X200^(1/3))*SIN(('OddsRatio_working_3-way'!Y200+2*PI())/3)</f>
        <v>-0.40794111293103408</v>
      </c>
      <c r="AK200" s="11">
        <f>'OddsRatio_working_3-way'!U200/(3*'OddsRatio_working_3-way'!X200^(1/3))*SIN(('OddsRatio_working_3-way'!Y200+4*PI())/3)</f>
        <v>0.51381942141341153</v>
      </c>
      <c r="AL200" s="11">
        <f>'OddsRatio_working_3-way'!Z200+'OddsRatio_working_3-way'!AF200</f>
        <v>1.064357385264278</v>
      </c>
      <c r="AM200" s="11">
        <f>'OddsRatio_working_3-way'!AA200+'OddsRatio_working_3-way'!AG200</f>
        <v>-0.7155653023430677</v>
      </c>
      <c r="AN200" s="11">
        <f>'OddsRatio_working_3-way'!AB200+'OddsRatio_working_3-way'!AH200</f>
        <v>-0.34879208292121056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1.064357385264278</v>
      </c>
      <c r="AS200" s="11">
        <f>IF(('OddsRatio_working_3-way'!X200=0),IF(Q200&gt;0,-Q200^(1/3),(-Q200)^(1/3)),'OddsRatio_working_3-way'!AM200-'OddsRatio_working_3-way'!R200/3)</f>
        <v>-0.7155653023430677</v>
      </c>
      <c r="AT200" s="11">
        <f>IF(('OddsRatio_working_3-way'!X200=0),IF(Q200&gt;0,-Q200^(1/3),(-Q200)^(1/3)),'OddsRatio_working_3-way'!AN200-'OddsRatio_working_3-way'!R200/3)</f>
        <v>-0.34879208292121056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4.1900000000000004</v>
      </c>
      <c r="B201" s="4">
        <f>IF('True_Odds_Calculator_3-way'!B202="","",'True_Odds_Calculator_3-way'!B202)</f>
        <v>3.63</v>
      </c>
      <c r="C201" s="4">
        <f>IF('True_Odds_Calculator_3-way'!C202="","",'True_Odds_Calculator_3-way'!C202)</f>
        <v>1.84</v>
      </c>
      <c r="D201" s="9">
        <f t="shared" si="41"/>
        <v>0.22222910180347585</v>
      </c>
      <c r="E201" s="9">
        <f t="shared" si="42"/>
        <v>0.25736944691342961</v>
      </c>
      <c r="F201" s="9">
        <f t="shared" si="43"/>
        <v>0.52040145128309467</v>
      </c>
      <c r="G201" s="9">
        <f t="shared" si="44"/>
        <v>1.0971350134145146</v>
      </c>
      <c r="H201" s="9">
        <f t="shared" si="45"/>
        <v>4.4998606927923026</v>
      </c>
      <c r="I201" s="9">
        <f t="shared" si="46"/>
        <v>3.885465085280174</v>
      </c>
      <c r="J201" s="9">
        <f t="shared" si="47"/>
        <v>1.9215934112681925</v>
      </c>
      <c r="K201" s="11">
        <f t="shared" si="48"/>
        <v>0.2386634844868735</v>
      </c>
      <c r="L201" s="11">
        <f t="shared" si="49"/>
        <v>0.27548209366391185</v>
      </c>
      <c r="M201" s="11">
        <f t="shared" si="50"/>
        <v>0.54347826086956519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-0.25181827615157504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0.23797742344630751</v>
      </c>
      <c r="Q201" s="11">
        <f>2*'OddsRatio_working_3-way'!K201*'OddsRatio_working_3-way'!L201*'OddsRatio_working_3-way'!M201</f>
        <v>7.1464691725617882E-2</v>
      </c>
      <c r="R201" s="11">
        <f t="shared" si="51"/>
        <v>0</v>
      </c>
      <c r="S201" s="11">
        <f t="shared" si="52"/>
        <v>-0.94503634558701999</v>
      </c>
      <c r="T201" s="11">
        <f t="shared" si="53"/>
        <v>-0.28379469837448051</v>
      </c>
      <c r="U201" s="11">
        <f>'OddsRatio_working_3-way'!S201-'OddsRatio_working_3-way'!R201^2/3</f>
        <v>-0.94503634558701999</v>
      </c>
      <c r="V201" s="11">
        <f>'OddsRatio_working_3-way'!S201*'OddsRatio_working_3-way'!R201/3-2*'OddsRatio_working_3-way'!R201^3/27-'OddsRatio_working_3-way'!T201</f>
        <v>0.28379469837448051</v>
      </c>
      <c r="W201" s="11">
        <f>'OddsRatio_working_3-way'!V201^2+4*'OddsRatio_working_3-way'!U201^3/27</f>
        <v>-4.4498495292853699E-2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0.17680351107819953</v>
      </c>
      <c r="Y201" s="11">
        <f>IF('OddsRatio_working_3-way'!W201&gt;=0,IF('OddsRatio_working_3-way'!V201+SQRT('OddsRatio_working_3-way'!W201)&gt;0,0,PI()),ACOS('OddsRatio_working_3-way'!V201/(2*'OddsRatio_working_3-way'!X201)))</f>
        <v>0.63920398811850609</v>
      </c>
      <c r="Z201" s="11">
        <f>'OddsRatio_working_3-way'!X201^(1/3)*COS('OddsRatio_working_3-way'!Y201/3)</f>
        <v>0.5485675067072574</v>
      </c>
      <c r="AA201" s="11">
        <f>'OddsRatio_working_3-way'!X201^(1/3)*COS(('OddsRatio_working_3-way'!Y201+2*PI())/3)</f>
        <v>-0.37706679833426915</v>
      </c>
      <c r="AB201" s="11">
        <f>'OddsRatio_working_3-way'!X201^(1/3)*COS(('OddsRatio_working_3-way'!Y201+4*PI())/3)</f>
        <v>-0.17150070837298839</v>
      </c>
      <c r="AC201" s="11">
        <f>'OddsRatio_working_3-way'!X201^(1/3)*SIN('OddsRatio_working_3-way'!Y201/3)</f>
        <v>0.11868363737540442</v>
      </c>
      <c r="AD201" s="11">
        <f>'OddsRatio_working_3-way'!X201^(1/3)*SIN(('OddsRatio_working_3-way'!Y201+2*PI())/3)</f>
        <v>0.41573157781147319</v>
      </c>
      <c r="AE201" s="11">
        <f>'OddsRatio_working_3-way'!X201^(1/3)*SIN(('OddsRatio_working_3-way'!Y201+4*PI())/3)</f>
        <v>-0.53441521518687751</v>
      </c>
      <c r="AF201" s="11">
        <f>-'OddsRatio_working_3-way'!U201/(3*'OddsRatio_working_3-way'!X201^(1/3))*COS(('OddsRatio_working_3-way'!Y201)/3)</f>
        <v>0.54856750670725729</v>
      </c>
      <c r="AG201" s="11">
        <f>-'OddsRatio_working_3-way'!U201/(3*'OddsRatio_working_3-way'!X201^(1/3))*COS(('OddsRatio_working_3-way'!Y201+2*PI())/3)</f>
        <v>-0.37706679833426909</v>
      </c>
      <c r="AH201" s="11">
        <f>-'OddsRatio_working_3-way'!U201/(3*'OddsRatio_working_3-way'!X201^(1/3))*COS(('OddsRatio_working_3-way'!Y201+4*PI())/3)</f>
        <v>-0.17150070837298836</v>
      </c>
      <c r="AI201" s="11">
        <f>'OddsRatio_working_3-way'!U201/(3*'OddsRatio_working_3-way'!X201^(1/3))*SIN(('OddsRatio_working_3-way'!Y201)/3)</f>
        <v>-0.1186836373754044</v>
      </c>
      <c r="AJ201" s="11">
        <f>'OddsRatio_working_3-way'!U201/(3*'OddsRatio_working_3-way'!X201^(1/3))*SIN(('OddsRatio_working_3-way'!Y201+2*PI())/3)</f>
        <v>-0.41573157781147307</v>
      </c>
      <c r="AK201" s="11">
        <f>'OddsRatio_working_3-way'!U201/(3*'OddsRatio_working_3-way'!X201^(1/3))*SIN(('OddsRatio_working_3-way'!Y201+4*PI())/3)</f>
        <v>0.5344152151868774</v>
      </c>
      <c r="AL201" s="11">
        <f>'OddsRatio_working_3-way'!Z201+'OddsRatio_working_3-way'!AF201</f>
        <v>1.0971350134145146</v>
      </c>
      <c r="AM201" s="11">
        <f>'OddsRatio_working_3-way'!AA201+'OddsRatio_working_3-way'!AG201</f>
        <v>-0.7541335966685383</v>
      </c>
      <c r="AN201" s="11">
        <f>'OddsRatio_working_3-way'!AB201+'OddsRatio_working_3-way'!AH201</f>
        <v>-0.34300141674597673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1.0971350134145146</v>
      </c>
      <c r="AS201" s="11">
        <f>IF(('OddsRatio_working_3-way'!X201=0),IF(Q201&gt;0,-Q201^(1/3),(-Q201)^(1/3)),'OddsRatio_working_3-way'!AM201-'OddsRatio_working_3-way'!R201/3)</f>
        <v>-0.7541335966685383</v>
      </c>
      <c r="AT201" s="11">
        <f>IF(('OddsRatio_working_3-way'!X201=0),IF(Q201&gt;0,-Q201^(1/3),(-Q201)^(1/3)),'OddsRatio_working_3-way'!AN201-'OddsRatio_working_3-way'!R201/3)</f>
        <v>-0.34300141674597673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1.78</v>
      </c>
      <c r="B202" s="4">
        <f>IF('True_Odds_Calculator_3-way'!B203="","",'True_Odds_Calculator_3-way'!B203)</f>
        <v>3.37</v>
      </c>
      <c r="C202" s="4">
        <f>IF('True_Odds_Calculator_3-way'!C203="","",'True_Odds_Calculator_3-way'!C203)</f>
        <v>4.97</v>
      </c>
      <c r="D202" s="9">
        <f t="shared" si="41"/>
        <v>0.53747785319307839</v>
      </c>
      <c r="E202" s="9">
        <f t="shared" si="42"/>
        <v>0.27664636398591974</v>
      </c>
      <c r="F202" s="9">
        <f t="shared" si="43"/>
        <v>0.18587578282100167</v>
      </c>
      <c r="G202" s="9">
        <f t="shared" si="44"/>
        <v>1.1032586882754958</v>
      </c>
      <c r="H202" s="9">
        <f t="shared" si="45"/>
        <v>1.8605417768548866</v>
      </c>
      <c r="I202" s="9">
        <f t="shared" si="46"/>
        <v>3.6147230912129258</v>
      </c>
      <c r="J202" s="9">
        <f t="shared" si="47"/>
        <v>5.3799369924537173</v>
      </c>
      <c r="K202" s="11">
        <f t="shared" si="48"/>
        <v>0.5617977528089888</v>
      </c>
      <c r="L202" s="11">
        <f t="shared" si="49"/>
        <v>0.29673590504451036</v>
      </c>
      <c r="M202" s="11">
        <f t="shared" si="50"/>
        <v>0.2012072434607646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-0.24616548690334916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0.23882165395936455</v>
      </c>
      <c r="Q202" s="11">
        <f>2*'OddsRatio_working_3-way'!K202*'OddsRatio_working_3-way'!L202*'OddsRatio_working_3-way'!M202</f>
        <v>6.7084734258248457E-2</v>
      </c>
      <c r="R202" s="11">
        <f t="shared" si="51"/>
        <v>0</v>
      </c>
      <c r="S202" s="11">
        <f t="shared" si="52"/>
        <v>-0.97016708947965569</v>
      </c>
      <c r="T202" s="11">
        <f t="shared" si="53"/>
        <v>-0.27251884535945381</v>
      </c>
      <c r="U202" s="11">
        <f>'OddsRatio_working_3-way'!S202-'OddsRatio_working_3-way'!R202^2/3</f>
        <v>-0.97016708947965569</v>
      </c>
      <c r="V202" s="11">
        <f>'OddsRatio_working_3-way'!S202*'OddsRatio_working_3-way'!R202/3-2*'OddsRatio_working_3-way'!R202^3/27-'OddsRatio_working_3-way'!T202</f>
        <v>0.27251884535945381</v>
      </c>
      <c r="W202" s="11">
        <f>'OddsRatio_working_3-way'!V202^2+4*'OddsRatio_working_3-way'!U202^3/27</f>
        <v>-6.1014178882893969E-2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0.18390262366191509</v>
      </c>
      <c r="Y202" s="11">
        <f>IF('OddsRatio_working_3-way'!W202&gt;=0,IF('OddsRatio_working_3-way'!V202+SQRT('OddsRatio_working_3-way'!W202)&gt;0,0,PI()),ACOS('OddsRatio_working_3-way'!V202/(2*'OddsRatio_working_3-way'!X202)))</f>
        <v>0.73633857725583862</v>
      </c>
      <c r="Z202" s="11">
        <f>'OddsRatio_working_3-way'!X202^(1/3)*COS('OddsRatio_working_3-way'!Y202/3)</f>
        <v>0.55162934413774789</v>
      </c>
      <c r="AA202" s="11">
        <f>'OddsRatio_working_3-way'!X202^(1/3)*COS(('OddsRatio_working_3-way'!Y202+2*PI())/3)</f>
        <v>-0.39548326604629369</v>
      </c>
      <c r="AB202" s="11">
        <f>'OddsRatio_working_3-way'!X202^(1/3)*COS(('OddsRatio_working_3-way'!Y202+4*PI())/3)</f>
        <v>-0.15614607809145381</v>
      </c>
      <c r="AC202" s="11">
        <f>'OddsRatio_working_3-way'!X202^(1/3)*SIN('OddsRatio_working_3-way'!Y202/3)</f>
        <v>0.13818138989281475</v>
      </c>
      <c r="AD202" s="11">
        <f>'OddsRatio_working_3-way'!X202^(1/3)*SIN(('OddsRatio_working_3-way'!Y202+2*PI())/3)</f>
        <v>0.40863433054983089</v>
      </c>
      <c r="AE202" s="11">
        <f>'OddsRatio_working_3-way'!X202^(1/3)*SIN(('OddsRatio_working_3-way'!Y202+4*PI())/3)</f>
        <v>-0.54681572044264548</v>
      </c>
      <c r="AF202" s="11">
        <f>-'OddsRatio_working_3-way'!U202/(3*'OddsRatio_working_3-way'!X202^(1/3))*COS(('OddsRatio_working_3-way'!Y202)/3)</f>
        <v>0.55162934413774789</v>
      </c>
      <c r="AG202" s="11">
        <f>-'OddsRatio_working_3-way'!U202/(3*'OddsRatio_working_3-way'!X202^(1/3))*COS(('OddsRatio_working_3-way'!Y202+2*PI())/3)</f>
        <v>-0.39548326604629369</v>
      </c>
      <c r="AH202" s="11">
        <f>-'OddsRatio_working_3-way'!U202/(3*'OddsRatio_working_3-way'!X202^(1/3))*COS(('OddsRatio_working_3-way'!Y202+4*PI())/3)</f>
        <v>-0.15614607809145381</v>
      </c>
      <c r="AI202" s="11">
        <f>'OddsRatio_working_3-way'!U202/(3*'OddsRatio_working_3-way'!X202^(1/3))*SIN(('OddsRatio_working_3-way'!Y202)/3)</f>
        <v>-0.13818138989281475</v>
      </c>
      <c r="AJ202" s="11">
        <f>'OddsRatio_working_3-way'!U202/(3*'OddsRatio_working_3-way'!X202^(1/3))*SIN(('OddsRatio_working_3-way'!Y202+2*PI())/3)</f>
        <v>-0.40863433054983089</v>
      </c>
      <c r="AK202" s="11">
        <f>'OddsRatio_working_3-way'!U202/(3*'OddsRatio_working_3-way'!X202^(1/3))*SIN(('OddsRatio_working_3-way'!Y202+4*PI())/3)</f>
        <v>0.54681572044264548</v>
      </c>
      <c r="AL202" s="11">
        <f>'OddsRatio_working_3-way'!Z202+'OddsRatio_working_3-way'!AF202</f>
        <v>1.1032586882754958</v>
      </c>
      <c r="AM202" s="11">
        <f>'OddsRatio_working_3-way'!AA202+'OddsRatio_working_3-way'!AG202</f>
        <v>-0.79096653209258738</v>
      </c>
      <c r="AN202" s="11">
        <f>'OddsRatio_working_3-way'!AB202+'OddsRatio_working_3-way'!AH202</f>
        <v>-0.31229215618290762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1.1032586882754958</v>
      </c>
      <c r="AS202" s="11">
        <f>IF(('OddsRatio_working_3-way'!X202=0),IF(Q202&gt;0,-Q202^(1/3),(-Q202)^(1/3)),'OddsRatio_working_3-way'!AM202-'OddsRatio_working_3-way'!R202/3)</f>
        <v>-0.79096653209258738</v>
      </c>
      <c r="AT202" s="11">
        <f>IF(('OddsRatio_working_3-way'!X202=0),IF(Q202&gt;0,-Q202^(1/3),(-Q202)^(1/3)),'OddsRatio_working_3-way'!AN202-'OddsRatio_working_3-way'!R202/3)</f>
        <v>-0.31229215618290762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3.53</v>
      </c>
      <c r="B203" s="4">
        <f>IF('True_Odds_Calculator_3-way'!B204="","",'True_Odds_Calculator_3-way'!B204)</f>
        <v>3.49</v>
      </c>
      <c r="C203" s="4">
        <f>IF('True_Odds_Calculator_3-way'!C204="","",'True_Odds_Calculator_3-way'!C204)</f>
        <v>2.0499999999999998</v>
      </c>
      <c r="D203" s="9">
        <f t="shared" si="41"/>
        <v>0.26561035004182765</v>
      </c>
      <c r="E203" s="9">
        <f t="shared" si="42"/>
        <v>0.26873055459394329</v>
      </c>
      <c r="F203" s="9">
        <f t="shared" si="43"/>
        <v>0.46565909536422917</v>
      </c>
      <c r="G203" s="9">
        <f t="shared" si="44"/>
        <v>1.0928511967645922</v>
      </c>
      <c r="H203" s="9">
        <f t="shared" si="45"/>
        <v>3.7649135278144188</v>
      </c>
      <c r="I203" s="9">
        <f t="shared" si="46"/>
        <v>3.7211994799438344</v>
      </c>
      <c r="J203" s="9">
        <f t="shared" si="47"/>
        <v>2.1474937566028216</v>
      </c>
      <c r="K203" s="11">
        <f t="shared" si="48"/>
        <v>0.28328611898016998</v>
      </c>
      <c r="L203" s="11">
        <f t="shared" si="49"/>
        <v>0.28653295128939826</v>
      </c>
      <c r="M203" s="11">
        <f t="shared" si="50"/>
        <v>0.48780487804878053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-0.26191186552887635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0.2403447819148273</v>
      </c>
      <c r="Q203" s="11">
        <f>2*'OddsRatio_working_3-way'!K203*'OddsRatio_working_3-way'!L203*'OddsRatio_working_3-way'!M203</f>
        <v>7.9191031932397793E-2</v>
      </c>
      <c r="R203" s="11">
        <f t="shared" si="51"/>
        <v>0</v>
      </c>
      <c r="S203" s="11">
        <f t="shared" si="52"/>
        <v>-0.91765518690610359</v>
      </c>
      <c r="T203" s="11">
        <f t="shared" si="53"/>
        <v>-0.30235755746494353</v>
      </c>
      <c r="U203" s="11">
        <f>'OddsRatio_working_3-way'!S203-'OddsRatio_working_3-way'!R203^2/3</f>
        <v>-0.91765518690610359</v>
      </c>
      <c r="V203" s="11">
        <f>'OddsRatio_working_3-way'!S203*'OddsRatio_working_3-way'!R203/3-2*'OddsRatio_working_3-way'!R203^3/27-'OddsRatio_working_3-way'!T203</f>
        <v>0.30235755746494353</v>
      </c>
      <c r="W203" s="11">
        <f>'OddsRatio_working_3-way'!V203^2+4*'OddsRatio_working_3-way'!U203^3/27</f>
        <v>-2.3061272271915859E-2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0.16917547460261673</v>
      </c>
      <c r="Y203" s="11">
        <f>IF('OddsRatio_working_3-way'!W203&gt;=0,IF('OddsRatio_working_3-way'!V203+SQRT('OddsRatio_working_3-way'!W203)&gt;0,0,PI()),ACOS('OddsRatio_working_3-way'!V203/(2*'OddsRatio_working_3-way'!X203)))</f>
        <v>0.46544678080655544</v>
      </c>
      <c r="Z203" s="11">
        <f>'OddsRatio_working_3-way'!X203^(1/3)*COS('OddsRatio_working_3-way'!Y203/3)</f>
        <v>0.5464255983822961</v>
      </c>
      <c r="AA203" s="11">
        <f>'OddsRatio_working_3-way'!X203^(1/3)*COS(('OddsRatio_working_3-way'!Y203+2*PI())/3)</f>
        <v>-0.34722695865363251</v>
      </c>
      <c r="AB203" s="11">
        <f>'OddsRatio_working_3-way'!X203^(1/3)*COS(('OddsRatio_working_3-way'!Y203+4*PI())/3)</f>
        <v>-0.19919863972866356</v>
      </c>
      <c r="AC203" s="11">
        <f>'OddsRatio_working_3-way'!X203^(1/3)*SIN('OddsRatio_working_3-way'!Y203/3)</f>
        <v>8.5464189779018596E-2</v>
      </c>
      <c r="AD203" s="11">
        <f>'OddsRatio_working_3-way'!X203^(1/3)*SIN(('OddsRatio_working_3-way'!Y203+2*PI())/3)</f>
        <v>0.43048635458767226</v>
      </c>
      <c r="AE203" s="11">
        <f>'OddsRatio_working_3-way'!X203^(1/3)*SIN(('OddsRatio_working_3-way'!Y203+4*PI())/3)</f>
        <v>-0.51595054436669086</v>
      </c>
      <c r="AF203" s="11">
        <f>-'OddsRatio_working_3-way'!U203/(3*'OddsRatio_working_3-way'!X203^(1/3))*COS(('OddsRatio_working_3-way'!Y203)/3)</f>
        <v>0.5464255983822961</v>
      </c>
      <c r="AG203" s="11">
        <f>-'OddsRatio_working_3-way'!U203/(3*'OddsRatio_working_3-way'!X203^(1/3))*COS(('OddsRatio_working_3-way'!Y203+2*PI())/3)</f>
        <v>-0.34722695865363251</v>
      </c>
      <c r="AH203" s="11">
        <f>-'OddsRatio_working_3-way'!U203/(3*'OddsRatio_working_3-way'!X203^(1/3))*COS(('OddsRatio_working_3-way'!Y203+4*PI())/3)</f>
        <v>-0.19919863972866356</v>
      </c>
      <c r="AI203" s="11">
        <f>'OddsRatio_working_3-way'!U203/(3*'OddsRatio_working_3-way'!X203^(1/3))*SIN(('OddsRatio_working_3-way'!Y203)/3)</f>
        <v>-8.5464189779018596E-2</v>
      </c>
      <c r="AJ203" s="11">
        <f>'OddsRatio_working_3-way'!U203/(3*'OddsRatio_working_3-way'!X203^(1/3))*SIN(('OddsRatio_working_3-way'!Y203+2*PI())/3)</f>
        <v>-0.43048635458767226</v>
      </c>
      <c r="AK203" s="11">
        <f>'OddsRatio_working_3-way'!U203/(3*'OddsRatio_working_3-way'!X203^(1/3))*SIN(('OddsRatio_working_3-way'!Y203+4*PI())/3)</f>
        <v>0.51595054436669086</v>
      </c>
      <c r="AL203" s="11">
        <f>'OddsRatio_working_3-way'!Z203+'OddsRatio_working_3-way'!AF203</f>
        <v>1.0928511967645922</v>
      </c>
      <c r="AM203" s="11">
        <f>'OddsRatio_working_3-way'!AA203+'OddsRatio_working_3-way'!AG203</f>
        <v>-0.69445391730726502</v>
      </c>
      <c r="AN203" s="11">
        <f>'OddsRatio_working_3-way'!AB203+'OddsRatio_working_3-way'!AH203</f>
        <v>-0.39839727945732711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1.0928511967645922</v>
      </c>
      <c r="AS203" s="11">
        <f>IF(('OddsRatio_working_3-way'!X203=0),IF(Q203&gt;0,-Q203^(1/3),(-Q203)^(1/3)),'OddsRatio_working_3-way'!AM203-'OddsRatio_working_3-way'!R203/3)</f>
        <v>-0.69445391730726502</v>
      </c>
      <c r="AT203" s="11">
        <f>IF(('OddsRatio_working_3-way'!X203=0),IF(Q203&gt;0,-Q203^(1/3),(-Q203)^(1/3)),'OddsRatio_working_3-way'!AN203-'OddsRatio_working_3-way'!R203/3)</f>
        <v>-0.39839727945732711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4.9800000000000004</v>
      </c>
      <c r="B204" s="4">
        <f>IF('True_Odds_Calculator_3-way'!B205="","",'True_Odds_Calculator_3-way'!B205)</f>
        <v>3.33</v>
      </c>
      <c r="C204" s="4">
        <f>IF('True_Odds_Calculator_3-way'!C205="","",'True_Odds_Calculator_3-way'!C205)</f>
        <v>1.79</v>
      </c>
      <c r="D204" s="9">
        <f t="shared" si="41"/>
        <v>0.18552792825396541</v>
      </c>
      <c r="E204" s="9">
        <f t="shared" si="42"/>
        <v>0.28010896752787784</v>
      </c>
      <c r="F204" s="9">
        <f t="shared" si="43"/>
        <v>0.53436310421815691</v>
      </c>
      <c r="G204" s="9">
        <f t="shared" si="44"/>
        <v>1.1030211245428414</v>
      </c>
      <c r="H204" s="9">
        <f t="shared" si="45"/>
        <v>5.3900240756805102</v>
      </c>
      <c r="I204" s="9">
        <f t="shared" si="46"/>
        <v>3.5700392201848197</v>
      </c>
      <c r="J204" s="9">
        <f t="shared" si="47"/>
        <v>1.8713866883888453</v>
      </c>
      <c r="K204" s="11">
        <f t="shared" si="48"/>
        <v>0.20080321285140559</v>
      </c>
      <c r="L204" s="11">
        <f t="shared" si="49"/>
        <v>0.3003003003003003</v>
      </c>
      <c r="M204" s="11">
        <f t="shared" si="50"/>
        <v>0.55865921787709494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-0.24679677321529669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0.23918378902561443</v>
      </c>
      <c r="Q204" s="11">
        <f>2*'OddsRatio_working_3-way'!K204*'OddsRatio_working_3-way'!L204*'OddsRatio_working_3-way'!M204</f>
        <v>6.7375715218482929E-2</v>
      </c>
      <c r="R204" s="11">
        <f t="shared" si="51"/>
        <v>0</v>
      </c>
      <c r="S204" s="11">
        <f t="shared" si="52"/>
        <v>-0.9691528212038617</v>
      </c>
      <c r="T204" s="11">
        <f t="shared" si="53"/>
        <v>-0.27300079470531313</v>
      </c>
      <c r="U204" s="11">
        <f>'OddsRatio_working_3-way'!S204-'OddsRatio_working_3-way'!R204^2/3</f>
        <v>-0.9691528212038617</v>
      </c>
      <c r="V204" s="11">
        <f>'OddsRatio_working_3-way'!S204*'OddsRatio_working_3-way'!R204/3-2*'OddsRatio_working_3-way'!R204^3/27-'OddsRatio_working_3-way'!T204</f>
        <v>0.27300079470531313</v>
      </c>
      <c r="W204" s="11">
        <f>'OddsRatio_working_3-way'!V204^2+4*'OddsRatio_working_3-way'!U204^3/27</f>
        <v>-6.0327418882234266E-2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0.18361430553742727</v>
      </c>
      <c r="Y204" s="11">
        <f>IF('OddsRatio_working_3-way'!W204&gt;=0,IF('OddsRatio_working_3-way'!V204+SQRT('OddsRatio_working_3-way'!W204)&gt;0,0,PI()),ACOS('OddsRatio_working_3-way'!V204/(2*'OddsRatio_working_3-way'!X204)))</f>
        <v>0.73264445445546711</v>
      </c>
      <c r="Z204" s="11">
        <f>'OddsRatio_working_3-way'!X204^(1/3)*COS('OddsRatio_working_3-way'!Y204/3)</f>
        <v>0.55151056227142081</v>
      </c>
      <c r="AA204" s="11">
        <f>'OddsRatio_working_3-way'!X204^(1/3)*COS(('OddsRatio_working_3-way'!Y204+2*PI())/3)</f>
        <v>-0.39477326329916934</v>
      </c>
      <c r="AB204" s="11">
        <f>'OddsRatio_working_3-way'!X204^(1/3)*COS(('OddsRatio_working_3-way'!Y204+4*PI())/3)</f>
        <v>-0.15673729897225139</v>
      </c>
      <c r="AC204" s="11">
        <f>'OddsRatio_working_3-way'!X204^(1/3)*SIN('OddsRatio_working_3-way'!Y204/3)</f>
        <v>0.13743012808095811</v>
      </c>
      <c r="AD204" s="11">
        <f>'OddsRatio_working_3-way'!X204^(1/3)*SIN(('OddsRatio_working_3-way'!Y204+2*PI())/3)</f>
        <v>0.40890709334201097</v>
      </c>
      <c r="AE204" s="11">
        <f>'OddsRatio_working_3-way'!X204^(1/3)*SIN(('OddsRatio_working_3-way'!Y204+4*PI())/3)</f>
        <v>-0.54633722142296914</v>
      </c>
      <c r="AF204" s="11">
        <f>-'OddsRatio_working_3-way'!U204/(3*'OddsRatio_working_3-way'!X204^(1/3))*COS(('OddsRatio_working_3-way'!Y204)/3)</f>
        <v>0.5515105622714207</v>
      </c>
      <c r="AG204" s="11">
        <f>-'OddsRatio_working_3-way'!U204/(3*'OddsRatio_working_3-way'!X204^(1/3))*COS(('OddsRatio_working_3-way'!Y204+2*PI())/3)</f>
        <v>-0.39477326329916923</v>
      </c>
      <c r="AH204" s="11">
        <f>-'OddsRatio_working_3-way'!U204/(3*'OddsRatio_working_3-way'!X204^(1/3))*COS(('OddsRatio_working_3-way'!Y204+4*PI())/3)</f>
        <v>-0.15673729897225136</v>
      </c>
      <c r="AI204" s="11">
        <f>'OddsRatio_working_3-way'!U204/(3*'OddsRatio_working_3-way'!X204^(1/3))*SIN(('OddsRatio_working_3-way'!Y204)/3)</f>
        <v>-0.13743012808095811</v>
      </c>
      <c r="AJ204" s="11">
        <f>'OddsRatio_working_3-way'!U204/(3*'OddsRatio_working_3-way'!X204^(1/3))*SIN(('OddsRatio_working_3-way'!Y204+2*PI())/3)</f>
        <v>-0.40890709334201086</v>
      </c>
      <c r="AK204" s="11">
        <f>'OddsRatio_working_3-way'!U204/(3*'OddsRatio_working_3-way'!X204^(1/3))*SIN(('OddsRatio_working_3-way'!Y204+4*PI())/3)</f>
        <v>0.54633722142296903</v>
      </c>
      <c r="AL204" s="11">
        <f>'OddsRatio_working_3-way'!Z204+'OddsRatio_working_3-way'!AF204</f>
        <v>1.1030211245428414</v>
      </c>
      <c r="AM204" s="11">
        <f>'OddsRatio_working_3-way'!AA204+'OddsRatio_working_3-way'!AG204</f>
        <v>-0.78954652659833857</v>
      </c>
      <c r="AN204" s="11">
        <f>'OddsRatio_working_3-way'!AB204+'OddsRatio_working_3-way'!AH204</f>
        <v>-0.31347459794450272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1.1030211245428414</v>
      </c>
      <c r="AS204" s="11">
        <f>IF(('OddsRatio_working_3-way'!X204=0),IF(Q204&gt;0,-Q204^(1/3),(-Q204)^(1/3)),'OddsRatio_working_3-way'!AM204-'OddsRatio_working_3-way'!R204/3)</f>
        <v>-0.78954652659833857</v>
      </c>
      <c r="AT204" s="11">
        <f>IF(('OddsRatio_working_3-way'!X204=0),IF(Q204&gt;0,-Q204^(1/3),(-Q204)^(1/3)),'OddsRatio_working_3-way'!AN204-'OddsRatio_working_3-way'!R204/3)</f>
        <v>-0.31347459794450272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1.19</v>
      </c>
      <c r="B205" s="4">
        <f>IF('True_Odds_Calculator_3-way'!B206="","",'True_Odds_Calculator_3-way'!B206)</f>
        <v>6.62</v>
      </c>
      <c r="C205" s="4">
        <f>IF('True_Odds_Calculator_3-way'!C206="","",'True_Odds_Calculator_3-way'!C206)</f>
        <v>13.75</v>
      </c>
      <c r="D205" s="9">
        <f t="shared" si="41"/>
        <v>0.81205365451838063</v>
      </c>
      <c r="E205" s="9">
        <f t="shared" si="42"/>
        <v>0.12745476491027444</v>
      </c>
      <c r="F205" s="9">
        <f t="shared" si="43"/>
        <v>6.0491580571344648E-2</v>
      </c>
      <c r="G205" s="9">
        <f t="shared" si="44"/>
        <v>1.2181353861343065</v>
      </c>
      <c r="H205" s="9">
        <f t="shared" si="45"/>
        <v>1.2314457233655185</v>
      </c>
      <c r="I205" s="9">
        <f t="shared" si="46"/>
        <v>7.8459208700748038</v>
      </c>
      <c r="J205" s="9">
        <f t="shared" si="47"/>
        <v>16.53122617321241</v>
      </c>
      <c r="K205" s="11">
        <f t="shared" si="48"/>
        <v>0.84033613445378152</v>
      </c>
      <c r="L205" s="11">
        <f t="shared" si="49"/>
        <v>0.15105740181268881</v>
      </c>
      <c r="M205" s="11">
        <f t="shared" si="50"/>
        <v>7.2727272727272724E-2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-0.12568760544591351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0.17134456089494299</v>
      </c>
      <c r="Q205" s="11">
        <f>2*'OddsRatio_working_3-way'!K205*'OddsRatio_working_3-way'!L205*'OddsRatio_working_3-way'!M205</f>
        <v>1.8463853544713679E-2</v>
      </c>
      <c r="R205" s="11">
        <f t="shared" si="51"/>
        <v>0</v>
      </c>
      <c r="S205" s="11">
        <f t="shared" si="52"/>
        <v>-1.3632574213427655</v>
      </c>
      <c r="T205" s="11">
        <f t="shared" si="53"/>
        <v>-0.14690273936883247</v>
      </c>
      <c r="U205" s="11">
        <f>'OddsRatio_working_3-way'!S205-'OddsRatio_working_3-way'!R205^2/3</f>
        <v>-1.3632574213427655</v>
      </c>
      <c r="V205" s="11">
        <f>'OddsRatio_working_3-way'!S205*'OddsRatio_working_3-way'!R205/3-2*'OddsRatio_working_3-way'!R205^3/27-'OddsRatio_working_3-way'!T205</f>
        <v>0.14690273936883247</v>
      </c>
      <c r="W205" s="11">
        <f>'OddsRatio_working_3-way'!V205^2+4*'OddsRatio_working_3-way'!U205^3/27</f>
        <v>-0.35376389718804918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0.306326750391684</v>
      </c>
      <c r="Y205" s="11">
        <f>IF('OddsRatio_working_3-way'!W205&gt;=0,IF('OddsRatio_working_3-way'!V205+SQRT('OddsRatio_working_3-way'!W205)&gt;0,0,PI()),ACOS('OddsRatio_working_3-way'!V205/(2*'OddsRatio_working_3-way'!X205)))</f>
        <v>1.3286559447214894</v>
      </c>
      <c r="Z205" s="11">
        <f>'OddsRatio_working_3-way'!X205^(1/3)*COS('OddsRatio_working_3-way'!Y205/3)</f>
        <v>0.60906769306715314</v>
      </c>
      <c r="AA205" s="11">
        <f>'OddsRatio_working_3-way'!X205^(1/3)*COS(('OddsRatio_working_3-way'!Y205+2*PI())/3)</f>
        <v>-0.55471730778168438</v>
      </c>
      <c r="AB205" s="11">
        <f>'OddsRatio_working_3-way'!X205^(1/3)*COS(('OddsRatio_working_3-way'!Y205+4*PI())/3)</f>
        <v>-5.4350385285468678E-2</v>
      </c>
      <c r="AC205" s="11">
        <f>'OddsRatio_working_3-way'!X205^(1/3)*SIN('OddsRatio_working_3-way'!Y205/3)</f>
        <v>0.2888869773967746</v>
      </c>
      <c r="AD205" s="11">
        <f>'OddsRatio_working_3-way'!X205^(1/3)*SIN(('OddsRatio_working_3-way'!Y205+2*PI())/3)</f>
        <v>0.38302460612215056</v>
      </c>
      <c r="AE205" s="11">
        <f>'OddsRatio_working_3-way'!X205^(1/3)*SIN(('OddsRatio_working_3-way'!Y205+4*PI())/3)</f>
        <v>-0.67191158351892522</v>
      </c>
      <c r="AF205" s="11">
        <f>-'OddsRatio_working_3-way'!U205/(3*'OddsRatio_working_3-way'!X205^(1/3))*COS(('OddsRatio_working_3-way'!Y205)/3)</f>
        <v>0.60906769306715325</v>
      </c>
      <c r="AG205" s="11">
        <f>-'OddsRatio_working_3-way'!U205/(3*'OddsRatio_working_3-way'!X205^(1/3))*COS(('OddsRatio_working_3-way'!Y205+2*PI())/3)</f>
        <v>-0.55471730778168449</v>
      </c>
      <c r="AH205" s="11">
        <f>-'OddsRatio_working_3-way'!U205/(3*'OddsRatio_working_3-way'!X205^(1/3))*COS(('OddsRatio_working_3-way'!Y205+4*PI())/3)</f>
        <v>-5.4350385285468684E-2</v>
      </c>
      <c r="AI205" s="11">
        <f>'OddsRatio_working_3-way'!U205/(3*'OddsRatio_working_3-way'!X205^(1/3))*SIN(('OddsRatio_working_3-way'!Y205)/3)</f>
        <v>-0.28888697739677466</v>
      </c>
      <c r="AJ205" s="11">
        <f>'OddsRatio_working_3-way'!U205/(3*'OddsRatio_working_3-way'!X205^(1/3))*SIN(('OddsRatio_working_3-way'!Y205+2*PI())/3)</f>
        <v>-0.38302460612215061</v>
      </c>
      <c r="AK205" s="11">
        <f>'OddsRatio_working_3-way'!U205/(3*'OddsRatio_working_3-way'!X205^(1/3))*SIN(('OddsRatio_working_3-way'!Y205+4*PI())/3)</f>
        <v>0.67191158351892533</v>
      </c>
      <c r="AL205" s="11">
        <f>'OddsRatio_working_3-way'!Z205+'OddsRatio_working_3-way'!AF205</f>
        <v>1.2181353861343065</v>
      </c>
      <c r="AM205" s="11">
        <f>'OddsRatio_working_3-way'!AA205+'OddsRatio_working_3-way'!AG205</f>
        <v>-1.109434615563369</v>
      </c>
      <c r="AN205" s="11">
        <f>'OddsRatio_working_3-way'!AB205+'OddsRatio_working_3-way'!AH205</f>
        <v>-0.10870077057093736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1.2181353861343065</v>
      </c>
      <c r="AS205" s="11">
        <f>IF(('OddsRatio_working_3-way'!X205=0),IF(Q205&gt;0,-Q205^(1/3),(-Q205)^(1/3)),'OddsRatio_working_3-way'!AM205-'OddsRatio_working_3-way'!R205/3)</f>
        <v>-1.109434615563369</v>
      </c>
      <c r="AT205" s="11">
        <f>IF(('OddsRatio_working_3-way'!X205=0),IF(Q205&gt;0,-Q205^(1/3),(-Q205)^(1/3)),'OddsRatio_working_3-way'!AN205-'OddsRatio_working_3-way'!R205/3)</f>
        <v>-0.10870077057093736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1.85</v>
      </c>
      <c r="B206" s="4">
        <f>IF('True_Odds_Calculator_3-way'!B207="","",'True_Odds_Calculator_3-way'!B207)</f>
        <v>3.43</v>
      </c>
      <c r="C206" s="4">
        <f>IF('True_Odds_Calculator_3-way'!C207="","",'True_Odds_Calculator_3-way'!C207)</f>
        <v>4.42</v>
      </c>
      <c r="D206" s="9">
        <f t="shared" si="41"/>
        <v>0.51718283669576193</v>
      </c>
      <c r="E206" s="9">
        <f t="shared" si="42"/>
        <v>0.27256416062189598</v>
      </c>
      <c r="F206" s="9">
        <f t="shared" si="43"/>
        <v>0.21025300268234201</v>
      </c>
      <c r="G206" s="9">
        <f t="shared" si="44"/>
        <v>1.0982966792781963</v>
      </c>
      <c r="H206" s="9">
        <f t="shared" si="45"/>
        <v>1.9335521773864668</v>
      </c>
      <c r="I206" s="9">
        <f t="shared" si="46"/>
        <v>3.668860930646018</v>
      </c>
      <c r="J206" s="9">
        <f t="shared" si="47"/>
        <v>4.7561746431314322</v>
      </c>
      <c r="K206" s="11">
        <f t="shared" si="48"/>
        <v>0.54054054054054046</v>
      </c>
      <c r="L206" s="11">
        <f t="shared" si="49"/>
        <v>0.29154518950437314</v>
      </c>
      <c r="M206" s="11">
        <f t="shared" si="50"/>
        <v>0.22624434389140272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-0.25186231308680285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0.23888379230516082</v>
      </c>
      <c r="Q206" s="11">
        <f>2*'OddsRatio_working_3-way'!K206*'OddsRatio_working_3-way'!L206*'OddsRatio_working_3-way'!M206</f>
        <v>7.1308594717958446E-2</v>
      </c>
      <c r="R206" s="11">
        <f t="shared" si="51"/>
        <v>0</v>
      </c>
      <c r="S206" s="11">
        <f t="shared" si="52"/>
        <v>-0.94846977849691605</v>
      </c>
      <c r="T206" s="11">
        <f t="shared" si="53"/>
        <v>-0.28312530701400479</v>
      </c>
      <c r="U206" s="11">
        <f>'OddsRatio_working_3-way'!S206-'OddsRatio_working_3-way'!R206^2/3</f>
        <v>-0.94846977849691605</v>
      </c>
      <c r="V206" s="11">
        <f>'OddsRatio_working_3-way'!S206*'OddsRatio_working_3-way'!R206/3-2*'OddsRatio_working_3-way'!R206^3/27-'OddsRatio_working_3-way'!T206</f>
        <v>0.28312530701400479</v>
      </c>
      <c r="W206" s="11">
        <f>'OddsRatio_working_3-way'!V206^2+4*'OddsRatio_working_3-way'!U206^3/27</f>
        <v>-4.6245778334764148E-2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0.17776790894769126</v>
      </c>
      <c r="Y206" s="11">
        <f>IF('OddsRatio_working_3-way'!W206&gt;=0,IF('OddsRatio_working_3-way'!V206+SQRT('OddsRatio_working_3-way'!W206)&gt;0,0,PI()),ACOS('OddsRatio_working_3-way'!V206/(2*'OddsRatio_working_3-way'!X206)))</f>
        <v>0.64958624018753408</v>
      </c>
      <c r="Z206" s="11">
        <f>'OddsRatio_working_3-way'!X206^(1/3)*COS('OddsRatio_working_3-way'!Y206/3)</f>
        <v>0.54914833963909815</v>
      </c>
      <c r="AA206" s="11">
        <f>'OddsRatio_working_3-way'!X206^(1/3)*COS(('OddsRatio_working_3-way'!Y206+2*PI())/3)</f>
        <v>-0.37919023181743389</v>
      </c>
      <c r="AB206" s="11">
        <f>'OddsRatio_working_3-way'!X206^(1/3)*COS(('OddsRatio_working_3-way'!Y206+4*PI())/3)</f>
        <v>-0.16995810782166434</v>
      </c>
      <c r="AC206" s="11">
        <f>'OddsRatio_working_3-way'!X206^(1/3)*SIN('OddsRatio_working_3-way'!Y206/3)</f>
        <v>0.12080022311207472</v>
      </c>
      <c r="AD206" s="11">
        <f>'OddsRatio_working_3-way'!X206^(1/3)*SIN(('OddsRatio_working_3-way'!Y206+2*PI())/3)</f>
        <v>0.41517630101746661</v>
      </c>
      <c r="AE206" s="11">
        <f>'OddsRatio_working_3-way'!X206^(1/3)*SIN(('OddsRatio_working_3-way'!Y206+4*PI())/3)</f>
        <v>-0.53597652412954133</v>
      </c>
      <c r="AF206" s="11">
        <f>-'OddsRatio_working_3-way'!U206/(3*'OddsRatio_working_3-way'!X206^(1/3))*COS(('OddsRatio_working_3-way'!Y206)/3)</f>
        <v>0.54914833963909826</v>
      </c>
      <c r="AG206" s="11">
        <f>-'OddsRatio_working_3-way'!U206/(3*'OddsRatio_working_3-way'!X206^(1/3))*COS(('OddsRatio_working_3-way'!Y206+2*PI())/3)</f>
        <v>-0.379190231817434</v>
      </c>
      <c r="AH206" s="11">
        <f>-'OddsRatio_working_3-way'!U206/(3*'OddsRatio_working_3-way'!X206^(1/3))*COS(('OddsRatio_working_3-way'!Y206+4*PI())/3)</f>
        <v>-0.1699581078216644</v>
      </c>
      <c r="AI206" s="11">
        <f>'OddsRatio_working_3-way'!U206/(3*'OddsRatio_working_3-way'!X206^(1/3))*SIN(('OddsRatio_working_3-way'!Y206)/3)</f>
        <v>-0.12080022311207475</v>
      </c>
      <c r="AJ206" s="11">
        <f>'OddsRatio_working_3-way'!U206/(3*'OddsRatio_working_3-way'!X206^(1/3))*SIN(('OddsRatio_working_3-way'!Y206+2*PI())/3)</f>
        <v>-0.41517630101746666</v>
      </c>
      <c r="AK206" s="11">
        <f>'OddsRatio_working_3-way'!U206/(3*'OddsRatio_working_3-way'!X206^(1/3))*SIN(('OddsRatio_working_3-way'!Y206+4*PI())/3)</f>
        <v>0.53597652412954144</v>
      </c>
      <c r="AL206" s="11">
        <f>'OddsRatio_working_3-way'!Z206+'OddsRatio_working_3-way'!AF206</f>
        <v>1.0982966792781963</v>
      </c>
      <c r="AM206" s="11">
        <f>'OddsRatio_working_3-way'!AA206+'OddsRatio_working_3-way'!AG206</f>
        <v>-0.75838046363486789</v>
      </c>
      <c r="AN206" s="11">
        <f>'OddsRatio_working_3-way'!AB206+'OddsRatio_working_3-way'!AH206</f>
        <v>-0.33991621564332875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1.0982966792781963</v>
      </c>
      <c r="AS206" s="11">
        <f>IF(('OddsRatio_working_3-way'!X206=0),IF(Q206&gt;0,-Q206^(1/3),(-Q206)^(1/3)),'OddsRatio_working_3-way'!AM206-'OddsRatio_working_3-way'!R206/3)</f>
        <v>-0.75838046363486789</v>
      </c>
      <c r="AT206" s="11">
        <f>IF(('OddsRatio_working_3-way'!X206=0),IF(Q206&gt;0,-Q206^(1/3),(-Q206)^(1/3)),'OddsRatio_working_3-way'!AN206-'OddsRatio_working_3-way'!R206/3)</f>
        <v>-0.33991621564332875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1.98</v>
      </c>
      <c r="B207" s="4">
        <f>IF('True_Odds_Calculator_3-way'!B208="","",'True_Odds_Calculator_3-way'!B208)</f>
        <v>3.48</v>
      </c>
      <c r="C207" s="4">
        <f>IF('True_Odds_Calculator_3-way'!C208="","",'True_Odds_Calculator_3-way'!C208)</f>
        <v>3.79</v>
      </c>
      <c r="D207" s="9">
        <f t="shared" si="41"/>
        <v>0.48311517543508053</v>
      </c>
      <c r="E207" s="9">
        <f t="shared" si="42"/>
        <v>0.26972342363735807</v>
      </c>
      <c r="F207" s="9">
        <f t="shared" si="43"/>
        <v>0.24716140092756139</v>
      </c>
      <c r="G207" s="9">
        <f t="shared" si="44"/>
        <v>1.0917344792140034</v>
      </c>
      <c r="H207" s="9">
        <f t="shared" si="45"/>
        <v>2.0698997896297233</v>
      </c>
      <c r="I207" s="9">
        <f t="shared" si="46"/>
        <v>3.7075015084507288</v>
      </c>
      <c r="J207" s="9">
        <f t="shared" si="47"/>
        <v>4.0459391970070691</v>
      </c>
      <c r="K207" s="11">
        <f t="shared" si="48"/>
        <v>0.50505050505050508</v>
      </c>
      <c r="L207" s="11">
        <f t="shared" si="49"/>
        <v>0.28735632183908044</v>
      </c>
      <c r="M207" s="11">
        <f t="shared" si="50"/>
        <v>0.26385224274406333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-0.25965597196604384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0.23932957696946416</v>
      </c>
      <c r="Q207" s="11">
        <f>2*'OddsRatio_working_3-way'!K207*'OddsRatio_working_3-way'!L207*'OddsRatio_working_3-way'!M207</f>
        <v>7.6585464630228528E-2</v>
      </c>
      <c r="R207" s="11">
        <f t="shared" si="51"/>
        <v>0</v>
      </c>
      <c r="S207" s="11">
        <f t="shared" si="52"/>
        <v>-0.92171797612558726</v>
      </c>
      <c r="T207" s="11">
        <f t="shared" si="53"/>
        <v>-0.29494975236018794</v>
      </c>
      <c r="U207" s="11">
        <f>'OddsRatio_working_3-way'!S207-'OddsRatio_working_3-way'!R207^2/3</f>
        <v>-0.92171797612558726</v>
      </c>
      <c r="V207" s="11">
        <f>'OddsRatio_working_3-way'!S207*'OddsRatio_working_3-way'!R207/3-2*'OddsRatio_working_3-way'!R207^3/27-'OddsRatio_working_3-way'!T207</f>
        <v>0.29494975236018794</v>
      </c>
      <c r="W207" s="11">
        <f>'OddsRatio_working_3-way'!V207^2+4*'OddsRatio_working_3-way'!U207^3/27</f>
        <v>-2.9013300772060824E-2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0.17030021813652868</v>
      </c>
      <c r="Y207" s="11">
        <f>IF('OddsRatio_working_3-way'!W207&gt;=0,IF('OddsRatio_working_3-way'!V207+SQRT('OddsRatio_working_3-way'!W207)&gt;0,0,PI()),ACOS('OddsRatio_working_3-way'!V207/(2*'OddsRatio_working_3-way'!X207)))</f>
        <v>0.52370961621053236</v>
      </c>
      <c r="Z207" s="11">
        <f>'OddsRatio_working_3-way'!X207^(1/3)*COS('OddsRatio_working_3-way'!Y207/3)</f>
        <v>0.54586723960700168</v>
      </c>
      <c r="AA207" s="11">
        <f>'OddsRatio_working_3-way'!X207^(1/3)*COS(('OddsRatio_working_3-way'!Y207+2*PI())/3)</f>
        <v>-0.35630754602909598</v>
      </c>
      <c r="AB207" s="11">
        <f>'OddsRatio_working_3-way'!X207^(1/3)*COS(('OddsRatio_working_3-way'!Y207+4*PI())/3)</f>
        <v>-0.18955969357790578</v>
      </c>
      <c r="AC207" s="11">
        <f>'OddsRatio_working_3-way'!X207^(1/3)*SIN('OddsRatio_working_3-way'!Y207/3)</f>
        <v>9.6271917499486659E-2</v>
      </c>
      <c r="AD207" s="11">
        <f>'OddsRatio_working_3-way'!X207^(1/3)*SIN(('OddsRatio_working_3-way'!Y207+2*PI())/3)</f>
        <v>0.42459893784360714</v>
      </c>
      <c r="AE207" s="11">
        <f>'OddsRatio_working_3-way'!X207^(1/3)*SIN(('OddsRatio_working_3-way'!Y207+4*PI())/3)</f>
        <v>-0.52087085534309385</v>
      </c>
      <c r="AF207" s="11">
        <f>-'OddsRatio_working_3-way'!U207/(3*'OddsRatio_working_3-way'!X207^(1/3))*COS(('OddsRatio_working_3-way'!Y207)/3)</f>
        <v>0.54586723960700179</v>
      </c>
      <c r="AG207" s="11">
        <f>-'OddsRatio_working_3-way'!U207/(3*'OddsRatio_working_3-way'!X207^(1/3))*COS(('OddsRatio_working_3-way'!Y207+2*PI())/3)</f>
        <v>-0.35630754602909603</v>
      </c>
      <c r="AH207" s="11">
        <f>-'OddsRatio_working_3-way'!U207/(3*'OddsRatio_working_3-way'!X207^(1/3))*COS(('OddsRatio_working_3-way'!Y207+4*PI())/3)</f>
        <v>-0.18955969357790581</v>
      </c>
      <c r="AI207" s="11">
        <f>'OddsRatio_working_3-way'!U207/(3*'OddsRatio_working_3-way'!X207^(1/3))*SIN(('OddsRatio_working_3-way'!Y207)/3)</f>
        <v>-9.6271917499486673E-2</v>
      </c>
      <c r="AJ207" s="11">
        <f>'OddsRatio_working_3-way'!U207/(3*'OddsRatio_working_3-way'!X207^(1/3))*SIN(('OddsRatio_working_3-way'!Y207+2*PI())/3)</f>
        <v>-0.42459893784360725</v>
      </c>
      <c r="AK207" s="11">
        <f>'OddsRatio_working_3-way'!U207/(3*'OddsRatio_working_3-way'!X207^(1/3))*SIN(('OddsRatio_working_3-way'!Y207+4*PI())/3)</f>
        <v>0.52087085534309396</v>
      </c>
      <c r="AL207" s="11">
        <f>'OddsRatio_working_3-way'!Z207+'OddsRatio_working_3-way'!AF207</f>
        <v>1.0917344792140034</v>
      </c>
      <c r="AM207" s="11">
        <f>'OddsRatio_working_3-way'!AA207+'OddsRatio_working_3-way'!AG207</f>
        <v>-0.71261509205819196</v>
      </c>
      <c r="AN207" s="11">
        <f>'OddsRatio_working_3-way'!AB207+'OddsRatio_working_3-way'!AH207</f>
        <v>-0.37911938715581162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1.0917344792140034</v>
      </c>
      <c r="AS207" s="11">
        <f>IF(('OddsRatio_working_3-way'!X207=0),IF(Q207&gt;0,-Q207^(1/3),(-Q207)^(1/3)),'OddsRatio_working_3-way'!AM207-'OddsRatio_working_3-way'!R207/3)</f>
        <v>-0.71261509205819196</v>
      </c>
      <c r="AT207" s="11">
        <f>IF(('OddsRatio_working_3-way'!X207=0),IF(Q207&gt;0,-Q207^(1/3),(-Q207)^(1/3)),'OddsRatio_working_3-way'!AN207-'OddsRatio_working_3-way'!R207/3)</f>
        <v>-0.37911938715581162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4.92</v>
      </c>
      <c r="B208" s="4">
        <f>IF('True_Odds_Calculator_3-way'!B209="","",'True_Odds_Calculator_3-way'!B209)</f>
        <v>3.63</v>
      </c>
      <c r="C208" s="4">
        <f>IF('True_Odds_Calculator_3-way'!C209="","",'True_Odds_Calculator_3-way'!C209)</f>
        <v>1.78</v>
      </c>
      <c r="D208" s="9">
        <f t="shared" si="41"/>
        <v>0.19257283625515437</v>
      </c>
      <c r="E208" s="9">
        <f t="shared" si="42"/>
        <v>0.26225699904471311</v>
      </c>
      <c r="F208" s="9">
        <f t="shared" si="43"/>
        <v>0.54517016470013258</v>
      </c>
      <c r="G208" s="9">
        <f t="shared" si="44"/>
        <v>1.0696021374942766</v>
      </c>
      <c r="H208" s="9">
        <f t="shared" si="45"/>
        <v>5.1928403789775635</v>
      </c>
      <c r="I208" s="9">
        <f t="shared" si="46"/>
        <v>3.813053621609948</v>
      </c>
      <c r="J208" s="9">
        <f t="shared" si="47"/>
        <v>1.8342896672455355</v>
      </c>
      <c r="K208" s="11">
        <f t="shared" si="48"/>
        <v>0.2032520325203252</v>
      </c>
      <c r="L208" s="11">
        <f t="shared" si="49"/>
        <v>0.27548209366391185</v>
      </c>
      <c r="M208" s="11">
        <f t="shared" si="50"/>
        <v>0.5617977528089888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-0.25295582698607189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0.23057501445104531</v>
      </c>
      <c r="Q208" s="11">
        <f>2*'OddsRatio_working_3-way'!K208*'OddsRatio_working_3-way'!L208*'OddsRatio_working_3-way'!M208</f>
        <v>6.2912691528252462E-2</v>
      </c>
      <c r="R208" s="11">
        <f t="shared" si="51"/>
        <v>0</v>
      </c>
      <c r="S208" s="11">
        <f t="shared" si="52"/>
        <v>-0.91152284253859506</v>
      </c>
      <c r="T208" s="11">
        <f t="shared" si="53"/>
        <v>-0.2487101889600532</v>
      </c>
      <c r="U208" s="11">
        <f>'OddsRatio_working_3-way'!S208-'OddsRatio_working_3-way'!R208^2/3</f>
        <v>-0.91152284253859506</v>
      </c>
      <c r="V208" s="11">
        <f>'OddsRatio_working_3-way'!S208*'OddsRatio_working_3-way'!R208/3-2*'OddsRatio_working_3-way'!R208^3/27-'OddsRatio_working_3-way'!T208</f>
        <v>0.2487101889600532</v>
      </c>
      <c r="W208" s="11">
        <f>'OddsRatio_working_3-way'!V208^2+4*'OddsRatio_working_3-way'!U208^3/27</f>
        <v>-5.0344802241533662E-2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0.16748250679853033</v>
      </c>
      <c r="Y208" s="11">
        <f>IF('OddsRatio_working_3-way'!W208&gt;=0,IF('OddsRatio_working_3-way'!V208+SQRT('OddsRatio_working_3-way'!W208)&gt;0,0,PI()),ACOS('OddsRatio_working_3-way'!V208/(2*'OddsRatio_working_3-way'!X208)))</f>
        <v>0.73400739115577451</v>
      </c>
      <c r="Z208" s="11">
        <f>'OddsRatio_working_3-way'!X208^(1/3)*COS('OddsRatio_working_3-way'!Y208/3)</f>
        <v>0.5348010687471384</v>
      </c>
      <c r="AA208" s="11">
        <f>'OddsRatio_working_3-way'!X208^(1/3)*COS(('OddsRatio_working_3-way'!Y208+2*PI())/3)</f>
        <v>-0.38303605350518244</v>
      </c>
      <c r="AB208" s="11">
        <f>'OddsRatio_working_3-way'!X208^(1/3)*COS(('OddsRatio_working_3-way'!Y208+4*PI())/3)</f>
        <v>-0.15176501524195607</v>
      </c>
      <c r="AC208" s="11">
        <f>'OddsRatio_working_3-way'!X208^(1/3)*SIN('OddsRatio_working_3-way'!Y208/3)</f>
        <v>0.13352439619703818</v>
      </c>
      <c r="AD208" s="11">
        <f>'OddsRatio_working_3-way'!X208^(1/3)*SIN(('OddsRatio_working_3-way'!Y208+2*PI())/3)</f>
        <v>0.39638911340757083</v>
      </c>
      <c r="AE208" s="11">
        <f>'OddsRatio_working_3-way'!X208^(1/3)*SIN(('OddsRatio_working_3-way'!Y208+4*PI())/3)</f>
        <v>-0.52991350960460892</v>
      </c>
      <c r="AF208" s="11">
        <f>-'OddsRatio_working_3-way'!U208/(3*'OddsRatio_working_3-way'!X208^(1/3))*COS(('OddsRatio_working_3-way'!Y208)/3)</f>
        <v>0.53480106874713829</v>
      </c>
      <c r="AG208" s="11">
        <f>-'OddsRatio_working_3-way'!U208/(3*'OddsRatio_working_3-way'!X208^(1/3))*COS(('OddsRatio_working_3-way'!Y208+2*PI())/3)</f>
        <v>-0.38303605350518238</v>
      </c>
      <c r="AH208" s="11">
        <f>-'OddsRatio_working_3-way'!U208/(3*'OddsRatio_working_3-way'!X208^(1/3))*COS(('OddsRatio_working_3-way'!Y208+4*PI())/3)</f>
        <v>-0.15176501524195604</v>
      </c>
      <c r="AI208" s="11">
        <f>'OddsRatio_working_3-way'!U208/(3*'OddsRatio_working_3-way'!X208^(1/3))*SIN(('OddsRatio_working_3-way'!Y208)/3)</f>
        <v>-0.13352439619703815</v>
      </c>
      <c r="AJ208" s="11">
        <f>'OddsRatio_working_3-way'!U208/(3*'OddsRatio_working_3-way'!X208^(1/3))*SIN(('OddsRatio_working_3-way'!Y208+2*PI())/3)</f>
        <v>-0.39638911340757077</v>
      </c>
      <c r="AK208" s="11">
        <f>'OddsRatio_working_3-way'!U208/(3*'OddsRatio_working_3-way'!X208^(1/3))*SIN(('OddsRatio_working_3-way'!Y208+4*PI())/3)</f>
        <v>0.52991350960460881</v>
      </c>
      <c r="AL208" s="11">
        <f>'OddsRatio_working_3-way'!Z208+'OddsRatio_working_3-way'!AF208</f>
        <v>1.0696021374942766</v>
      </c>
      <c r="AM208" s="11">
        <f>'OddsRatio_working_3-way'!AA208+'OddsRatio_working_3-way'!AG208</f>
        <v>-0.76607210701036488</v>
      </c>
      <c r="AN208" s="11">
        <f>'OddsRatio_working_3-way'!AB208+'OddsRatio_working_3-way'!AH208</f>
        <v>-0.30353003048391214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1.0696021374942766</v>
      </c>
      <c r="AS208" s="11">
        <f>IF(('OddsRatio_working_3-way'!X208=0),IF(Q208&gt;0,-Q208^(1/3),(-Q208)^(1/3)),'OddsRatio_working_3-way'!AM208-'OddsRatio_working_3-way'!R208/3)</f>
        <v>-0.76607210701036488</v>
      </c>
      <c r="AT208" s="11">
        <f>IF(('OddsRatio_working_3-way'!X208=0),IF(Q208&gt;0,-Q208^(1/3),(-Q208)^(1/3)),'OddsRatio_working_3-way'!AN208-'OddsRatio_working_3-way'!R208/3)</f>
        <v>-0.30353003048391214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1.85</v>
      </c>
      <c r="B209" s="4">
        <f>IF('True_Odds_Calculator_3-way'!B210="","",'True_Odds_Calculator_3-way'!B210)</f>
        <v>3.58</v>
      </c>
      <c r="C209" s="4">
        <f>IF('True_Odds_Calculator_3-way'!C210="","",'True_Odds_Calculator_3-way'!C210)</f>
        <v>4.59</v>
      </c>
      <c r="D209" s="9">
        <f t="shared" si="41"/>
        <v>0.52526621506958515</v>
      </c>
      <c r="E209" s="9">
        <f t="shared" si="42"/>
        <v>0.2671447985040768</v>
      </c>
      <c r="F209" s="9">
        <f t="shared" si="43"/>
        <v>0.20758898642633797</v>
      </c>
      <c r="G209" s="9">
        <f t="shared" si="44"/>
        <v>1.0632900407239465</v>
      </c>
      <c r="H209" s="9">
        <f t="shared" si="45"/>
        <v>1.9037965346153551</v>
      </c>
      <c r="I209" s="9">
        <f t="shared" si="46"/>
        <v>3.7432883050677828</v>
      </c>
      <c r="J209" s="9">
        <f t="shared" si="47"/>
        <v>4.8172112461989673</v>
      </c>
      <c r="K209" s="11">
        <f t="shared" si="48"/>
        <v>0.54054054054054046</v>
      </c>
      <c r="L209" s="11">
        <f t="shared" si="49"/>
        <v>0.27932960893854747</v>
      </c>
      <c r="M209" s="11">
        <f t="shared" si="50"/>
        <v>0.2178649237472767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-0.25897965004110257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0.23092431899530158</v>
      </c>
      <c r="Q209" s="11">
        <f>2*'OddsRatio_working_3-way'!K209*'OddsRatio_working_3-way'!L209*'OddsRatio_working_3-way'!M209</f>
        <v>6.5790404272165676E-2</v>
      </c>
      <c r="R209" s="11">
        <f t="shared" si="51"/>
        <v>0</v>
      </c>
      <c r="S209" s="11">
        <f t="shared" si="52"/>
        <v>-0.89166974686486622</v>
      </c>
      <c r="T209" s="11">
        <f t="shared" si="53"/>
        <v>-0.25403696491876526</v>
      </c>
      <c r="U209" s="11">
        <f>'OddsRatio_working_3-way'!S209-'OddsRatio_working_3-way'!R209^2/3</f>
        <v>-0.89166974686486622</v>
      </c>
      <c r="V209" s="11">
        <f>'OddsRatio_working_3-way'!S209*'OddsRatio_working_3-way'!R209/3-2*'OddsRatio_working_3-way'!R209^3/27-'OddsRatio_working_3-way'!T209</f>
        <v>0.25403696491876526</v>
      </c>
      <c r="W209" s="11">
        <f>'OddsRatio_working_3-way'!V209^2+4*'OddsRatio_working_3-way'!U209^3/27</f>
        <v>-4.0494000934282695E-2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0.16204072056077498</v>
      </c>
      <c r="Y209" s="11">
        <f>IF('OddsRatio_working_3-way'!W209&gt;=0,IF('OddsRatio_working_3-way'!V209+SQRT('OddsRatio_working_3-way'!W209)&gt;0,0,PI()),ACOS('OddsRatio_working_3-way'!V209/(2*'OddsRatio_working_3-way'!X209)))</f>
        <v>0.66992591029798854</v>
      </c>
      <c r="Z209" s="11">
        <f>'OddsRatio_working_3-way'!X209^(1/3)*COS('OddsRatio_working_3-way'!Y209/3)</f>
        <v>0.53164502036197325</v>
      </c>
      <c r="AA209" s="11">
        <f>'OddsRatio_working_3-way'!X209^(1/3)*COS(('OddsRatio_working_3-way'!Y209+2*PI())/3)</f>
        <v>-0.37038166071050405</v>
      </c>
      <c r="AB209" s="11">
        <f>'OddsRatio_working_3-way'!X209^(1/3)*COS(('OddsRatio_working_3-way'!Y209+4*PI())/3)</f>
        <v>-0.16126335965146915</v>
      </c>
      <c r="AC209" s="11">
        <f>'OddsRatio_working_3-way'!X209^(1/3)*SIN('OddsRatio_working_3-way'!Y209/3)</f>
        <v>0.12073450740891105</v>
      </c>
      <c r="AD209" s="11">
        <f>'OddsRatio_working_3-way'!X209^(1/3)*SIN(('OddsRatio_working_3-way'!Y209+2*PI())/3)</f>
        <v>0.40005083972450861</v>
      </c>
      <c r="AE209" s="11">
        <f>'OddsRatio_working_3-way'!X209^(1/3)*SIN(('OddsRatio_working_3-way'!Y209+4*PI())/3)</f>
        <v>-0.52078534713341951</v>
      </c>
      <c r="AF209" s="11">
        <f>-'OddsRatio_working_3-way'!U209/(3*'OddsRatio_working_3-way'!X209^(1/3))*COS(('OddsRatio_working_3-way'!Y209)/3)</f>
        <v>0.53164502036197325</v>
      </c>
      <c r="AG209" s="11">
        <f>-'OddsRatio_working_3-way'!U209/(3*'OddsRatio_working_3-way'!X209^(1/3))*COS(('OddsRatio_working_3-way'!Y209+2*PI())/3)</f>
        <v>-0.37038166071050405</v>
      </c>
      <c r="AH209" s="11">
        <f>-'OddsRatio_working_3-way'!U209/(3*'OddsRatio_working_3-way'!X209^(1/3))*COS(('OddsRatio_working_3-way'!Y209+4*PI())/3)</f>
        <v>-0.16126335965146915</v>
      </c>
      <c r="AI209" s="11">
        <f>'OddsRatio_working_3-way'!U209/(3*'OddsRatio_working_3-way'!X209^(1/3))*SIN(('OddsRatio_working_3-way'!Y209)/3)</f>
        <v>-0.12073450740891105</v>
      </c>
      <c r="AJ209" s="11">
        <f>'OddsRatio_working_3-way'!U209/(3*'OddsRatio_working_3-way'!X209^(1/3))*SIN(('OddsRatio_working_3-way'!Y209+2*PI())/3)</f>
        <v>-0.40005083972450861</v>
      </c>
      <c r="AK209" s="11">
        <f>'OddsRatio_working_3-way'!U209/(3*'OddsRatio_working_3-way'!X209^(1/3))*SIN(('OddsRatio_working_3-way'!Y209+4*PI())/3)</f>
        <v>0.52078534713341951</v>
      </c>
      <c r="AL209" s="11">
        <f>'OddsRatio_working_3-way'!Z209+'OddsRatio_working_3-way'!AF209</f>
        <v>1.0632900407239465</v>
      </c>
      <c r="AM209" s="11">
        <f>'OddsRatio_working_3-way'!AA209+'OddsRatio_working_3-way'!AG209</f>
        <v>-0.74076332142100809</v>
      </c>
      <c r="AN209" s="11">
        <f>'OddsRatio_working_3-way'!AB209+'OddsRatio_working_3-way'!AH209</f>
        <v>-0.3225267193029383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1.0632900407239465</v>
      </c>
      <c r="AS209" s="11">
        <f>IF(('OddsRatio_working_3-way'!X209=0),IF(Q209&gt;0,-Q209^(1/3),(-Q209)^(1/3)),'OddsRatio_working_3-way'!AM209-'OddsRatio_working_3-way'!R209/3)</f>
        <v>-0.74076332142100809</v>
      </c>
      <c r="AT209" s="11">
        <f>IF(('OddsRatio_working_3-way'!X209=0),IF(Q209&gt;0,-Q209^(1/3),(-Q209)^(1/3)),'OddsRatio_working_3-way'!AN209-'OddsRatio_working_3-way'!R209/3)</f>
        <v>-0.3225267193029383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3.04</v>
      </c>
      <c r="B210" s="4">
        <f>IF('True_Odds_Calculator_3-way'!B211="","",'True_Odds_Calculator_3-way'!B211)</f>
        <v>3.46</v>
      </c>
      <c r="C210" s="4">
        <f>IF('True_Odds_Calculator_3-way'!C211="","",'True_Odds_Calculator_3-way'!C211)</f>
        <v>2.37</v>
      </c>
      <c r="D210" s="9">
        <f t="shared" si="41"/>
        <v>0.31581955675163725</v>
      </c>
      <c r="E210" s="9">
        <f t="shared" si="42"/>
        <v>0.27682570048095528</v>
      </c>
      <c r="F210" s="9">
        <f t="shared" si="43"/>
        <v>0.40735474276740763</v>
      </c>
      <c r="G210" s="9">
        <f t="shared" si="44"/>
        <v>1.0619436417090944</v>
      </c>
      <c r="H210" s="9">
        <f t="shared" si="45"/>
        <v>3.1663650290865526</v>
      </c>
      <c r="I210" s="9">
        <f t="shared" si="46"/>
        <v>3.6123813586043712</v>
      </c>
      <c r="J210" s="9">
        <f t="shared" si="47"/>
        <v>2.4548627891414592</v>
      </c>
      <c r="K210" s="11">
        <f t="shared" si="48"/>
        <v>0.32894736842105265</v>
      </c>
      <c r="L210" s="11">
        <f t="shared" si="49"/>
        <v>0.28901734104046245</v>
      </c>
      <c r="M210" s="11">
        <f t="shared" si="50"/>
        <v>0.42194092827004215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-0.27579590484956085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0.23547243392009692</v>
      </c>
      <c r="Q210" s="11">
        <f>2*'OddsRatio_working_3-way'!K210*'OddsRatio_working_3-way'!L210*'OddsRatio_working_3-way'!M210</f>
        <v>8.0229108661021106E-2</v>
      </c>
      <c r="R210" s="11">
        <f t="shared" si="51"/>
        <v>0</v>
      </c>
      <c r="S210" s="11">
        <f t="shared" si="52"/>
        <v>-0.85379235071869808</v>
      </c>
      <c r="T210" s="11">
        <f t="shared" si="53"/>
        <v>-0.29090028985304878</v>
      </c>
      <c r="U210" s="11">
        <f>'OddsRatio_working_3-way'!S210-'OddsRatio_working_3-way'!R210^2/3</f>
        <v>-0.85379235071869808</v>
      </c>
      <c r="V210" s="11">
        <f>'OddsRatio_working_3-way'!S210*'OddsRatio_working_3-way'!R210/3-2*'OddsRatio_working_3-way'!R210^3/27-'OddsRatio_working_3-way'!T210</f>
        <v>0.29090028985304878</v>
      </c>
      <c r="W210" s="11">
        <f>'OddsRatio_working_3-way'!V210^2+4*'OddsRatio_working_3-way'!U210^3/27</f>
        <v>-7.5817100493693196E-3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0.15182612479902555</v>
      </c>
      <c r="Y210" s="11">
        <f>IF('OddsRatio_working_3-way'!W210&gt;=0,IF('OddsRatio_working_3-way'!V210+SQRT('OddsRatio_working_3-way'!W210)&gt;0,0,PI()),ACOS('OddsRatio_working_3-way'!V210/(2*'OddsRatio_working_3-way'!X210)))</f>
        <v>0.29083516194636938</v>
      </c>
      <c r="Z210" s="11">
        <f>'OddsRatio_working_3-way'!X210^(1/3)*COS('OddsRatio_working_3-way'!Y210/3)</f>
        <v>0.53097182085454731</v>
      </c>
      <c r="AA210" s="11">
        <f>'OddsRatio_working_3-way'!X210^(1/3)*COS(('OddsRatio_working_3-way'!Y210+2*PI())/3)</f>
        <v>-0.31020483006403909</v>
      </c>
      <c r="AB210" s="11">
        <f>'OddsRatio_working_3-way'!X210^(1/3)*COS(('OddsRatio_working_3-way'!Y210+4*PI())/3)</f>
        <v>-0.22076699079050835</v>
      </c>
      <c r="AC210" s="11">
        <f>'OddsRatio_working_3-way'!X210^(1/3)*SIN('OddsRatio_working_3-way'!Y210/3)</f>
        <v>5.1636960580311433E-2</v>
      </c>
      <c r="AD210" s="11">
        <f>'OddsRatio_working_3-way'!X210^(1/3)*SIN(('OddsRatio_working_3-way'!Y210+2*PI())/3)</f>
        <v>0.43401660526356223</v>
      </c>
      <c r="AE210" s="11">
        <f>'OddsRatio_working_3-way'!X210^(1/3)*SIN(('OddsRatio_working_3-way'!Y210+4*PI())/3)</f>
        <v>-0.4856535658438737</v>
      </c>
      <c r="AF210" s="11">
        <f>-'OddsRatio_working_3-way'!U210/(3*'OddsRatio_working_3-way'!X210^(1/3))*COS(('OddsRatio_working_3-way'!Y210)/3)</f>
        <v>0.53097182085454708</v>
      </c>
      <c r="AG210" s="11">
        <f>-'OddsRatio_working_3-way'!U210/(3*'OddsRatio_working_3-way'!X210^(1/3))*COS(('OddsRatio_working_3-way'!Y210+2*PI())/3)</f>
        <v>-0.31020483006403898</v>
      </c>
      <c r="AH210" s="11">
        <f>-'OddsRatio_working_3-way'!U210/(3*'OddsRatio_working_3-way'!X210^(1/3))*COS(('OddsRatio_working_3-way'!Y210+4*PI())/3)</f>
        <v>-0.22076699079050827</v>
      </c>
      <c r="AI210" s="11">
        <f>'OddsRatio_working_3-way'!U210/(3*'OddsRatio_working_3-way'!X210^(1/3))*SIN(('OddsRatio_working_3-way'!Y210)/3)</f>
        <v>-5.1636960580311413E-2</v>
      </c>
      <c r="AJ210" s="11">
        <f>'OddsRatio_working_3-way'!U210/(3*'OddsRatio_working_3-way'!X210^(1/3))*SIN(('OddsRatio_working_3-way'!Y210+2*PI())/3)</f>
        <v>-0.43401660526356206</v>
      </c>
      <c r="AK210" s="11">
        <f>'OddsRatio_working_3-way'!U210/(3*'OddsRatio_working_3-way'!X210^(1/3))*SIN(('OddsRatio_working_3-way'!Y210+4*PI())/3)</f>
        <v>0.48565356584387348</v>
      </c>
      <c r="AL210" s="11">
        <f>'OddsRatio_working_3-way'!Z210+'OddsRatio_working_3-way'!AF210</f>
        <v>1.0619436417090944</v>
      </c>
      <c r="AM210" s="11">
        <f>'OddsRatio_working_3-way'!AA210+'OddsRatio_working_3-way'!AG210</f>
        <v>-0.62040966012807808</v>
      </c>
      <c r="AN210" s="11">
        <f>'OddsRatio_working_3-way'!AB210+'OddsRatio_working_3-way'!AH210</f>
        <v>-0.44153398158101664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1.0619436417090944</v>
      </c>
      <c r="AS210" s="11">
        <f>IF(('OddsRatio_working_3-way'!X210=0),IF(Q210&gt;0,-Q210^(1/3),(-Q210)^(1/3)),'OddsRatio_working_3-way'!AM210-'OddsRatio_working_3-way'!R210/3)</f>
        <v>-0.62040966012807808</v>
      </c>
      <c r="AT210" s="11">
        <f>IF(('OddsRatio_working_3-way'!X210=0),IF(Q210&gt;0,-Q210^(1/3),(-Q210)^(1/3)),'OddsRatio_working_3-way'!AN210-'OddsRatio_working_3-way'!R210/3)</f>
        <v>-0.44153398158101664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1.35</v>
      </c>
      <c r="B211" s="4">
        <f>IF('True_Odds_Calculator_3-way'!B212="","",'True_Odds_Calculator_3-way'!B212)</f>
        <v>5.03</v>
      </c>
      <c r="C211" s="4">
        <f>IF('True_Odds_Calculator_3-way'!C212="","",'True_Odds_Calculator_3-way'!C212)</f>
        <v>9.7200000000000006</v>
      </c>
      <c r="D211" s="9">
        <f t="shared" si="41"/>
        <v>0.72179487901668071</v>
      </c>
      <c r="E211" s="9">
        <f t="shared" si="42"/>
        <v>0.18389078146208726</v>
      </c>
      <c r="F211" s="9">
        <f t="shared" si="43"/>
        <v>9.4314339521231999E-2</v>
      </c>
      <c r="G211" s="9">
        <f t="shared" si="44"/>
        <v>1.1012432996489649</v>
      </c>
      <c r="H211" s="9">
        <f t="shared" si="45"/>
        <v>1.3854351548771378</v>
      </c>
      <c r="I211" s="9">
        <f t="shared" si="46"/>
        <v>5.4380104975853278</v>
      </c>
      <c r="J211" s="9">
        <f t="shared" si="47"/>
        <v>10.602841572938974</v>
      </c>
      <c r="K211" s="11">
        <f t="shared" si="48"/>
        <v>0.7407407407407407</v>
      </c>
      <c r="L211" s="11">
        <f t="shared" si="49"/>
        <v>0.19880715705765406</v>
      </c>
      <c r="M211" s="11">
        <f t="shared" si="50"/>
        <v>0.10288065843621398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-0.18634663592897727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0.19847384220814418</v>
      </c>
      <c r="Q211" s="11">
        <f>2*'OddsRatio_working_3-way'!K211*'OddsRatio_working_3-way'!L211*'OddsRatio_working_3-way'!M211</f>
        <v>3.0301349955441856E-2</v>
      </c>
      <c r="R211" s="11">
        <f t="shared" si="51"/>
        <v>0</v>
      </c>
      <c r="S211" s="11">
        <f t="shared" si="52"/>
        <v>-1.0650787507845807</v>
      </c>
      <c r="T211" s="11">
        <f t="shared" si="53"/>
        <v>-0.1626074428678749</v>
      </c>
      <c r="U211" s="11">
        <f>'OddsRatio_working_3-way'!S211-'OddsRatio_working_3-way'!R211^2/3</f>
        <v>-1.0650787507845807</v>
      </c>
      <c r="V211" s="11">
        <f>'OddsRatio_working_3-way'!S211*'OddsRatio_working_3-way'!R211/3-2*'OddsRatio_working_3-way'!R211^3/27-'OddsRatio_working_3-way'!T211</f>
        <v>0.1626074428678749</v>
      </c>
      <c r="W211" s="11">
        <f>'OddsRatio_working_3-way'!V211^2+4*'OddsRatio_working_3-way'!U211^3/27</f>
        <v>-0.15255402073001503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0.21153912238995193</v>
      </c>
      <c r="Y211" s="11">
        <f>IF('OddsRatio_working_3-way'!W211&gt;=0,IF('OddsRatio_working_3-way'!V211+SQRT('OddsRatio_working_3-way'!W211)&gt;0,0,PI()),ACOS('OddsRatio_working_3-way'!V211/(2*'OddsRatio_working_3-way'!X211)))</f>
        <v>1.1762995527666267</v>
      </c>
      <c r="Z211" s="11">
        <f>'OddsRatio_working_3-way'!X211^(1/3)*COS('OddsRatio_working_3-way'!Y211/3)</f>
        <v>0.55062164982448247</v>
      </c>
      <c r="AA211" s="11">
        <f>'OddsRatio_working_3-way'!X211^(1/3)*COS(('OddsRatio_working_3-way'!Y211+2*PI())/3)</f>
        <v>-0.47249484240496037</v>
      </c>
      <c r="AB211" s="11">
        <f>'OddsRatio_working_3-way'!X211^(1/3)*COS(('OddsRatio_working_3-way'!Y211+4*PI())/3)</f>
        <v>-7.8126807419522243E-2</v>
      </c>
      <c r="AC211" s="11">
        <f>'OddsRatio_working_3-way'!X211^(1/3)*SIN('OddsRatio_working_3-way'!Y211/3)</f>
        <v>0.22768849115862655</v>
      </c>
      <c r="AD211" s="11">
        <f>'OddsRatio_working_3-way'!X211^(1/3)*SIN(('OddsRatio_working_3-way'!Y211+2*PI())/3)</f>
        <v>0.36300809104238796</v>
      </c>
      <c r="AE211" s="11">
        <f>'OddsRatio_working_3-way'!X211^(1/3)*SIN(('OddsRatio_working_3-way'!Y211+4*PI())/3)</f>
        <v>-0.59069658220101451</v>
      </c>
      <c r="AF211" s="11">
        <f>-'OddsRatio_working_3-way'!U211/(3*'OddsRatio_working_3-way'!X211^(1/3))*COS(('OddsRatio_working_3-way'!Y211)/3)</f>
        <v>0.55062164982448236</v>
      </c>
      <c r="AG211" s="11">
        <f>-'OddsRatio_working_3-way'!U211/(3*'OddsRatio_working_3-way'!X211^(1/3))*COS(('OddsRatio_working_3-way'!Y211+2*PI())/3)</f>
        <v>-0.47249484240496031</v>
      </c>
      <c r="AH211" s="11">
        <f>-'OddsRatio_working_3-way'!U211/(3*'OddsRatio_working_3-way'!X211^(1/3))*COS(('OddsRatio_working_3-way'!Y211+4*PI())/3)</f>
        <v>-7.8126807419522215E-2</v>
      </c>
      <c r="AI211" s="11">
        <f>'OddsRatio_working_3-way'!U211/(3*'OddsRatio_working_3-way'!X211^(1/3))*SIN(('OddsRatio_working_3-way'!Y211)/3)</f>
        <v>-0.22768849115862649</v>
      </c>
      <c r="AJ211" s="11">
        <f>'OddsRatio_working_3-way'!U211/(3*'OddsRatio_working_3-way'!X211^(1/3))*SIN(('OddsRatio_working_3-way'!Y211+2*PI())/3)</f>
        <v>-0.3630080910423879</v>
      </c>
      <c r="AK211" s="11">
        <f>'OddsRatio_working_3-way'!U211/(3*'OddsRatio_working_3-way'!X211^(1/3))*SIN(('OddsRatio_working_3-way'!Y211+4*PI())/3)</f>
        <v>0.5906965822010144</v>
      </c>
      <c r="AL211" s="11">
        <f>'OddsRatio_working_3-way'!Z211+'OddsRatio_working_3-way'!AF211</f>
        <v>1.1012432996489649</v>
      </c>
      <c r="AM211" s="11">
        <f>'OddsRatio_working_3-way'!AA211+'OddsRatio_working_3-way'!AG211</f>
        <v>-0.94498968480992063</v>
      </c>
      <c r="AN211" s="11">
        <f>'OddsRatio_working_3-way'!AB211+'OddsRatio_working_3-way'!AH211</f>
        <v>-0.15625361483904446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1.1012432996489649</v>
      </c>
      <c r="AS211" s="11">
        <f>IF(('OddsRatio_working_3-way'!X211=0),IF(Q211&gt;0,-Q211^(1/3),(-Q211)^(1/3)),'OddsRatio_working_3-way'!AM211-'OddsRatio_working_3-way'!R211/3)</f>
        <v>-0.94498968480992063</v>
      </c>
      <c r="AT211" s="11">
        <f>IF(('OddsRatio_working_3-way'!X211=0),IF(Q211&gt;0,-Q211^(1/3),(-Q211)^(1/3)),'OddsRatio_working_3-way'!AN211-'OddsRatio_working_3-way'!R211/3)</f>
        <v>-0.15625361483904446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1.4</v>
      </c>
      <c r="B212" s="4">
        <f>IF('True_Odds_Calculator_3-way'!B213="","",'True_Odds_Calculator_3-way'!B213)</f>
        <v>4.71</v>
      </c>
      <c r="C212" s="4">
        <f>IF('True_Odds_Calculator_3-way'!C213="","",'True_Odds_Calculator_3-way'!C213)</f>
        <v>8.73</v>
      </c>
      <c r="D212" s="9">
        <f t="shared" si="41"/>
        <v>0.69604644023756579</v>
      </c>
      <c r="E212" s="9">
        <f t="shared" si="42"/>
        <v>0.19800959549786318</v>
      </c>
      <c r="F212" s="9">
        <f t="shared" si="43"/>
        <v>0.10594396426457084</v>
      </c>
      <c r="G212" s="9">
        <f t="shared" si="44"/>
        <v>1.0917143677176648</v>
      </c>
      <c r="H212" s="9">
        <f t="shared" si="45"/>
        <v>1.436685747087066</v>
      </c>
      <c r="I212" s="9">
        <f t="shared" si="46"/>
        <v>5.0502603042325367</v>
      </c>
      <c r="J212" s="9">
        <f t="shared" si="47"/>
        <v>9.4389520624575507</v>
      </c>
      <c r="K212" s="11">
        <f t="shared" si="48"/>
        <v>0.7142857142857143</v>
      </c>
      <c r="L212" s="11">
        <f t="shared" si="49"/>
        <v>0.21231422505307856</v>
      </c>
      <c r="M212" s="11">
        <f t="shared" si="50"/>
        <v>0.11454753722794959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-0.19927380266207495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0.20567831980268783</v>
      </c>
      <c r="Q212" s="11">
        <f>2*'OddsRatio_working_3-way'!K212*'OddsRatio_working_3-way'!L212*'OddsRatio_working_3-way'!M212</f>
        <v>3.4742959426129691E-2</v>
      </c>
      <c r="R212" s="11">
        <f t="shared" si="51"/>
        <v>0</v>
      </c>
      <c r="S212" s="11">
        <f t="shared" si="52"/>
        <v>-1.0321392830118947</v>
      </c>
      <c r="T212" s="11">
        <f t="shared" si="53"/>
        <v>-0.17434785186011731</v>
      </c>
      <c r="U212" s="11">
        <f>'OddsRatio_working_3-way'!S212-'OddsRatio_working_3-way'!R212^2/3</f>
        <v>-1.0321392830118947</v>
      </c>
      <c r="V212" s="11">
        <f>'OddsRatio_working_3-way'!S212*'OddsRatio_working_3-way'!R212/3-2*'OddsRatio_working_3-way'!R212^3/27-'OddsRatio_working_3-way'!T212</f>
        <v>0.17434785186011731</v>
      </c>
      <c r="W212" s="11">
        <f>'OddsRatio_working_3-way'!V212^2+4*'OddsRatio_working_3-way'!U212^3/27</f>
        <v>-0.13249910022816727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0.2018020525641431</v>
      </c>
      <c r="Y212" s="11">
        <f>IF('OddsRatio_working_3-way'!W212&gt;=0,IF('OddsRatio_working_3-way'!V212+SQRT('OddsRatio_working_3-way'!W212)&gt;0,0,PI()),ACOS('OddsRatio_working_3-way'!V212/(2*'OddsRatio_working_3-way'!X212)))</f>
        <v>1.1241121780384931</v>
      </c>
      <c r="Z212" s="11">
        <f>'OddsRatio_working_3-way'!X212^(1/3)*COS('OddsRatio_working_3-way'!Y212/3)</f>
        <v>0.54585718385883242</v>
      </c>
      <c r="AA212" s="11">
        <f>'OddsRatio_working_3-way'!X212^(1/3)*COS(('OddsRatio_working_3-way'!Y212+2*PI())/3)</f>
        <v>-0.45884462640533841</v>
      </c>
      <c r="AB212" s="11">
        <f>'OddsRatio_working_3-way'!X212^(1/3)*COS(('OddsRatio_working_3-way'!Y212+4*PI())/3)</f>
        <v>-8.7012557453493941E-2</v>
      </c>
      <c r="AC212" s="11">
        <f>'OddsRatio_working_3-way'!X212^(1/3)*SIN('OddsRatio_working_3-way'!Y212/3)</f>
        <v>0.21467734510268294</v>
      </c>
      <c r="AD212" s="11">
        <f>'OddsRatio_working_3-way'!X212^(1/3)*SIN(('OddsRatio_working_3-way'!Y212+2*PI())/3)</f>
        <v>0.36538751550864051</v>
      </c>
      <c r="AE212" s="11">
        <f>'OddsRatio_working_3-way'!X212^(1/3)*SIN(('OddsRatio_working_3-way'!Y212+4*PI())/3)</f>
        <v>-0.58006486061132334</v>
      </c>
      <c r="AF212" s="11">
        <f>-'OddsRatio_working_3-way'!U212/(3*'OddsRatio_working_3-way'!X212^(1/3))*COS(('OddsRatio_working_3-way'!Y212)/3)</f>
        <v>0.54585718385883242</v>
      </c>
      <c r="AG212" s="11">
        <f>-'OddsRatio_working_3-way'!U212/(3*'OddsRatio_working_3-way'!X212^(1/3))*COS(('OddsRatio_working_3-way'!Y212+2*PI())/3)</f>
        <v>-0.45884462640533841</v>
      </c>
      <c r="AH212" s="11">
        <f>-'OddsRatio_working_3-way'!U212/(3*'OddsRatio_working_3-way'!X212^(1/3))*COS(('OddsRatio_working_3-way'!Y212+4*PI())/3)</f>
        <v>-8.7012557453493941E-2</v>
      </c>
      <c r="AI212" s="11">
        <f>'OddsRatio_working_3-way'!U212/(3*'OddsRatio_working_3-way'!X212^(1/3))*SIN(('OddsRatio_working_3-way'!Y212)/3)</f>
        <v>-0.21467734510268294</v>
      </c>
      <c r="AJ212" s="11">
        <f>'OddsRatio_working_3-way'!U212/(3*'OddsRatio_working_3-way'!X212^(1/3))*SIN(('OddsRatio_working_3-way'!Y212+2*PI())/3)</f>
        <v>-0.36538751550864051</v>
      </c>
      <c r="AK212" s="11">
        <f>'OddsRatio_working_3-way'!U212/(3*'OddsRatio_working_3-way'!X212^(1/3))*SIN(('OddsRatio_working_3-way'!Y212+4*PI())/3)</f>
        <v>0.58006486061132334</v>
      </c>
      <c r="AL212" s="11">
        <f>'OddsRatio_working_3-way'!Z212+'OddsRatio_working_3-way'!AF212</f>
        <v>1.0917143677176648</v>
      </c>
      <c r="AM212" s="11">
        <f>'OddsRatio_working_3-way'!AA212+'OddsRatio_working_3-way'!AG212</f>
        <v>-0.91768925281067681</v>
      </c>
      <c r="AN212" s="11">
        <f>'OddsRatio_working_3-way'!AB212+'OddsRatio_working_3-way'!AH212</f>
        <v>-0.17402511490698788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1.0917143677176648</v>
      </c>
      <c r="AS212" s="11">
        <f>IF(('OddsRatio_working_3-way'!X212=0),IF(Q212&gt;0,-Q212^(1/3),(-Q212)^(1/3)),'OddsRatio_working_3-way'!AM212-'OddsRatio_working_3-way'!R212/3)</f>
        <v>-0.91768925281067681</v>
      </c>
      <c r="AT212" s="11">
        <f>IF(('OddsRatio_working_3-way'!X212=0),IF(Q212&gt;0,-Q212^(1/3),(-Q212)^(1/3)),'OddsRatio_working_3-way'!AN212-'OddsRatio_working_3-way'!R212/3)</f>
        <v>-0.17402511490698788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1.87</v>
      </c>
      <c r="B213" s="4">
        <f>IF('True_Odds_Calculator_3-way'!B214="","",'True_Odds_Calculator_3-way'!B214)</f>
        <v>3.76</v>
      </c>
      <c r="C213" s="4">
        <f>IF('True_Odds_Calculator_3-way'!C214="","",'True_Odds_Calculator_3-way'!C214)</f>
        <v>4.43</v>
      </c>
      <c r="D213" s="9">
        <f t="shared" si="41"/>
        <v>0.52404630484636394</v>
      </c>
      <c r="E213" s="9">
        <f t="shared" si="42"/>
        <v>0.25764722401840007</v>
      </c>
      <c r="F213" s="9">
        <f t="shared" si="43"/>
        <v>0.21830647113523605</v>
      </c>
      <c r="G213" s="9">
        <f t="shared" si="44"/>
        <v>1.0439405979222736</v>
      </c>
      <c r="H213" s="9">
        <f t="shared" si="45"/>
        <v>1.9082283201923782</v>
      </c>
      <c r="I213" s="9">
        <f t="shared" si="46"/>
        <v>3.8812760502654755</v>
      </c>
      <c r="J213" s="9">
        <f t="shared" si="47"/>
        <v>4.5807162508733974</v>
      </c>
      <c r="K213" s="11">
        <f t="shared" si="48"/>
        <v>0.53475935828876997</v>
      </c>
      <c r="L213" s="11">
        <f t="shared" si="49"/>
        <v>0.26595744680851063</v>
      </c>
      <c r="M213" s="11">
        <f t="shared" si="50"/>
        <v>0.22573363431151244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-0.26441694124633031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0.22665824585266775</v>
      </c>
      <c r="Q213" s="11">
        <f>2*'OddsRatio_working_3-way'!K213*'OddsRatio_working_3-way'!L213*'OddsRatio_working_3-way'!M213</f>
        <v>6.4209134802455464E-2</v>
      </c>
      <c r="R213" s="11">
        <f t="shared" si="51"/>
        <v>0</v>
      </c>
      <c r="S213" s="11">
        <f t="shared" si="52"/>
        <v>-0.85720016570917579</v>
      </c>
      <c r="T213" s="11">
        <f t="shared" si="53"/>
        <v>-0.24283290813291106</v>
      </c>
      <c r="U213" s="11">
        <f>'OddsRatio_working_3-way'!S213-'OddsRatio_working_3-way'!R213^2/3</f>
        <v>-0.85720016570917579</v>
      </c>
      <c r="V213" s="11">
        <f>'OddsRatio_working_3-way'!S213*'OddsRatio_working_3-way'!R213/3-2*'OddsRatio_working_3-way'!R213^3/27-'OddsRatio_working_3-way'!T213</f>
        <v>0.24283290813291106</v>
      </c>
      <c r="W213" s="11">
        <f>'OddsRatio_working_3-way'!V213^2+4*'OddsRatio_working_3-way'!U213^3/27</f>
        <v>-3.4345353621538552E-2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0.15273602627885913</v>
      </c>
      <c r="Y213" s="11">
        <f>IF('OddsRatio_working_3-way'!W213&gt;=0,IF('OddsRatio_working_3-way'!V213+SQRT('OddsRatio_working_3-way'!W213)&gt;0,0,PI()),ACOS('OddsRatio_working_3-way'!V213/(2*'OddsRatio_working_3-way'!X213)))</f>
        <v>0.65188249998814474</v>
      </c>
      <c r="Z213" s="11">
        <f>'OddsRatio_working_3-way'!X213^(1/3)*COS('OddsRatio_working_3-way'!Y213/3)</f>
        <v>0.52197029896113678</v>
      </c>
      <c r="AA213" s="11">
        <f>'OddsRatio_working_3-way'!X213^(1/3)*COS(('OddsRatio_working_3-way'!Y213+2*PI())/3)</f>
        <v>-0.36078643543976902</v>
      </c>
      <c r="AB213" s="11">
        <f>'OddsRatio_working_3-way'!X213^(1/3)*COS(('OddsRatio_working_3-way'!Y213+4*PI())/3)</f>
        <v>-0.16118386352136804</v>
      </c>
      <c r="AC213" s="11">
        <f>'OddsRatio_working_3-way'!X213^(1/3)*SIN('OddsRatio_working_3-way'!Y213/3)</f>
        <v>0.11524059862803068</v>
      </c>
      <c r="AD213" s="11">
        <f>'OddsRatio_working_3-way'!X213^(1/3)*SIN(('OddsRatio_working_3-way'!Y213+2*PI())/3)</f>
        <v>0.39441923960728731</v>
      </c>
      <c r="AE213" s="11">
        <f>'OddsRatio_working_3-way'!X213^(1/3)*SIN(('OddsRatio_working_3-way'!Y213+4*PI())/3)</f>
        <v>-0.5096598382353178</v>
      </c>
      <c r="AF213" s="11">
        <f>-'OddsRatio_working_3-way'!U213/(3*'OddsRatio_working_3-way'!X213^(1/3))*COS(('OddsRatio_working_3-way'!Y213)/3)</f>
        <v>0.52197029896113667</v>
      </c>
      <c r="AG213" s="11">
        <f>-'OddsRatio_working_3-way'!U213/(3*'OddsRatio_working_3-way'!X213^(1/3))*COS(('OddsRatio_working_3-way'!Y213+2*PI())/3)</f>
        <v>-0.36078643543976896</v>
      </c>
      <c r="AH213" s="11">
        <f>-'OddsRatio_working_3-way'!U213/(3*'OddsRatio_working_3-way'!X213^(1/3))*COS(('OddsRatio_working_3-way'!Y213+4*PI())/3)</f>
        <v>-0.16118386352136801</v>
      </c>
      <c r="AI213" s="11">
        <f>'OddsRatio_working_3-way'!U213/(3*'OddsRatio_working_3-way'!X213^(1/3))*SIN(('OddsRatio_working_3-way'!Y213)/3)</f>
        <v>-0.11524059862803065</v>
      </c>
      <c r="AJ213" s="11">
        <f>'OddsRatio_working_3-way'!U213/(3*'OddsRatio_working_3-way'!X213^(1/3))*SIN(('OddsRatio_working_3-way'!Y213+2*PI())/3)</f>
        <v>-0.3944192396072872</v>
      </c>
      <c r="AK213" s="11">
        <f>'OddsRatio_working_3-way'!U213/(3*'OddsRatio_working_3-way'!X213^(1/3))*SIN(('OddsRatio_working_3-way'!Y213+4*PI())/3)</f>
        <v>0.50965983823531769</v>
      </c>
      <c r="AL213" s="11">
        <f>'OddsRatio_working_3-way'!Z213+'OddsRatio_working_3-way'!AF213</f>
        <v>1.0439405979222736</v>
      </c>
      <c r="AM213" s="11">
        <f>'OddsRatio_working_3-way'!AA213+'OddsRatio_working_3-way'!AG213</f>
        <v>-0.72157287087953792</v>
      </c>
      <c r="AN213" s="11">
        <f>'OddsRatio_working_3-way'!AB213+'OddsRatio_working_3-way'!AH213</f>
        <v>-0.32236772704273609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1.0439405979222736</v>
      </c>
      <c r="AS213" s="11">
        <f>IF(('OddsRatio_working_3-way'!X213=0),IF(Q213&gt;0,-Q213^(1/3),(-Q213)^(1/3)),'OddsRatio_working_3-way'!AM213-'OddsRatio_working_3-way'!R213/3)</f>
        <v>-0.72157287087953792</v>
      </c>
      <c r="AT213" s="11">
        <f>IF(('OddsRatio_working_3-way'!X213=0),IF(Q213&gt;0,-Q213^(1/3),(-Q213)^(1/3)),'OddsRatio_working_3-way'!AN213-'OddsRatio_working_3-way'!R213/3)</f>
        <v>-0.32236772704273609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3.43</v>
      </c>
      <c r="B214" s="4">
        <f>IF('True_Odds_Calculator_3-way'!B215="","",'True_Odds_Calculator_3-way'!B215)</f>
        <v>2.98</v>
      </c>
      <c r="C214" s="4">
        <f>IF('True_Odds_Calculator_3-way'!C215="","",'True_Odds_Calculator_3-way'!C215)</f>
        <v>2.52</v>
      </c>
      <c r="D214" s="9">
        <f t="shared" si="41"/>
        <v>0.28416599235194573</v>
      </c>
      <c r="E214" s="9">
        <f t="shared" si="42"/>
        <v>0.32759222478578903</v>
      </c>
      <c r="F214" s="9">
        <f t="shared" si="43"/>
        <v>0.38824178286226513</v>
      </c>
      <c r="G214" s="9">
        <f t="shared" si="44"/>
        <v>1.036654293898112</v>
      </c>
      <c r="H214" s="9">
        <f t="shared" si="45"/>
        <v>3.5190699341724128</v>
      </c>
      <c r="I214" s="9">
        <f t="shared" si="46"/>
        <v>3.0525755019182617</v>
      </c>
      <c r="J214" s="9">
        <f t="shared" si="47"/>
        <v>2.5757145267251302</v>
      </c>
      <c r="K214" s="11">
        <f t="shared" si="48"/>
        <v>0.29154518950437314</v>
      </c>
      <c r="L214" s="11">
        <f t="shared" si="49"/>
        <v>0.33557046979865773</v>
      </c>
      <c r="M214" s="11">
        <f t="shared" si="50"/>
        <v>0.3968253968253968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-0.28392532194359732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0.23022038108034151</v>
      </c>
      <c r="Q214" s="11">
        <f>2*'OddsRatio_working_3-way'!K214*'OddsRatio_working_3-way'!L214*'OddsRatio_working_3-way'!M214</f>
        <v>7.764599699168348E-2</v>
      </c>
      <c r="R214" s="11">
        <f t="shared" si="51"/>
        <v>0</v>
      </c>
      <c r="S214" s="11">
        <f t="shared" si="52"/>
        <v>-0.81084835795686983</v>
      </c>
      <c r="T214" s="11">
        <f t="shared" si="53"/>
        <v>-0.27347330791125457</v>
      </c>
      <c r="U214" s="11">
        <f>'OddsRatio_working_3-way'!S214-'OddsRatio_working_3-way'!R214^2/3</f>
        <v>-0.81084835795686983</v>
      </c>
      <c r="V214" s="11">
        <f>'OddsRatio_working_3-way'!S214*'OddsRatio_working_3-way'!R214/3-2*'OddsRatio_working_3-way'!R214^3/27-'OddsRatio_working_3-way'!T214</f>
        <v>0.27347330791125457</v>
      </c>
      <c r="W214" s="11">
        <f>'OddsRatio_working_3-way'!V214^2+4*'OddsRatio_working_3-way'!U214^3/27</f>
        <v>-4.191990226794895E-3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0.14051658297752506</v>
      </c>
      <c r="Y214" s="11">
        <f>IF('OddsRatio_working_3-way'!W214&gt;=0,IF('OddsRatio_working_3-way'!V214+SQRT('OddsRatio_working_3-way'!W214)&gt;0,0,PI()),ACOS('OddsRatio_working_3-way'!V214/(2*'OddsRatio_working_3-way'!X214)))</f>
        <v>0.23247241074691005</v>
      </c>
      <c r="Z214" s="11">
        <f>'OddsRatio_working_3-way'!X214^(1/3)*COS('OddsRatio_working_3-way'!Y214/3)</f>
        <v>0.51832714694905602</v>
      </c>
      <c r="AA214" s="11">
        <f>'OddsRatio_working_3-way'!X214^(1/3)*COS(('OddsRatio_working_3-way'!Y214+2*PI())/3)</f>
        <v>-0.29401778471156947</v>
      </c>
      <c r="AB214" s="11">
        <f>'OddsRatio_working_3-way'!X214^(1/3)*COS(('OddsRatio_working_3-way'!Y214+4*PI())/3)</f>
        <v>-0.2243093622374864</v>
      </c>
      <c r="AC214" s="11">
        <f>'OddsRatio_working_3-way'!X214^(1/3)*SIN('OddsRatio_working_3-way'!Y214/3)</f>
        <v>4.0246176480196037E-2</v>
      </c>
      <c r="AD214" s="11">
        <f>'OddsRatio_working_3-way'!X214^(1/3)*SIN(('OddsRatio_working_3-way'!Y214+2*PI())/3)</f>
        <v>0.42876138848889422</v>
      </c>
      <c r="AE214" s="11">
        <f>'OddsRatio_working_3-way'!X214^(1/3)*SIN(('OddsRatio_working_3-way'!Y214+4*PI())/3)</f>
        <v>-0.4690075649690903</v>
      </c>
      <c r="AF214" s="11">
        <f>-'OddsRatio_working_3-way'!U214/(3*'OddsRatio_working_3-way'!X214^(1/3))*COS(('OddsRatio_working_3-way'!Y214)/3)</f>
        <v>0.51832714694905591</v>
      </c>
      <c r="AG214" s="11">
        <f>-'OddsRatio_working_3-way'!U214/(3*'OddsRatio_working_3-way'!X214^(1/3))*COS(('OddsRatio_working_3-way'!Y214+2*PI())/3)</f>
        <v>-0.29401778471156936</v>
      </c>
      <c r="AH214" s="11">
        <f>-'OddsRatio_working_3-way'!U214/(3*'OddsRatio_working_3-way'!X214^(1/3))*COS(('OddsRatio_working_3-way'!Y214+4*PI())/3)</f>
        <v>-0.22430936223748635</v>
      </c>
      <c r="AI214" s="11">
        <f>'OddsRatio_working_3-way'!U214/(3*'OddsRatio_working_3-way'!X214^(1/3))*SIN(('OddsRatio_working_3-way'!Y214)/3)</f>
        <v>-4.024617648019603E-2</v>
      </c>
      <c r="AJ214" s="11">
        <f>'OddsRatio_working_3-way'!U214/(3*'OddsRatio_working_3-way'!X214^(1/3))*SIN(('OddsRatio_working_3-way'!Y214+2*PI())/3)</f>
        <v>-0.42876138848889417</v>
      </c>
      <c r="AK214" s="11">
        <f>'OddsRatio_working_3-way'!U214/(3*'OddsRatio_working_3-way'!X214^(1/3))*SIN(('OddsRatio_working_3-way'!Y214+4*PI())/3)</f>
        <v>0.46900756496909018</v>
      </c>
      <c r="AL214" s="11">
        <f>'OddsRatio_working_3-way'!Z214+'OddsRatio_working_3-way'!AF214</f>
        <v>1.036654293898112</v>
      </c>
      <c r="AM214" s="11">
        <f>'OddsRatio_working_3-way'!AA214+'OddsRatio_working_3-way'!AG214</f>
        <v>-0.58803556942313884</v>
      </c>
      <c r="AN214" s="11">
        <f>'OddsRatio_working_3-way'!AB214+'OddsRatio_working_3-way'!AH214</f>
        <v>-0.44861872447497275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1.036654293898112</v>
      </c>
      <c r="AS214" s="11">
        <f>IF(('OddsRatio_working_3-way'!X214=0),IF(Q214&gt;0,-Q214^(1/3),(-Q214)^(1/3)),'OddsRatio_working_3-way'!AM214-'OddsRatio_working_3-way'!R214/3)</f>
        <v>-0.58803556942313884</v>
      </c>
      <c r="AT214" s="11">
        <f>IF(('OddsRatio_working_3-way'!X214=0),IF(Q214&gt;0,-Q214^(1/3),(-Q214)^(1/3)),'OddsRatio_working_3-way'!AN214-'OddsRatio_working_3-way'!R214/3)</f>
        <v>-0.44861872447497275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1.75</v>
      </c>
      <c r="B215" s="4">
        <f>IF('True_Odds_Calculator_3-way'!B216="","",'True_Odds_Calculator_3-way'!B216)</f>
        <v>4.1900000000000004</v>
      </c>
      <c r="C215" s="4">
        <f>IF('True_Odds_Calculator_3-way'!C216="","",'True_Odds_Calculator_3-way'!C216)</f>
        <v>4.58</v>
      </c>
      <c r="D215" s="9">
        <f t="shared" si="41"/>
        <v>0.55965784063076374</v>
      </c>
      <c r="E215" s="9">
        <f t="shared" si="42"/>
        <v>0.2300676158064959</v>
      </c>
      <c r="F215" s="9">
        <f t="shared" si="43"/>
        <v>0.21027454356274047</v>
      </c>
      <c r="G215" s="9">
        <f t="shared" si="44"/>
        <v>1.0490746962416599</v>
      </c>
      <c r="H215" s="9">
        <f t="shared" si="45"/>
        <v>1.7868060221812447</v>
      </c>
      <c r="I215" s="9">
        <f t="shared" si="46"/>
        <v>4.3465482810108957</v>
      </c>
      <c r="J215" s="9">
        <f t="shared" si="47"/>
        <v>4.755687412545142</v>
      </c>
      <c r="K215" s="11">
        <f t="shared" si="48"/>
        <v>0.5714285714285714</v>
      </c>
      <c r="L215" s="11">
        <f t="shared" si="49"/>
        <v>0.2386634844868735</v>
      </c>
      <c r="M215" s="11">
        <f t="shared" si="50"/>
        <v>0.2183406113537118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-0.25504535797289396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0.2239238182584265</v>
      </c>
      <c r="Q215" s="11">
        <f>2*'OddsRatio_working_3-way'!K215*'OddsRatio_working_3-way'!L215*'OddsRatio_working_3-way'!M215</f>
        <v>5.9554206983624076E-2</v>
      </c>
      <c r="R215" s="11">
        <f t="shared" si="51"/>
        <v>0</v>
      </c>
      <c r="S215" s="11">
        <f t="shared" si="52"/>
        <v>-0.87797645108375177</v>
      </c>
      <c r="T215" s="11">
        <f t="shared" si="53"/>
        <v>-0.2335043752882319</v>
      </c>
      <c r="U215" s="11">
        <f>'OddsRatio_working_3-way'!S215-'OddsRatio_working_3-way'!R215^2/3</f>
        <v>-0.87797645108375177</v>
      </c>
      <c r="V215" s="11">
        <f>'OddsRatio_working_3-way'!S215*'OddsRatio_working_3-way'!R215/3-2*'OddsRatio_working_3-way'!R215^3/27-'OddsRatio_working_3-way'!T215</f>
        <v>0.2335043752882319</v>
      </c>
      <c r="W215" s="11">
        <f>'OddsRatio_working_3-way'!V215^2+4*'OddsRatio_working_3-way'!U215^3/27</f>
        <v>-4.573966124161051E-2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0.15832241985925269</v>
      </c>
      <c r="Y215" s="11">
        <f>IF('OddsRatio_working_3-way'!W215&gt;=0,IF('OddsRatio_working_3-way'!V215+SQRT('OddsRatio_working_3-way'!W215)&gt;0,0,PI()),ACOS('OddsRatio_working_3-way'!V215/(2*'OddsRatio_working_3-way'!X215)))</f>
        <v>0.74153439332684101</v>
      </c>
      <c r="Z215" s="11">
        <f>'OddsRatio_working_3-way'!X215^(1/3)*COS('OddsRatio_working_3-way'!Y215/3)</f>
        <v>0.52453734812082997</v>
      </c>
      <c r="AA215" s="11">
        <f>'OddsRatio_working_3-way'!X215^(1/3)*COS(('OddsRatio_working_3-way'!Y215+2*PI())/3)</f>
        <v>-0.37689650920839896</v>
      </c>
      <c r="AB215" s="11">
        <f>'OddsRatio_working_3-way'!X215^(1/3)*COS(('OddsRatio_working_3-way'!Y215+4*PI())/3)</f>
        <v>-0.14764083891243096</v>
      </c>
      <c r="AC215" s="11">
        <f>'OddsRatio_working_3-way'!X215^(1/3)*SIN('OddsRatio_working_3-way'!Y215/3)</f>
        <v>0.1323608229586252</v>
      </c>
      <c r="AD215" s="11">
        <f>'OddsRatio_working_3-way'!X215^(1/3)*SIN(('OddsRatio_working_3-way'!Y215+2*PI())/3)</f>
        <v>0.38808225722704787</v>
      </c>
      <c r="AE215" s="11">
        <f>'OddsRatio_working_3-way'!X215^(1/3)*SIN(('OddsRatio_working_3-way'!Y215+4*PI())/3)</f>
        <v>-0.52044308018567309</v>
      </c>
      <c r="AF215" s="11">
        <f>-'OddsRatio_working_3-way'!U215/(3*'OddsRatio_working_3-way'!X215^(1/3))*COS(('OddsRatio_working_3-way'!Y215)/3)</f>
        <v>0.52453734812082986</v>
      </c>
      <c r="AG215" s="11">
        <f>-'OddsRatio_working_3-way'!U215/(3*'OddsRatio_working_3-way'!X215^(1/3))*COS(('OddsRatio_working_3-way'!Y215+2*PI())/3)</f>
        <v>-0.3768965092083989</v>
      </c>
      <c r="AH215" s="11">
        <f>-'OddsRatio_working_3-way'!U215/(3*'OddsRatio_working_3-way'!X215^(1/3))*COS(('OddsRatio_working_3-way'!Y215+4*PI())/3)</f>
        <v>-0.14764083891243093</v>
      </c>
      <c r="AI215" s="11">
        <f>'OddsRatio_working_3-way'!U215/(3*'OddsRatio_working_3-way'!X215^(1/3))*SIN(('OddsRatio_working_3-way'!Y215)/3)</f>
        <v>-0.13236082295862517</v>
      </c>
      <c r="AJ215" s="11">
        <f>'OddsRatio_working_3-way'!U215/(3*'OddsRatio_working_3-way'!X215^(1/3))*SIN(('OddsRatio_working_3-way'!Y215+2*PI())/3)</f>
        <v>-0.38808225722704781</v>
      </c>
      <c r="AK215" s="11">
        <f>'OddsRatio_working_3-way'!U215/(3*'OddsRatio_working_3-way'!X215^(1/3))*SIN(('OddsRatio_working_3-way'!Y215+4*PI())/3)</f>
        <v>0.52044308018567298</v>
      </c>
      <c r="AL215" s="11">
        <f>'OddsRatio_working_3-way'!Z215+'OddsRatio_working_3-way'!AF215</f>
        <v>1.0490746962416599</v>
      </c>
      <c r="AM215" s="11">
        <f>'OddsRatio_working_3-way'!AA215+'OddsRatio_working_3-way'!AG215</f>
        <v>-0.7537930184167978</v>
      </c>
      <c r="AN215" s="11">
        <f>'OddsRatio_working_3-way'!AB215+'OddsRatio_working_3-way'!AH215</f>
        <v>-0.29528167782486192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1.0490746962416599</v>
      </c>
      <c r="AS215" s="11">
        <f>IF(('OddsRatio_working_3-way'!X215=0),IF(Q215&gt;0,-Q215^(1/3),(-Q215)^(1/3)),'OddsRatio_working_3-way'!AM215-'OddsRatio_working_3-way'!R215/3)</f>
        <v>-0.7537930184167978</v>
      </c>
      <c r="AT215" s="11">
        <f>IF(('OddsRatio_working_3-way'!X215=0),IF(Q215&gt;0,-Q215^(1/3),(-Q215)^(1/3)),'OddsRatio_working_3-way'!AN215-'OddsRatio_working_3-way'!R215/3)</f>
        <v>-0.29528167782486192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2.1</v>
      </c>
      <c r="B216" s="4">
        <f>IF('True_Odds_Calculator_3-way'!B217="","",'True_Odds_Calculator_3-way'!B217)</f>
        <v>3.3</v>
      </c>
      <c r="C216" s="4">
        <f>IF('True_Odds_Calculator_3-way'!C217="","",'True_Odds_Calculator_3-way'!C217)</f>
        <v>3.93</v>
      </c>
      <c r="D216" s="9">
        <f t="shared" si="41"/>
        <v>0.46319419060535044</v>
      </c>
      <c r="E216" s="9">
        <f t="shared" si="42"/>
        <v>0.29212433101736929</v>
      </c>
      <c r="F216" s="9">
        <f t="shared" si="43"/>
        <v>0.24468147837728008</v>
      </c>
      <c r="G216" s="9">
        <f t="shared" si="44"/>
        <v>1.0535652025991238</v>
      </c>
      <c r="H216" s="9">
        <f t="shared" si="45"/>
        <v>2.1589217228590361</v>
      </c>
      <c r="I216" s="9">
        <f t="shared" si="46"/>
        <v>3.4231999659779846</v>
      </c>
      <c r="J216" s="9">
        <f t="shared" si="47"/>
        <v>4.0869460436154332</v>
      </c>
      <c r="K216" s="11">
        <f t="shared" si="48"/>
        <v>0.47619047619047616</v>
      </c>
      <c r="L216" s="11">
        <f t="shared" si="49"/>
        <v>0.30303030303030304</v>
      </c>
      <c r="M216" s="11">
        <f t="shared" si="50"/>
        <v>0.2544529262086514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-0.27218385233652387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0.23242236982694997</v>
      </c>
      <c r="Q216" s="11">
        <f>2*'OddsRatio_working_3-way'!K216*'OddsRatio_working_3-way'!L216*'OddsRatio_working_3-way'!M216</f>
        <v>7.343518793900472E-2</v>
      </c>
      <c r="R216" s="11">
        <f t="shared" si="51"/>
        <v>0</v>
      </c>
      <c r="S216" s="11">
        <f t="shared" si="52"/>
        <v>-0.85391682067746832</v>
      </c>
      <c r="T216" s="11">
        <f t="shared" si="53"/>
        <v>-0.26979994334201207</v>
      </c>
      <c r="U216" s="11">
        <f>'OddsRatio_working_3-way'!S216-'OddsRatio_working_3-way'!R216^2/3</f>
        <v>-0.85391682067746832</v>
      </c>
      <c r="V216" s="11">
        <f>'OddsRatio_working_3-way'!S216*'OddsRatio_working_3-way'!R216/3-2*'OddsRatio_working_3-way'!R216^3/27-'OddsRatio_working_3-way'!T216</f>
        <v>0.26979994334201207</v>
      </c>
      <c r="W216" s="11">
        <f>'OddsRatio_working_3-way'!V216^2+4*'OddsRatio_working_3-way'!U216^3/27</f>
        <v>-1.9453011267908521E-2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0.15185932692401663</v>
      </c>
      <c r="Y216" s="11">
        <f>IF('OddsRatio_working_3-way'!W216&gt;=0,IF('OddsRatio_working_3-way'!V216+SQRT('OddsRatio_working_3-way'!W216)&gt;0,0,PI()),ACOS('OddsRatio_working_3-way'!V216/(2*'OddsRatio_working_3-way'!X216)))</f>
        <v>0.47711831874997768</v>
      </c>
      <c r="Z216" s="11">
        <f>'OddsRatio_working_3-way'!X216^(1/3)*COS('OddsRatio_working_3-way'!Y216/3)</f>
        <v>0.52678260129956189</v>
      </c>
      <c r="AA216" s="11">
        <f>'OddsRatio_working_3-way'!X216^(1/3)*COS(('OddsRatio_working_3-way'!Y216+2*PI())/3)</f>
        <v>-0.33656420133997605</v>
      </c>
      <c r="AB216" s="11">
        <f>'OddsRatio_working_3-way'!X216^(1/3)*COS(('OddsRatio_working_3-way'!Y216+4*PI())/3)</f>
        <v>-0.190218399959586</v>
      </c>
      <c r="AC216" s="11">
        <f>'OddsRatio_working_3-way'!X216^(1/3)*SIN('OddsRatio_working_3-way'!Y216/3)</f>
        <v>8.4492787821739745E-2</v>
      </c>
      <c r="AD216" s="11">
        <f>'OddsRatio_working_3-way'!X216^(1/3)*SIN(('OddsRatio_working_3-way'!Y216+2*PI())/3)</f>
        <v>0.41396072108620019</v>
      </c>
      <c r="AE216" s="11">
        <f>'OddsRatio_working_3-way'!X216^(1/3)*SIN(('OddsRatio_working_3-way'!Y216+4*PI())/3)</f>
        <v>-0.49845350890793988</v>
      </c>
      <c r="AF216" s="11">
        <f>-'OddsRatio_working_3-way'!U216/(3*'OddsRatio_working_3-way'!X216^(1/3))*COS(('OddsRatio_working_3-way'!Y216)/3)</f>
        <v>0.52678260129956189</v>
      </c>
      <c r="AG216" s="11">
        <f>-'OddsRatio_working_3-way'!U216/(3*'OddsRatio_working_3-way'!X216^(1/3))*COS(('OddsRatio_working_3-way'!Y216+2*PI())/3)</f>
        <v>-0.33656420133997605</v>
      </c>
      <c r="AH216" s="11">
        <f>-'OddsRatio_working_3-way'!U216/(3*'OddsRatio_working_3-way'!X216^(1/3))*COS(('OddsRatio_working_3-way'!Y216+4*PI())/3)</f>
        <v>-0.190218399959586</v>
      </c>
      <c r="AI216" s="11">
        <f>'OddsRatio_working_3-way'!U216/(3*'OddsRatio_working_3-way'!X216^(1/3))*SIN(('OddsRatio_working_3-way'!Y216)/3)</f>
        <v>-8.4492787821739745E-2</v>
      </c>
      <c r="AJ216" s="11">
        <f>'OddsRatio_working_3-way'!U216/(3*'OddsRatio_working_3-way'!X216^(1/3))*SIN(('OddsRatio_working_3-way'!Y216+2*PI())/3)</f>
        <v>-0.41396072108620019</v>
      </c>
      <c r="AK216" s="11">
        <f>'OddsRatio_working_3-way'!U216/(3*'OddsRatio_working_3-way'!X216^(1/3))*SIN(('OddsRatio_working_3-way'!Y216+4*PI())/3)</f>
        <v>0.49845350890793988</v>
      </c>
      <c r="AL216" s="11">
        <f>'OddsRatio_working_3-way'!Z216+'OddsRatio_working_3-way'!AF216</f>
        <v>1.0535652025991238</v>
      </c>
      <c r="AM216" s="11">
        <f>'OddsRatio_working_3-way'!AA216+'OddsRatio_working_3-way'!AG216</f>
        <v>-0.67312840267995211</v>
      </c>
      <c r="AN216" s="11">
        <f>'OddsRatio_working_3-way'!AB216+'OddsRatio_working_3-way'!AH216</f>
        <v>-0.38043679991917201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1.0535652025991238</v>
      </c>
      <c r="AS216" s="11">
        <f>IF(('OddsRatio_working_3-way'!X216=0),IF(Q216&gt;0,-Q216^(1/3),(-Q216)^(1/3)),'OddsRatio_working_3-way'!AM216-'OddsRatio_working_3-way'!R216/3)</f>
        <v>-0.67312840267995211</v>
      </c>
      <c r="AT216" s="11">
        <f>IF(('OddsRatio_working_3-way'!X216=0),IF(Q216&gt;0,-Q216^(1/3),(-Q216)^(1/3)),'OddsRatio_working_3-way'!AN216-'OddsRatio_working_3-way'!R216/3)</f>
        <v>-0.38043679991917201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2.64</v>
      </c>
      <c r="B217" s="4">
        <f>IF('True_Odds_Calculator_3-way'!B218="","",'True_Odds_Calculator_3-way'!B218)</f>
        <v>3.39</v>
      </c>
      <c r="C217" s="4">
        <f>IF('True_Odds_Calculator_3-way'!C218="","",'True_Odds_Calculator_3-way'!C218)</f>
        <v>2.78</v>
      </c>
      <c r="D217" s="9">
        <f t="shared" si="41"/>
        <v>0.36707158760170677</v>
      </c>
      <c r="E217" s="9">
        <f t="shared" si="42"/>
        <v>0.28467321809741786</v>
      </c>
      <c r="F217" s="9">
        <f t="shared" si="43"/>
        <v>0.34825519430087526</v>
      </c>
      <c r="G217" s="9">
        <f t="shared" si="44"/>
        <v>1.0513806347719969</v>
      </c>
      <c r="H217" s="9">
        <f t="shared" si="45"/>
        <v>2.7242642410260749</v>
      </c>
      <c r="I217" s="9">
        <f t="shared" si="46"/>
        <v>3.5127997171050724</v>
      </c>
      <c r="J217" s="9">
        <f t="shared" si="47"/>
        <v>2.8714575298941543</v>
      </c>
      <c r="K217" s="11">
        <f t="shared" si="48"/>
        <v>0.37878787878787878</v>
      </c>
      <c r="L217" s="11">
        <f t="shared" si="49"/>
        <v>0.29498525073746312</v>
      </c>
      <c r="M217" s="11">
        <f t="shared" si="50"/>
        <v>0.35971223021582738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-0.28042280576182643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0.23352195154576263</v>
      </c>
      <c r="Q217" s="11">
        <f>2*'OddsRatio_working_3-way'!K217*'OddsRatio_working_3-way'!L217*'OddsRatio_working_3-way'!M217</f>
        <v>8.0386213957233249E-2</v>
      </c>
      <c r="R217" s="11">
        <f t="shared" si="51"/>
        <v>0</v>
      </c>
      <c r="S217" s="11">
        <f t="shared" si="52"/>
        <v>-0.83274950092362154</v>
      </c>
      <c r="T217" s="11">
        <f t="shared" si="53"/>
        <v>-0.28666075763291615</v>
      </c>
      <c r="U217" s="11">
        <f>'OddsRatio_working_3-way'!S217-'OddsRatio_working_3-way'!R217^2/3</f>
        <v>-0.83274950092362154</v>
      </c>
      <c r="V217" s="11">
        <f>'OddsRatio_working_3-way'!S217*'OddsRatio_working_3-way'!R217/3-2*'OddsRatio_working_3-way'!R217^3/27-'OddsRatio_working_3-way'!T217</f>
        <v>0.28666075763291615</v>
      </c>
      <c r="W217" s="11">
        <f>'OddsRatio_working_3-way'!V217^2+4*'OddsRatio_working_3-way'!U217^3/27</f>
        <v>-3.3794230903850392E-3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0.14624791712795651</v>
      </c>
      <c r="Y217" s="11">
        <f>IF('OddsRatio_working_3-way'!W217&gt;=0,IF('OddsRatio_working_3-way'!V217+SQRT('OddsRatio_working_3-way'!W217)&gt;0,0,PI()),ACOS('OddsRatio_working_3-way'!V217/(2*'OddsRatio_working_3-way'!X217)))</f>
        <v>0.20007972417725539</v>
      </c>
      <c r="Z217" s="11">
        <f>'OddsRatio_working_3-way'!X217^(1/3)*COS('OddsRatio_working_3-way'!Y217/3)</f>
        <v>0.52569031738599847</v>
      </c>
      <c r="AA217" s="11">
        <f>'OddsRatio_working_3-way'!X217^(1/3)*COS(('OddsRatio_working_3-way'!Y217+2*PI())/3)</f>
        <v>-0.29325309985746406</v>
      </c>
      <c r="AB217" s="11">
        <f>'OddsRatio_working_3-way'!X217^(1/3)*COS(('OddsRatio_working_3-way'!Y217+4*PI())/3)</f>
        <v>-0.23243721752853455</v>
      </c>
      <c r="AC217" s="11">
        <f>'OddsRatio_working_3-way'!X217^(1/3)*SIN('OddsRatio_working_3-way'!Y217/3)</f>
        <v>3.5112066033612055E-2</v>
      </c>
      <c r="AD217" s="11">
        <f>'OddsRatio_working_3-way'!X217^(1/3)*SIN(('OddsRatio_working_3-way'!Y217+2*PI())/3)</f>
        <v>0.43770513636297298</v>
      </c>
      <c r="AE217" s="11">
        <f>'OddsRatio_working_3-way'!X217^(1/3)*SIN(('OddsRatio_working_3-way'!Y217+4*PI())/3)</f>
        <v>-0.47281720239658503</v>
      </c>
      <c r="AF217" s="11">
        <f>-'OddsRatio_working_3-way'!U217/(3*'OddsRatio_working_3-way'!X217^(1/3))*COS(('OddsRatio_working_3-way'!Y217)/3)</f>
        <v>0.52569031738599847</v>
      </c>
      <c r="AG217" s="11">
        <f>-'OddsRatio_working_3-way'!U217/(3*'OddsRatio_working_3-way'!X217^(1/3))*COS(('OddsRatio_working_3-way'!Y217+2*PI())/3)</f>
        <v>-0.29325309985746406</v>
      </c>
      <c r="AH217" s="11">
        <f>-'OddsRatio_working_3-way'!U217/(3*'OddsRatio_working_3-way'!X217^(1/3))*COS(('OddsRatio_working_3-way'!Y217+4*PI())/3)</f>
        <v>-0.23243721752853455</v>
      </c>
      <c r="AI217" s="11">
        <f>'OddsRatio_working_3-way'!U217/(3*'OddsRatio_working_3-way'!X217^(1/3))*SIN(('OddsRatio_working_3-way'!Y217)/3)</f>
        <v>-3.5112066033612055E-2</v>
      </c>
      <c r="AJ217" s="11">
        <f>'OddsRatio_working_3-way'!U217/(3*'OddsRatio_working_3-way'!X217^(1/3))*SIN(('OddsRatio_working_3-way'!Y217+2*PI())/3)</f>
        <v>-0.43770513636297298</v>
      </c>
      <c r="AK217" s="11">
        <f>'OddsRatio_working_3-way'!U217/(3*'OddsRatio_working_3-way'!X217^(1/3))*SIN(('OddsRatio_working_3-way'!Y217+4*PI())/3)</f>
        <v>0.47281720239658503</v>
      </c>
      <c r="AL217" s="11">
        <f>'OddsRatio_working_3-way'!Z217+'OddsRatio_working_3-way'!AF217</f>
        <v>1.0513806347719969</v>
      </c>
      <c r="AM217" s="11">
        <f>'OddsRatio_working_3-way'!AA217+'OddsRatio_working_3-way'!AG217</f>
        <v>-0.58650619971492812</v>
      </c>
      <c r="AN217" s="11">
        <f>'OddsRatio_working_3-way'!AB217+'OddsRatio_working_3-way'!AH217</f>
        <v>-0.4648744350570691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1.0513806347719969</v>
      </c>
      <c r="AS217" s="11">
        <f>IF(('OddsRatio_working_3-way'!X217=0),IF(Q217&gt;0,-Q217^(1/3),(-Q217)^(1/3)),'OddsRatio_working_3-way'!AM217-'OddsRatio_working_3-way'!R217/3)</f>
        <v>-0.58650619971492812</v>
      </c>
      <c r="AT217" s="11">
        <f>IF(('OddsRatio_working_3-way'!X217=0),IF(Q217&gt;0,-Q217^(1/3),(-Q217)^(1/3)),'OddsRatio_working_3-way'!AN217-'OddsRatio_working_3-way'!R217/3)</f>
        <v>-0.4648744350570691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2.31</v>
      </c>
      <c r="B218" s="4">
        <f>IF('True_Odds_Calculator_3-way'!B219="","",'True_Odds_Calculator_3-way'!B219)</f>
        <v>3.08</v>
      </c>
      <c r="C218" s="4">
        <f>IF('True_Odds_Calculator_3-way'!C219="","",'True_Odds_Calculator_3-way'!C219)</f>
        <v>3.63</v>
      </c>
      <c r="D218" s="9">
        <f t="shared" si="41"/>
        <v>0.42063402315552045</v>
      </c>
      <c r="E218" s="9">
        <f t="shared" si="42"/>
        <v>0.31377875238510078</v>
      </c>
      <c r="F218" s="9">
        <f t="shared" si="43"/>
        <v>0.26558722445937899</v>
      </c>
      <c r="G218" s="9">
        <f t="shared" si="44"/>
        <v>1.0514225671609954</v>
      </c>
      <c r="H218" s="9">
        <f t="shared" si="45"/>
        <v>2.3773635629809036</v>
      </c>
      <c r="I218" s="9">
        <f t="shared" si="46"/>
        <v>3.1869589396948701</v>
      </c>
      <c r="J218" s="9">
        <f t="shared" si="47"/>
        <v>3.7652413516334176</v>
      </c>
      <c r="K218" s="11">
        <f t="shared" si="48"/>
        <v>0.4329004329004329</v>
      </c>
      <c r="L218" s="11">
        <f t="shared" si="49"/>
        <v>0.32467532467532467</v>
      </c>
      <c r="M218" s="11">
        <f t="shared" si="50"/>
        <v>0.27548209366391185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-0.27747320953288557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0.23309189349760351</v>
      </c>
      <c r="Q218" s="11">
        <f>2*'OddsRatio_working_3-way'!K218*'OddsRatio_working_3-way'!L218*'OddsRatio_working_3-way'!M218</f>
        <v>7.7439167274951329E-2</v>
      </c>
      <c r="R218" s="11">
        <f t="shared" si="51"/>
        <v>0</v>
      </c>
      <c r="S218" s="11">
        <f t="shared" si="52"/>
        <v>-0.84005188785614249</v>
      </c>
      <c r="T218" s="11">
        <f t="shared" si="53"/>
        <v>-0.27908700593227326</v>
      </c>
      <c r="U218" s="11">
        <f>'OddsRatio_working_3-way'!S218-'OddsRatio_working_3-way'!R218^2/3</f>
        <v>-0.84005188785614249</v>
      </c>
      <c r="V218" s="11">
        <f>'OddsRatio_working_3-way'!S218*'OddsRatio_working_3-way'!R218/3-2*'OddsRatio_working_3-way'!R218^3/27-'OddsRatio_working_3-way'!T218</f>
        <v>0.27908700593227326</v>
      </c>
      <c r="W218" s="11">
        <f>'OddsRatio_working_3-way'!V218^2+4*'OddsRatio_working_3-way'!U218^3/27</f>
        <v>-9.9347161566100961E-3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0.14817580186795923</v>
      </c>
      <c r="Y218" s="11">
        <f>IF('OddsRatio_working_3-way'!W218&gt;=0,IF('OddsRatio_working_3-way'!V218+SQRT('OddsRatio_working_3-way'!W218)&gt;0,0,PI()),ACOS('OddsRatio_working_3-way'!V218/(2*'OddsRatio_working_3-way'!X218)))</f>
        <v>0.34302112998476431</v>
      </c>
      <c r="Z218" s="11">
        <f>'OddsRatio_working_3-way'!X218^(1/3)*COS('OddsRatio_working_3-way'!Y218/3)</f>
        <v>0.52571128358049779</v>
      </c>
      <c r="AA218" s="11">
        <f>'OddsRatio_working_3-way'!X218^(1/3)*COS(('OddsRatio_working_3-way'!Y218+2*PI())/3)</f>
        <v>-0.31514050289884138</v>
      </c>
      <c r="AB218" s="11">
        <f>'OddsRatio_working_3-way'!X218^(1/3)*COS(('OddsRatio_working_3-way'!Y218+4*PI())/3)</f>
        <v>-0.21057078068165649</v>
      </c>
      <c r="AC218" s="11">
        <f>'OddsRatio_working_3-way'!X218^(1/3)*SIN('OddsRatio_working_3-way'!Y218/3)</f>
        <v>6.037335727117607E-2</v>
      </c>
      <c r="AD218" s="11">
        <f>'OddsRatio_working_3-way'!X218^(1/3)*SIN(('OddsRatio_working_3-way'!Y218+2*PI())/3)</f>
        <v>0.42509264800124802</v>
      </c>
      <c r="AE218" s="11">
        <f>'OddsRatio_working_3-way'!X218^(1/3)*SIN(('OddsRatio_working_3-way'!Y218+4*PI())/3)</f>
        <v>-0.48546600527242412</v>
      </c>
      <c r="AF218" s="11">
        <f>-'OddsRatio_working_3-way'!U218/(3*'OddsRatio_working_3-way'!X218^(1/3))*COS(('OddsRatio_working_3-way'!Y218)/3)</f>
        <v>0.52571128358049757</v>
      </c>
      <c r="AG218" s="11">
        <f>-'OddsRatio_working_3-way'!U218/(3*'OddsRatio_working_3-way'!X218^(1/3))*COS(('OddsRatio_working_3-way'!Y218+2*PI())/3)</f>
        <v>-0.31514050289884121</v>
      </c>
      <c r="AH218" s="11">
        <f>-'OddsRatio_working_3-way'!U218/(3*'OddsRatio_working_3-way'!X218^(1/3))*COS(('OddsRatio_working_3-way'!Y218+4*PI())/3)</f>
        <v>-0.21057078068165641</v>
      </c>
      <c r="AI218" s="11">
        <f>'OddsRatio_working_3-way'!U218/(3*'OddsRatio_working_3-way'!X218^(1/3))*SIN(('OddsRatio_working_3-way'!Y218)/3)</f>
        <v>-6.0373357271176042E-2</v>
      </c>
      <c r="AJ218" s="11">
        <f>'OddsRatio_working_3-way'!U218/(3*'OddsRatio_working_3-way'!X218^(1/3))*SIN(('OddsRatio_working_3-way'!Y218+2*PI())/3)</f>
        <v>-0.42509264800124785</v>
      </c>
      <c r="AK218" s="11">
        <f>'OddsRatio_working_3-way'!U218/(3*'OddsRatio_working_3-way'!X218^(1/3))*SIN(('OddsRatio_working_3-way'!Y218+4*PI())/3)</f>
        <v>0.4854660052724239</v>
      </c>
      <c r="AL218" s="11">
        <f>'OddsRatio_working_3-way'!Z218+'OddsRatio_working_3-way'!AF218</f>
        <v>1.0514225671609954</v>
      </c>
      <c r="AM218" s="11">
        <f>'OddsRatio_working_3-way'!AA218+'OddsRatio_working_3-way'!AG218</f>
        <v>-0.63028100579768265</v>
      </c>
      <c r="AN218" s="11">
        <f>'OddsRatio_working_3-way'!AB218+'OddsRatio_working_3-way'!AH218</f>
        <v>-0.42114156136331293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1.0514225671609954</v>
      </c>
      <c r="AS218" s="11">
        <f>IF(('OddsRatio_working_3-way'!X218=0),IF(Q218&gt;0,-Q218^(1/3),(-Q218)^(1/3)),'OddsRatio_working_3-way'!AM218-'OddsRatio_working_3-way'!R218/3)</f>
        <v>-0.63028100579768265</v>
      </c>
      <c r="AT218" s="11">
        <f>IF(('OddsRatio_working_3-way'!X218=0),IF(Q218&gt;0,-Q218^(1/3),(-Q218)^(1/3)),'OddsRatio_working_3-way'!AN218-'OddsRatio_working_3-way'!R218/3)</f>
        <v>-0.42114156136331293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9.9600000000000009</v>
      </c>
      <c r="B219" s="4">
        <f>IF('True_Odds_Calculator_3-way'!B220="","",'True_Odds_Calculator_3-way'!B220)</f>
        <v>6.21</v>
      </c>
      <c r="C219" s="4">
        <f>IF('True_Odds_Calculator_3-way'!C220="","",'True_Odds_Calculator_3-way'!C220)</f>
        <v>1.29</v>
      </c>
      <c r="D219" s="9">
        <f t="shared" si="41"/>
        <v>9.2363571314876172E-2</v>
      </c>
      <c r="E219" s="9">
        <f t="shared" si="42"/>
        <v>0.14894231002037533</v>
      </c>
      <c r="F219" s="9">
        <f t="shared" si="43"/>
        <v>0.75869411866474878</v>
      </c>
      <c r="G219" s="9">
        <f t="shared" si="44"/>
        <v>1.0967387587609694</v>
      </c>
      <c r="H219" s="9">
        <f t="shared" si="45"/>
        <v>10.826779278498286</v>
      </c>
      <c r="I219" s="9">
        <f t="shared" si="46"/>
        <v>6.7140089331446502</v>
      </c>
      <c r="J219" s="9">
        <f t="shared" si="47"/>
        <v>1.3180542400406814</v>
      </c>
      <c r="K219" s="11">
        <f t="shared" si="48"/>
        <v>0.1004016064257028</v>
      </c>
      <c r="L219" s="11">
        <f t="shared" si="49"/>
        <v>0.1610305958132045</v>
      </c>
      <c r="M219" s="11">
        <f t="shared" si="50"/>
        <v>0.77519379844961234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-0.16966922728425127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0.18122897913039265</v>
      </c>
      <c r="Q219" s="11">
        <f>2*'OddsRatio_working_3-way'!K219*'OddsRatio_working_3-way'!L219*'OddsRatio_working_3-way'!M219</f>
        <v>2.5066248842377955E-2</v>
      </c>
      <c r="R219" s="11">
        <f t="shared" si="51"/>
        <v>0</v>
      </c>
      <c r="S219" s="11">
        <f t="shared" si="52"/>
        <v>-1.0681311044505144</v>
      </c>
      <c r="T219" s="11">
        <f t="shared" si="53"/>
        <v>-0.14773597571929656</v>
      </c>
      <c r="U219" s="11">
        <f>'OddsRatio_working_3-way'!S219-'OddsRatio_working_3-way'!R219^2/3</f>
        <v>-1.0681311044505144</v>
      </c>
      <c r="V219" s="11">
        <f>'OddsRatio_working_3-way'!S219*'OddsRatio_working_3-way'!R219/3-2*'OddsRatio_working_3-way'!R219^3/27-'OddsRatio_working_3-way'!T219</f>
        <v>0.14773597571929656</v>
      </c>
      <c r="W219" s="11">
        <f>'OddsRatio_working_3-way'!V219^2+4*'OddsRatio_working_3-way'!U219^3/27</f>
        <v>-0.15871261625191244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0.21244913201378643</v>
      </c>
      <c r="Y219" s="11">
        <f>IF('OddsRatio_working_3-way'!W219&gt;=0,IF('OddsRatio_working_3-way'!V219+SQRT('OddsRatio_working_3-way'!W219)&gt;0,0,PI()),ACOS('OddsRatio_working_3-way'!V219/(2*'OddsRatio_working_3-way'!X219)))</f>
        <v>1.2156822871349169</v>
      </c>
      <c r="Z219" s="11">
        <f>'OddsRatio_working_3-way'!X219^(1/3)*COS('OddsRatio_working_3-way'!Y219/3)</f>
        <v>0.54836937938048469</v>
      </c>
      <c r="AA219" s="11">
        <f>'OddsRatio_working_3-way'!X219^(1/3)*COS(('OddsRatio_working_3-way'!Y219+2*PI())/3)</f>
        <v>-0.47790273977669168</v>
      </c>
      <c r="AB219" s="11">
        <f>'OddsRatio_working_3-way'!X219^(1/3)*COS(('OddsRatio_working_3-way'!Y219+4*PI())/3)</f>
        <v>-7.046663960379293E-2</v>
      </c>
      <c r="AC219" s="11">
        <f>'OddsRatio_working_3-way'!X219^(1/3)*SIN('OddsRatio_working_3-way'!Y219/3)</f>
        <v>0.23523334211239438</v>
      </c>
      <c r="AD219" s="11">
        <f>'OddsRatio_working_3-way'!X219^(1/3)*SIN(('OddsRatio_working_3-way'!Y219+2*PI())/3)</f>
        <v>0.35728514214480911</v>
      </c>
      <c r="AE219" s="11">
        <f>'OddsRatio_working_3-way'!X219^(1/3)*SIN(('OddsRatio_working_3-way'!Y219+4*PI())/3)</f>
        <v>-0.59251848425720355</v>
      </c>
      <c r="AF219" s="11">
        <f>-'OddsRatio_working_3-way'!U219/(3*'OddsRatio_working_3-way'!X219^(1/3))*COS(('OddsRatio_working_3-way'!Y219)/3)</f>
        <v>0.5483693793804848</v>
      </c>
      <c r="AG219" s="11">
        <f>-'OddsRatio_working_3-way'!U219/(3*'OddsRatio_working_3-way'!X219^(1/3))*COS(('OddsRatio_working_3-way'!Y219+2*PI())/3)</f>
        <v>-0.47790273977669173</v>
      </c>
      <c r="AH219" s="11">
        <f>-'OddsRatio_working_3-way'!U219/(3*'OddsRatio_working_3-way'!X219^(1/3))*COS(('OddsRatio_working_3-way'!Y219+4*PI())/3)</f>
        <v>-7.0466639603792944E-2</v>
      </c>
      <c r="AI219" s="11">
        <f>'OddsRatio_working_3-way'!U219/(3*'OddsRatio_working_3-way'!X219^(1/3))*SIN(('OddsRatio_working_3-way'!Y219)/3)</f>
        <v>-0.23523334211239444</v>
      </c>
      <c r="AJ219" s="11">
        <f>'OddsRatio_working_3-way'!U219/(3*'OddsRatio_working_3-way'!X219^(1/3))*SIN(('OddsRatio_working_3-way'!Y219+2*PI())/3)</f>
        <v>-0.35728514214480916</v>
      </c>
      <c r="AK219" s="11">
        <f>'OddsRatio_working_3-way'!U219/(3*'OddsRatio_working_3-way'!X219^(1/3))*SIN(('OddsRatio_working_3-way'!Y219+4*PI())/3)</f>
        <v>0.59251848425720366</v>
      </c>
      <c r="AL219" s="11">
        <f>'OddsRatio_working_3-way'!Z219+'OddsRatio_working_3-way'!AF219</f>
        <v>1.0967387587609694</v>
      </c>
      <c r="AM219" s="11">
        <f>'OddsRatio_working_3-way'!AA219+'OddsRatio_working_3-way'!AG219</f>
        <v>-0.95580547955338346</v>
      </c>
      <c r="AN219" s="11">
        <f>'OddsRatio_working_3-way'!AB219+'OddsRatio_working_3-way'!AH219</f>
        <v>-0.14093327920758586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1.0967387587609694</v>
      </c>
      <c r="AS219" s="11">
        <f>IF(('OddsRatio_working_3-way'!X219=0),IF(Q219&gt;0,-Q219^(1/3),(-Q219)^(1/3)),'OddsRatio_working_3-way'!AM219-'OddsRatio_working_3-way'!R219/3)</f>
        <v>-0.95580547955338346</v>
      </c>
      <c r="AT219" s="11">
        <f>IF(('OddsRatio_working_3-way'!X219=0),IF(Q219&gt;0,-Q219^(1/3),(-Q219)^(1/3)),'OddsRatio_working_3-way'!AN219-'OddsRatio_working_3-way'!R219/3)</f>
        <v>-0.14093327920758586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3.81</v>
      </c>
      <c r="B220" s="4">
        <f>IF('True_Odds_Calculator_3-way'!B221="","",'True_Odds_Calculator_3-way'!B221)</f>
        <v>2.95</v>
      </c>
      <c r="C220" s="4">
        <f>IF('True_Odds_Calculator_3-way'!C221="","",'True_Odds_Calculator_3-way'!C221)</f>
        <v>2.31</v>
      </c>
      <c r="D220" s="9">
        <f t="shared" si="41"/>
        <v>0.25248609397973165</v>
      </c>
      <c r="E220" s="9">
        <f t="shared" si="42"/>
        <v>0.32738381714426934</v>
      </c>
      <c r="F220" s="9">
        <f t="shared" si="43"/>
        <v>0.42013008887599879</v>
      </c>
      <c r="G220" s="9">
        <f t="shared" si="44"/>
        <v>1.0535993465781162</v>
      </c>
      <c r="H220" s="9">
        <f t="shared" si="45"/>
        <v>3.9606141638845074</v>
      </c>
      <c r="I220" s="9">
        <f t="shared" si="46"/>
        <v>3.0545187258273265</v>
      </c>
      <c r="J220" s="9">
        <f t="shared" si="47"/>
        <v>2.380215144017332</v>
      </c>
      <c r="K220" s="11">
        <f t="shared" si="48"/>
        <v>0.26246719160104987</v>
      </c>
      <c r="L220" s="11">
        <f t="shared" si="49"/>
        <v>0.33898305084745761</v>
      </c>
      <c r="M220" s="11">
        <f t="shared" si="50"/>
        <v>0.4329004329004329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-0.27647333759705295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0.23379203947734573</v>
      </c>
      <c r="Q220" s="11">
        <f>2*'OddsRatio_working_3-way'!K220*'OddsRatio_working_3-way'!L220*'OddsRatio_working_3-way'!M220</f>
        <v>7.7031973468647694E-2</v>
      </c>
      <c r="R220" s="11">
        <f t="shared" si="51"/>
        <v>0</v>
      </c>
      <c r="S220" s="11">
        <f t="shared" si="52"/>
        <v>-0.84562237179661337</v>
      </c>
      <c r="T220" s="11">
        <f t="shared" si="53"/>
        <v>-0.27862351624270626</v>
      </c>
      <c r="U220" s="11">
        <f>'OddsRatio_working_3-way'!S220-'OddsRatio_working_3-way'!R220^2/3</f>
        <v>-0.84562237179661337</v>
      </c>
      <c r="V220" s="11">
        <f>'OddsRatio_working_3-way'!S220*'OddsRatio_working_3-way'!R220/3-2*'OddsRatio_working_3-way'!R220^3/27-'OddsRatio_working_3-way'!T220</f>
        <v>0.27862351624270626</v>
      </c>
      <c r="W220" s="11">
        <f>'OddsRatio_working_3-way'!V220^2+4*'OddsRatio_working_3-way'!U220^3/27</f>
        <v>-1.1951939786338558E-2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0.14965209954239547</v>
      </c>
      <c r="Y220" s="11">
        <f>IF('OddsRatio_working_3-way'!W220&gt;=0,IF('OddsRatio_working_3-way'!V220+SQRT('OddsRatio_working_3-way'!W220)&gt;0,0,PI()),ACOS('OddsRatio_working_3-way'!V220/(2*'OddsRatio_working_3-way'!X220)))</f>
        <v>0.37391594685083063</v>
      </c>
      <c r="Z220" s="11">
        <f>'OddsRatio_working_3-way'!X220^(1/3)*COS('OddsRatio_working_3-way'!Y220/3)</f>
        <v>0.52679967328905808</v>
      </c>
      <c r="AA220" s="11">
        <f>'OddsRatio_working_3-way'!X220^(1/3)*COS(('OddsRatio_working_3-way'!Y220+2*PI())/3)</f>
        <v>-0.32055901015202176</v>
      </c>
      <c r="AB220" s="11">
        <f>'OddsRatio_working_3-way'!X220^(1/3)*COS(('OddsRatio_working_3-way'!Y220+4*PI())/3)</f>
        <v>-0.20624066313703615</v>
      </c>
      <c r="AC220" s="11">
        <f>'OddsRatio_working_3-way'!X220^(1/3)*SIN('OddsRatio_working_3-way'!Y220/3)</f>
        <v>6.600172842241496E-2</v>
      </c>
      <c r="AD220" s="11">
        <f>'OddsRatio_working_3-way'!X220^(1/3)*SIN(('OddsRatio_working_3-way'!Y220+2*PI())/3)</f>
        <v>0.42322103556245938</v>
      </c>
      <c r="AE220" s="11">
        <f>'OddsRatio_working_3-way'!X220^(1/3)*SIN(('OddsRatio_working_3-way'!Y220+4*PI())/3)</f>
        <v>-0.48922276398487441</v>
      </c>
      <c r="AF220" s="11">
        <f>-'OddsRatio_working_3-way'!U220/(3*'OddsRatio_working_3-way'!X220^(1/3))*COS(('OddsRatio_working_3-way'!Y220)/3)</f>
        <v>0.52679967328905797</v>
      </c>
      <c r="AG220" s="11">
        <f>-'OddsRatio_working_3-way'!U220/(3*'OddsRatio_working_3-way'!X220^(1/3))*COS(('OddsRatio_working_3-way'!Y220+2*PI())/3)</f>
        <v>-0.32055901015202171</v>
      </c>
      <c r="AH220" s="11">
        <f>-'OddsRatio_working_3-way'!U220/(3*'OddsRatio_working_3-way'!X220^(1/3))*COS(('OddsRatio_working_3-way'!Y220+4*PI())/3)</f>
        <v>-0.2062406631370361</v>
      </c>
      <c r="AI220" s="11">
        <f>'OddsRatio_working_3-way'!U220/(3*'OddsRatio_working_3-way'!X220^(1/3))*SIN(('OddsRatio_working_3-way'!Y220)/3)</f>
        <v>-6.6001728422414946E-2</v>
      </c>
      <c r="AJ220" s="11">
        <f>'OddsRatio_working_3-way'!U220/(3*'OddsRatio_working_3-way'!X220^(1/3))*SIN(('OddsRatio_working_3-way'!Y220+2*PI())/3)</f>
        <v>-0.42322103556245927</v>
      </c>
      <c r="AK220" s="11">
        <f>'OddsRatio_working_3-way'!U220/(3*'OddsRatio_working_3-way'!X220^(1/3))*SIN(('OddsRatio_working_3-way'!Y220+4*PI())/3)</f>
        <v>0.4892227639848743</v>
      </c>
      <c r="AL220" s="11">
        <f>'OddsRatio_working_3-way'!Z220+'OddsRatio_working_3-way'!AF220</f>
        <v>1.0535993465781162</v>
      </c>
      <c r="AM220" s="11">
        <f>'OddsRatio_working_3-way'!AA220+'OddsRatio_working_3-way'!AG220</f>
        <v>-0.64111802030404341</v>
      </c>
      <c r="AN220" s="11">
        <f>'OddsRatio_working_3-way'!AB220+'OddsRatio_working_3-way'!AH220</f>
        <v>-0.41248132627407225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1.0535993465781162</v>
      </c>
      <c r="AS220" s="11">
        <f>IF(('OddsRatio_working_3-way'!X220=0),IF(Q220&gt;0,-Q220^(1/3),(-Q220)^(1/3)),'OddsRatio_working_3-way'!AM220-'OddsRatio_working_3-way'!R220/3)</f>
        <v>-0.64111802030404341</v>
      </c>
      <c r="AT220" s="11">
        <f>IF(('OddsRatio_working_3-way'!X220=0),IF(Q220&gt;0,-Q220^(1/3),(-Q220)^(1/3)),'OddsRatio_working_3-way'!AN220-'OddsRatio_working_3-way'!R220/3)</f>
        <v>-0.41248132627407225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1.24</v>
      </c>
      <c r="B221" s="4">
        <f>IF('True_Odds_Calculator_3-way'!B222="","",'True_Odds_Calculator_3-way'!B222)</f>
        <v>6.58</v>
      </c>
      <c r="C221" s="4">
        <f>IF('True_Odds_Calculator_3-way'!C222="","",'True_Odds_Calculator_3-way'!C222)</f>
        <v>12.63</v>
      </c>
      <c r="D221" s="9">
        <f t="shared" si="41"/>
        <v>0.7893839861208487</v>
      </c>
      <c r="E221" s="9">
        <f t="shared" si="42"/>
        <v>0.13882436606242218</v>
      </c>
      <c r="F221" s="9">
        <f t="shared" si="43"/>
        <v>7.1791647816728879E-2</v>
      </c>
      <c r="G221" s="9">
        <f t="shared" si="44"/>
        <v>1.1117108275896981</v>
      </c>
      <c r="H221" s="9">
        <f t="shared" si="45"/>
        <v>1.2668105986215277</v>
      </c>
      <c r="I221" s="9">
        <f t="shared" si="46"/>
        <v>7.2033464179505158</v>
      </c>
      <c r="J221" s="9">
        <f t="shared" si="47"/>
        <v>13.92919692486819</v>
      </c>
      <c r="K221" s="11">
        <f t="shared" si="48"/>
        <v>0.80645161290322587</v>
      </c>
      <c r="L221" s="11">
        <f t="shared" si="49"/>
        <v>0.1519756838905775</v>
      </c>
      <c r="M221" s="11">
        <f t="shared" si="50"/>
        <v>7.9176563737133804E-2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-0.1511381931860023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0.16933413045555756</v>
      </c>
      <c r="Q221" s="11">
        <f>2*'OddsRatio_working_3-way'!K221*'OddsRatio_working_3-way'!L221*'OddsRatio_working_3-way'!M221</f>
        <v>1.9407923261381951E-2</v>
      </c>
      <c r="R221" s="11">
        <f t="shared" si="51"/>
        <v>0</v>
      </c>
      <c r="S221" s="11">
        <f t="shared" si="52"/>
        <v>-1.1203927140187653</v>
      </c>
      <c r="T221" s="11">
        <f t="shared" si="53"/>
        <v>-0.12841177238037421</v>
      </c>
      <c r="U221" s="11">
        <f>'OddsRatio_working_3-way'!S221-'OddsRatio_working_3-way'!R221^2/3</f>
        <v>-1.1203927140187653</v>
      </c>
      <c r="V221" s="11">
        <f>'OddsRatio_working_3-way'!S221*'OddsRatio_working_3-way'!R221/3-2*'OddsRatio_working_3-way'!R221^3/27-'OddsRatio_working_3-way'!T221</f>
        <v>0.12841177238037421</v>
      </c>
      <c r="W221" s="11">
        <f>'OddsRatio_working_3-way'!V221^2+4*'OddsRatio_working_3-way'!U221^3/27</f>
        <v>-0.19186691740296552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0.22823042122427203</v>
      </c>
      <c r="Y221" s="11">
        <f>IF('OddsRatio_working_3-way'!W221&gt;=0,IF('OddsRatio_working_3-way'!V221+SQRT('OddsRatio_working_3-way'!W221)&gt;0,0,PI()),ACOS('OddsRatio_working_3-way'!V221/(2*'OddsRatio_working_3-way'!X221)))</f>
        <v>1.2856264660514722</v>
      </c>
      <c r="Z221" s="11">
        <f>'OddsRatio_working_3-way'!X221^(1/3)*COS('OddsRatio_working_3-way'!Y221/3)</f>
        <v>0.55585541379484893</v>
      </c>
      <c r="AA221" s="11">
        <f>'OddsRatio_working_3-way'!X221^(1/3)*COS(('OddsRatio_working_3-way'!Y221+2*PI())/3)</f>
        <v>-0.49785212055109146</v>
      </c>
      <c r="AB221" s="11">
        <f>'OddsRatio_working_3-way'!X221^(1/3)*COS(('OddsRatio_working_3-way'!Y221+4*PI())/3)</f>
        <v>-5.8003293243757616E-2</v>
      </c>
      <c r="AC221" s="11">
        <f>'OddsRatio_working_3-way'!X221^(1/3)*SIN('OddsRatio_working_3-way'!Y221/3)</f>
        <v>0.25394683884863051</v>
      </c>
      <c r="AD221" s="11">
        <f>'OddsRatio_working_3-way'!X221^(1/3)*SIN(('OddsRatio_working_3-way'!Y221+2*PI())/3)</f>
        <v>0.35441148975313502</v>
      </c>
      <c r="AE221" s="11">
        <f>'OddsRatio_working_3-way'!X221^(1/3)*SIN(('OddsRatio_working_3-way'!Y221+4*PI())/3)</f>
        <v>-0.60835832860176553</v>
      </c>
      <c r="AF221" s="11">
        <f>-'OddsRatio_working_3-way'!U221/(3*'OddsRatio_working_3-way'!X221^(1/3))*COS(('OddsRatio_working_3-way'!Y221)/3)</f>
        <v>0.55585541379484904</v>
      </c>
      <c r="AG221" s="11">
        <f>-'OddsRatio_working_3-way'!U221/(3*'OddsRatio_working_3-way'!X221^(1/3))*COS(('OddsRatio_working_3-way'!Y221+2*PI())/3)</f>
        <v>-0.49785212055109157</v>
      </c>
      <c r="AH221" s="11">
        <f>-'OddsRatio_working_3-way'!U221/(3*'OddsRatio_working_3-way'!X221^(1/3))*COS(('OddsRatio_working_3-way'!Y221+4*PI())/3)</f>
        <v>-5.800329324375763E-2</v>
      </c>
      <c r="AI221" s="11">
        <f>'OddsRatio_working_3-way'!U221/(3*'OddsRatio_working_3-way'!X221^(1/3))*SIN(('OddsRatio_working_3-way'!Y221)/3)</f>
        <v>-0.25394683884863056</v>
      </c>
      <c r="AJ221" s="11">
        <f>'OddsRatio_working_3-way'!U221/(3*'OddsRatio_working_3-way'!X221^(1/3))*SIN(('OddsRatio_working_3-way'!Y221+2*PI())/3)</f>
        <v>-0.35441148975313513</v>
      </c>
      <c r="AK221" s="11">
        <f>'OddsRatio_working_3-way'!U221/(3*'OddsRatio_working_3-way'!X221^(1/3))*SIN(('OddsRatio_working_3-way'!Y221+4*PI())/3)</f>
        <v>0.60835832860176564</v>
      </c>
      <c r="AL221" s="11">
        <f>'OddsRatio_working_3-way'!Z221+'OddsRatio_working_3-way'!AF221</f>
        <v>1.1117108275896981</v>
      </c>
      <c r="AM221" s="11">
        <f>'OddsRatio_working_3-way'!AA221+'OddsRatio_working_3-way'!AG221</f>
        <v>-0.99570424110218303</v>
      </c>
      <c r="AN221" s="11">
        <f>'OddsRatio_working_3-way'!AB221+'OddsRatio_working_3-way'!AH221</f>
        <v>-0.11600658648751525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1.1117108275896981</v>
      </c>
      <c r="AS221" s="11">
        <f>IF(('OddsRatio_working_3-way'!X221=0),IF(Q221&gt;0,-Q221^(1/3),(-Q221)^(1/3)),'OddsRatio_working_3-way'!AM221-'OddsRatio_working_3-way'!R221/3)</f>
        <v>-0.99570424110218303</v>
      </c>
      <c r="AT221" s="11">
        <f>IF(('OddsRatio_working_3-way'!X221=0),IF(Q221&gt;0,-Q221^(1/3),(-Q221)^(1/3)),'OddsRatio_working_3-way'!AN221-'OddsRatio_working_3-way'!R221/3)</f>
        <v>-0.11600658648751525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1.72</v>
      </c>
      <c r="B222" s="4">
        <f>IF('True_Odds_Calculator_3-way'!B223="","",'True_Odds_Calculator_3-way'!B223)</f>
        <v>3.91</v>
      </c>
      <c r="C222" s="4">
        <f>IF('True_Odds_Calculator_3-way'!C223="","",'True_Odds_Calculator_3-way'!C223)</f>
        <v>5.09</v>
      </c>
      <c r="D222" s="9">
        <f t="shared" si="41"/>
        <v>0.56740336452545237</v>
      </c>
      <c r="E222" s="9">
        <f t="shared" si="42"/>
        <v>0.24501241325440887</v>
      </c>
      <c r="F222" s="9">
        <f t="shared" si="43"/>
        <v>0.18758422222013851</v>
      </c>
      <c r="G222" s="9">
        <f t="shared" si="44"/>
        <v>1.0589092309733117</v>
      </c>
      <c r="H222" s="9">
        <f t="shared" si="45"/>
        <v>1.7624146463007841</v>
      </c>
      <c r="I222" s="9">
        <f t="shared" si="46"/>
        <v>4.0814258621323365</v>
      </c>
      <c r="J222" s="9">
        <f t="shared" si="47"/>
        <v>5.3309387546808447</v>
      </c>
      <c r="K222" s="11">
        <f t="shared" si="48"/>
        <v>0.58139534883720934</v>
      </c>
      <c r="L222" s="11">
        <f t="shared" si="49"/>
        <v>0.25575447570332482</v>
      </c>
      <c r="M222" s="11">
        <f t="shared" si="50"/>
        <v>0.19646365422396858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-0.25033744002705338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0.22552480381386986</v>
      </c>
      <c r="Q222" s="11">
        <f>2*'OddsRatio_working_3-way'!K222*'OddsRatio_working_3-way'!L222*'OddsRatio_working_3-way'!M222</f>
        <v>5.8426114977686495E-2</v>
      </c>
      <c r="R222" s="11">
        <f t="shared" si="51"/>
        <v>0</v>
      </c>
      <c r="S222" s="11">
        <f t="shared" si="52"/>
        <v>-0.9008832389973227</v>
      </c>
      <c r="T222" s="11">
        <f t="shared" si="53"/>
        <v>-0.23338944015474683</v>
      </c>
      <c r="U222" s="11">
        <f>'OddsRatio_working_3-way'!S222-'OddsRatio_working_3-way'!R222^2/3</f>
        <v>-0.9008832389973227</v>
      </c>
      <c r="V222" s="11">
        <f>'OddsRatio_working_3-way'!S222*'OddsRatio_working_3-way'!R222/3-2*'OddsRatio_working_3-way'!R222^3/27-'OddsRatio_working_3-way'!T222</f>
        <v>0.23338944015474683</v>
      </c>
      <c r="W222" s="11">
        <f>'OddsRatio_working_3-way'!V222^2+4*'OddsRatio_working_3-way'!U222^3/27</f>
        <v>-5.3847647409818289E-2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0.16455871154816176</v>
      </c>
      <c r="Y222" s="11">
        <f>IF('OddsRatio_working_3-way'!W222&gt;=0,IF('OddsRatio_working_3-way'!V222+SQRT('OddsRatio_working_3-way'!W222)&gt;0,0,PI()),ACOS('OddsRatio_working_3-way'!V222/(2*'OddsRatio_working_3-way'!X222)))</f>
        <v>0.78252244006154281</v>
      </c>
      <c r="Z222" s="11">
        <f>'OddsRatio_working_3-way'!X222^(1/3)*COS('OddsRatio_working_3-way'!Y222/3)</f>
        <v>0.52945461548665584</v>
      </c>
      <c r="AA222" s="11">
        <f>'OddsRatio_working_3-way'!X222^(1/3)*COS(('OddsRatio_working_3-way'!Y222+2*PI())/3)</f>
        <v>-0.38711671641188378</v>
      </c>
      <c r="AB222" s="11">
        <f>'OddsRatio_working_3-way'!X222^(1/3)*COS(('OddsRatio_working_3-way'!Y222+4*PI())/3)</f>
        <v>-0.14233789907477187</v>
      </c>
      <c r="AC222" s="11">
        <f>'OddsRatio_working_3-way'!X222^(1/3)*SIN('OddsRatio_working_3-way'!Y222/3)</f>
        <v>0.14132311608149978</v>
      </c>
      <c r="AD222" s="11">
        <f>'OddsRatio_working_3-way'!X222^(1/3)*SIN(('OddsRatio_working_3-way'!Y222+2*PI())/3)</f>
        <v>0.38785958912161594</v>
      </c>
      <c r="AE222" s="11">
        <f>'OddsRatio_working_3-way'!X222^(1/3)*SIN(('OddsRatio_working_3-way'!Y222+4*PI())/3)</f>
        <v>-0.52918270520311572</v>
      </c>
      <c r="AF222" s="11">
        <f>-'OddsRatio_working_3-way'!U222/(3*'OddsRatio_working_3-way'!X222^(1/3))*COS(('OddsRatio_working_3-way'!Y222)/3)</f>
        <v>0.52945461548665584</v>
      </c>
      <c r="AG222" s="11">
        <f>-'OddsRatio_working_3-way'!U222/(3*'OddsRatio_working_3-way'!X222^(1/3))*COS(('OddsRatio_working_3-way'!Y222+2*PI())/3)</f>
        <v>-0.38711671641188378</v>
      </c>
      <c r="AH222" s="11">
        <f>-'OddsRatio_working_3-way'!U222/(3*'OddsRatio_working_3-way'!X222^(1/3))*COS(('OddsRatio_working_3-way'!Y222+4*PI())/3)</f>
        <v>-0.14233789907477187</v>
      </c>
      <c r="AI222" s="11">
        <f>'OddsRatio_working_3-way'!U222/(3*'OddsRatio_working_3-way'!X222^(1/3))*SIN(('OddsRatio_working_3-way'!Y222)/3)</f>
        <v>-0.14132311608149978</v>
      </c>
      <c r="AJ222" s="11">
        <f>'OddsRatio_working_3-way'!U222/(3*'OddsRatio_working_3-way'!X222^(1/3))*SIN(('OddsRatio_working_3-way'!Y222+2*PI())/3)</f>
        <v>-0.38785958912161594</v>
      </c>
      <c r="AK222" s="11">
        <f>'OddsRatio_working_3-way'!U222/(3*'OddsRatio_working_3-way'!X222^(1/3))*SIN(('OddsRatio_working_3-way'!Y222+4*PI())/3)</f>
        <v>0.52918270520311572</v>
      </c>
      <c r="AL222" s="11">
        <f>'OddsRatio_working_3-way'!Z222+'OddsRatio_working_3-way'!AF222</f>
        <v>1.0589092309733117</v>
      </c>
      <c r="AM222" s="11">
        <f>'OddsRatio_working_3-way'!AA222+'OddsRatio_working_3-way'!AG222</f>
        <v>-0.77423343282376755</v>
      </c>
      <c r="AN222" s="11">
        <f>'OddsRatio_working_3-way'!AB222+'OddsRatio_working_3-way'!AH222</f>
        <v>-0.28467579814954375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1.0589092309733117</v>
      </c>
      <c r="AS222" s="11">
        <f>IF(('OddsRatio_working_3-way'!X222=0),IF(Q222&gt;0,-Q222^(1/3),(-Q222)^(1/3)),'OddsRatio_working_3-way'!AM222-'OddsRatio_working_3-way'!R222/3)</f>
        <v>-0.77423343282376755</v>
      </c>
      <c r="AT222" s="11">
        <f>IF(('OddsRatio_working_3-way'!X222=0),IF(Q222&gt;0,-Q222^(1/3),(-Q222)^(1/3)),'OddsRatio_working_3-way'!AN222-'OddsRatio_working_3-way'!R222/3)</f>
        <v>-0.28467579814954375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2.2000000000000002</v>
      </c>
      <c r="B223" s="4">
        <f>IF('True_Odds_Calculator_3-way'!B224="","",'True_Odds_Calculator_3-way'!B224)</f>
        <v>3.1</v>
      </c>
      <c r="C223" s="4">
        <f>IF('True_Odds_Calculator_3-way'!C224="","",'True_Odds_Calculator_3-way'!C224)</f>
        <v>3.8</v>
      </c>
      <c r="D223" s="9">
        <f t="shared" si="41"/>
        <v>0.43932843756413636</v>
      </c>
      <c r="E223" s="9">
        <f t="shared" si="42"/>
        <v>0.30927652372705228</v>
      </c>
      <c r="F223" s="9">
        <f t="shared" si="43"/>
        <v>0.25139503870881141</v>
      </c>
      <c r="G223" s="9">
        <f t="shared" si="44"/>
        <v>1.0635011578590954</v>
      </c>
      <c r="H223" s="9">
        <f t="shared" si="45"/>
        <v>2.2762013894309145</v>
      </c>
      <c r="I223" s="9">
        <f t="shared" si="46"/>
        <v>3.2333524315041</v>
      </c>
      <c r="J223" s="9">
        <f t="shared" si="47"/>
        <v>3.9778032420054674</v>
      </c>
      <c r="K223" s="11">
        <f t="shared" si="48"/>
        <v>0.45454545454545453</v>
      </c>
      <c r="L223" s="11">
        <f t="shared" si="49"/>
        <v>0.32258064516129031</v>
      </c>
      <c r="M223" s="11">
        <f t="shared" si="50"/>
        <v>0.26315789473684209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-0.27226423830838098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0.23537582960333384</v>
      </c>
      <c r="Q223" s="11">
        <f>2*'OddsRatio_working_3-way'!K223*'OddsRatio_working_3-way'!L223*'OddsRatio_working_3-way'!M223</f>
        <v>7.7172403148634036E-2</v>
      </c>
      <c r="R223" s="11">
        <f t="shared" si="51"/>
        <v>0</v>
      </c>
      <c r="S223" s="11">
        <f t="shared" si="52"/>
        <v>-0.86451247165532863</v>
      </c>
      <c r="T223" s="11">
        <f t="shared" si="53"/>
        <v>-0.28344671201814048</v>
      </c>
      <c r="U223" s="11">
        <f>'OddsRatio_working_3-way'!S223-'OddsRatio_working_3-way'!R223^2/3</f>
        <v>-0.86451247165532863</v>
      </c>
      <c r="V223" s="11">
        <f>'OddsRatio_working_3-way'!S223*'OddsRatio_working_3-way'!R223/3-2*'OddsRatio_working_3-way'!R223^3/27-'OddsRatio_working_3-way'!T223</f>
        <v>0.28344671201814048</v>
      </c>
      <c r="W223" s="11">
        <f>'OddsRatio_working_3-way'!V223^2+4*'OddsRatio_working_3-way'!U223^3/27</f>
        <v>-1.5379576110806606E-2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0.15469454956841666</v>
      </c>
      <c r="Y223" s="11">
        <f>IF('OddsRatio_working_3-way'!W223&gt;=0,IF('OddsRatio_working_3-way'!V223+SQRT('OddsRatio_working_3-way'!W223)&gt;0,0,PI()),ACOS('OddsRatio_working_3-way'!V223/(2*'OddsRatio_working_3-way'!X223)))</f>
        <v>0.41242963732552629</v>
      </c>
      <c r="Z223" s="11">
        <f>'OddsRatio_working_3-way'!X223^(1/3)*COS('OddsRatio_working_3-way'!Y223/3)</f>
        <v>0.53175057892954769</v>
      </c>
      <c r="AA223" s="11">
        <f>'OddsRatio_working_3-way'!X223^(1/3)*COS(('OddsRatio_working_3-way'!Y223+2*PI())/3)</f>
        <v>-0.32958642875689692</v>
      </c>
      <c r="AB223" s="11">
        <f>'OddsRatio_working_3-way'!X223^(1/3)*COS(('OddsRatio_working_3-way'!Y223+4*PI())/3)</f>
        <v>-0.20216415017265091</v>
      </c>
      <c r="AC223" s="11">
        <f>'OddsRatio_working_3-way'!X223^(1/3)*SIN('OddsRatio_working_3-way'!Y223/3)</f>
        <v>7.3567286841369983E-2</v>
      </c>
      <c r="AD223" s="11">
        <f>'OddsRatio_working_3-way'!X223^(1/3)*SIN(('OddsRatio_working_3-way'!Y223+2*PI())/3)</f>
        <v>0.42372586640938559</v>
      </c>
      <c r="AE223" s="11">
        <f>'OddsRatio_working_3-way'!X223^(1/3)*SIN(('OddsRatio_working_3-way'!Y223+4*PI())/3)</f>
        <v>-0.49729315325075552</v>
      </c>
      <c r="AF223" s="11">
        <f>-'OddsRatio_working_3-way'!U223/(3*'OddsRatio_working_3-way'!X223^(1/3))*COS(('OddsRatio_working_3-way'!Y223)/3)</f>
        <v>0.53175057892954769</v>
      </c>
      <c r="AG223" s="11">
        <f>-'OddsRatio_working_3-way'!U223/(3*'OddsRatio_working_3-way'!X223^(1/3))*COS(('OddsRatio_working_3-way'!Y223+2*PI())/3)</f>
        <v>-0.32958642875689692</v>
      </c>
      <c r="AH223" s="11">
        <f>-'OddsRatio_working_3-way'!U223/(3*'OddsRatio_working_3-way'!X223^(1/3))*COS(('OddsRatio_working_3-way'!Y223+4*PI())/3)</f>
        <v>-0.20216415017265091</v>
      </c>
      <c r="AI223" s="11">
        <f>'OddsRatio_working_3-way'!U223/(3*'OddsRatio_working_3-way'!X223^(1/3))*SIN(('OddsRatio_working_3-way'!Y223)/3)</f>
        <v>-7.3567286841369983E-2</v>
      </c>
      <c r="AJ223" s="11">
        <f>'OddsRatio_working_3-way'!U223/(3*'OddsRatio_working_3-way'!X223^(1/3))*SIN(('OddsRatio_working_3-way'!Y223+2*PI())/3)</f>
        <v>-0.42372586640938559</v>
      </c>
      <c r="AK223" s="11">
        <f>'OddsRatio_working_3-way'!U223/(3*'OddsRatio_working_3-way'!X223^(1/3))*SIN(('OddsRatio_working_3-way'!Y223+4*PI())/3)</f>
        <v>0.49729315325075552</v>
      </c>
      <c r="AL223" s="11">
        <f>'OddsRatio_working_3-way'!Z223+'OddsRatio_working_3-way'!AF223</f>
        <v>1.0635011578590954</v>
      </c>
      <c r="AM223" s="11">
        <f>'OddsRatio_working_3-way'!AA223+'OddsRatio_working_3-way'!AG223</f>
        <v>-0.65917285751379384</v>
      </c>
      <c r="AN223" s="11">
        <f>'OddsRatio_working_3-way'!AB223+'OddsRatio_working_3-way'!AH223</f>
        <v>-0.40432830034530182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1.0635011578590954</v>
      </c>
      <c r="AS223" s="11">
        <f>IF(('OddsRatio_working_3-way'!X223=0),IF(Q223&gt;0,-Q223^(1/3),(-Q223)^(1/3)),'OddsRatio_working_3-way'!AM223-'OddsRatio_working_3-way'!R223/3)</f>
        <v>-0.65917285751379384</v>
      </c>
      <c r="AT223" s="11">
        <f>IF(('OddsRatio_working_3-way'!X223=0),IF(Q223&gt;0,-Q223^(1/3),(-Q223)^(1/3)),'OddsRatio_working_3-way'!AN223-'OddsRatio_working_3-way'!R223/3)</f>
        <v>-0.40432830034530182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2.69</v>
      </c>
      <c r="B224" s="4">
        <f>IF('True_Odds_Calculator_3-way'!B225="","",'True_Odds_Calculator_3-way'!B225)</f>
        <v>2.79</v>
      </c>
      <c r="C224" s="4">
        <f>IF('True_Odds_Calculator_3-way'!C225="","",'True_Odds_Calculator_3-way'!C225)</f>
        <v>3.23</v>
      </c>
      <c r="D224" s="9">
        <f t="shared" si="41"/>
        <v>0.35801388699257219</v>
      </c>
      <c r="E224" s="9">
        <f t="shared" si="42"/>
        <v>0.34491161098845335</v>
      </c>
      <c r="F224" s="9">
        <f t="shared" si="43"/>
        <v>0.29707450201897428</v>
      </c>
      <c r="G224" s="9">
        <f t="shared" si="44"/>
        <v>1.0610578344891044</v>
      </c>
      <c r="H224" s="9">
        <f t="shared" si="45"/>
        <v>2.7931877402865863</v>
      </c>
      <c r="I224" s="9">
        <f t="shared" si="46"/>
        <v>2.8992935237354973</v>
      </c>
      <c r="J224" s="9">
        <f t="shared" si="47"/>
        <v>3.3661589709107029</v>
      </c>
      <c r="K224" s="11">
        <f t="shared" si="48"/>
        <v>0.37174721189591081</v>
      </c>
      <c r="L224" s="11">
        <f t="shared" si="49"/>
        <v>0.35842293906810035</v>
      </c>
      <c r="M224" s="11">
        <f t="shared" si="50"/>
        <v>0.30959752321981426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-0.27828230569982271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0.23554674255974462</v>
      </c>
      <c r="Q224" s="11">
        <f>2*'OddsRatio_working_3-way'!K224*'OddsRatio_working_3-way'!L224*'OddsRatio_working_3-way'!M224</f>
        <v>8.2503237323903564E-2</v>
      </c>
      <c r="R224" s="11">
        <f t="shared" si="51"/>
        <v>0</v>
      </c>
      <c r="S224" s="11">
        <f t="shared" si="52"/>
        <v>-0.84643090033120516</v>
      </c>
      <c r="T224" s="11">
        <f t="shared" si="53"/>
        <v>-0.29647316999341694</v>
      </c>
      <c r="U224" s="11">
        <f>'OddsRatio_working_3-way'!S224-'OddsRatio_working_3-way'!R224^2/3</f>
        <v>-0.84643090033120516</v>
      </c>
      <c r="V224" s="11">
        <f>'OddsRatio_working_3-way'!S224*'OddsRatio_working_3-way'!R224/3-2*'OddsRatio_working_3-way'!R224^3/27-'OddsRatio_working_3-way'!T224</f>
        <v>0.29647316999341694</v>
      </c>
      <c r="W224" s="11">
        <f>'OddsRatio_working_3-way'!V224^2+4*'OddsRatio_working_3-way'!U224^3/27</f>
        <v>-1.9438689714983831E-3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0.1498667820911658</v>
      </c>
      <c r="Y224" s="11">
        <f>IF('OddsRatio_working_3-way'!W224&gt;=0,IF('OddsRatio_working_3-way'!V224+SQRT('OddsRatio_working_3-way'!W224)&gt;0,0,PI()),ACOS('OddsRatio_working_3-way'!V224/(2*'OddsRatio_working_3-way'!X224)))</f>
        <v>0.14763075012552962</v>
      </c>
      <c r="Z224" s="11">
        <f>'OddsRatio_working_3-way'!X224^(1/3)*COS('OddsRatio_working_3-way'!Y224/3)</f>
        <v>0.5305289172445522</v>
      </c>
      <c r="AA224" s="11">
        <f>'OddsRatio_working_3-way'!X224^(1/3)*COS(('OddsRatio_working_3-way'!Y224+2*PI())/3)</f>
        <v>-0.28789245142529857</v>
      </c>
      <c r="AB224" s="11">
        <f>'OddsRatio_working_3-way'!X224^(1/3)*COS(('OddsRatio_working_3-way'!Y224+4*PI())/3)</f>
        <v>-0.24263646581925352</v>
      </c>
      <c r="AC224" s="11">
        <f>'OddsRatio_working_3-way'!X224^(1/3)*SIN('OddsRatio_working_3-way'!Y224/3)</f>
        <v>2.6128555472092019E-2</v>
      </c>
      <c r="AD224" s="11">
        <f>'OddsRatio_working_3-way'!X224^(1/3)*SIN(('OddsRatio_working_3-way'!Y224+2*PI())/3)</f>
        <v>0.44638724203998842</v>
      </c>
      <c r="AE224" s="11">
        <f>'OddsRatio_working_3-way'!X224^(1/3)*SIN(('OddsRatio_working_3-way'!Y224+4*PI())/3)</f>
        <v>-0.47251579751208034</v>
      </c>
      <c r="AF224" s="11">
        <f>-'OddsRatio_working_3-way'!U224/(3*'OddsRatio_working_3-way'!X224^(1/3))*COS(('OddsRatio_working_3-way'!Y224)/3)</f>
        <v>0.53052891724455209</v>
      </c>
      <c r="AG224" s="11">
        <f>-'OddsRatio_working_3-way'!U224/(3*'OddsRatio_working_3-way'!X224^(1/3))*COS(('OddsRatio_working_3-way'!Y224+2*PI())/3)</f>
        <v>-0.28789245142529851</v>
      </c>
      <c r="AH224" s="11">
        <f>-'OddsRatio_working_3-way'!U224/(3*'OddsRatio_working_3-way'!X224^(1/3))*COS(('OddsRatio_working_3-way'!Y224+4*PI())/3)</f>
        <v>-0.24263646581925347</v>
      </c>
      <c r="AI224" s="11">
        <f>'OddsRatio_working_3-way'!U224/(3*'OddsRatio_working_3-way'!X224^(1/3))*SIN(('OddsRatio_working_3-way'!Y224)/3)</f>
        <v>-2.6128555472092013E-2</v>
      </c>
      <c r="AJ224" s="11">
        <f>'OddsRatio_working_3-way'!U224/(3*'OddsRatio_working_3-way'!X224^(1/3))*SIN(('OddsRatio_working_3-way'!Y224+2*PI())/3)</f>
        <v>-0.44638724203998831</v>
      </c>
      <c r="AK224" s="11">
        <f>'OddsRatio_working_3-way'!U224/(3*'OddsRatio_working_3-way'!X224^(1/3))*SIN(('OddsRatio_working_3-way'!Y224+4*PI())/3)</f>
        <v>0.47251579751208023</v>
      </c>
      <c r="AL224" s="11">
        <f>'OddsRatio_working_3-way'!Z224+'OddsRatio_working_3-way'!AF224</f>
        <v>1.0610578344891044</v>
      </c>
      <c r="AM224" s="11">
        <f>'OddsRatio_working_3-way'!AA224+'OddsRatio_working_3-way'!AG224</f>
        <v>-0.57578490285059702</v>
      </c>
      <c r="AN224" s="11">
        <f>'OddsRatio_working_3-way'!AB224+'OddsRatio_working_3-way'!AH224</f>
        <v>-0.48527293163850699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1.0610578344891044</v>
      </c>
      <c r="AS224" s="11">
        <f>IF(('OddsRatio_working_3-way'!X224=0),IF(Q224&gt;0,-Q224^(1/3),(-Q224)^(1/3)),'OddsRatio_working_3-way'!AM224-'OddsRatio_working_3-way'!R224/3)</f>
        <v>-0.57578490285059702</v>
      </c>
      <c r="AT224" s="11">
        <f>IF(('OddsRatio_working_3-way'!X224=0),IF(Q224&gt;0,-Q224^(1/3),(-Q224)^(1/3)),'OddsRatio_working_3-way'!AN224-'OddsRatio_working_3-way'!R224/3)</f>
        <v>-0.48527293163850699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2.85</v>
      </c>
      <c r="B225" s="4">
        <f>IF('True_Odds_Calculator_3-way'!B226="","",'True_Odds_Calculator_3-way'!B226)</f>
        <v>3.12</v>
      </c>
      <c r="C225" s="4">
        <f>IF('True_Odds_Calculator_3-way'!C226="","",'True_Odds_Calculator_3-way'!C226)</f>
        <v>2.71</v>
      </c>
      <c r="D225" s="9">
        <f t="shared" si="41"/>
        <v>0.33731253197888533</v>
      </c>
      <c r="E225" s="9">
        <f t="shared" si="42"/>
        <v>0.30756582652779751</v>
      </c>
      <c r="F225" s="9">
        <f t="shared" si="43"/>
        <v>0.35512164149331743</v>
      </c>
      <c r="G225" s="9">
        <f t="shared" si="44"/>
        <v>1.0619511824007719</v>
      </c>
      <c r="H225" s="9">
        <f t="shared" si="45"/>
        <v>2.9646096874414281</v>
      </c>
      <c r="I225" s="9">
        <f t="shared" si="46"/>
        <v>3.2513365066896367</v>
      </c>
      <c r="J225" s="9">
        <f t="shared" si="47"/>
        <v>2.8159365219053192</v>
      </c>
      <c r="K225" s="11">
        <f t="shared" si="48"/>
        <v>0.35087719298245612</v>
      </c>
      <c r="L225" s="11">
        <f t="shared" si="49"/>
        <v>0.32051282051282048</v>
      </c>
      <c r="M225" s="11">
        <f t="shared" si="50"/>
        <v>0.36900369003690037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-0.27831393698552387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0.23571085913288281</v>
      </c>
      <c r="Q225" s="11">
        <f>2*'OddsRatio_working_3-way'!K225*'OddsRatio_working_3-way'!L225*'OddsRatio_working_3-way'!M225</f>
        <v>8.2996781384817878E-2</v>
      </c>
      <c r="R225" s="11">
        <f t="shared" si="51"/>
        <v>0</v>
      </c>
      <c r="S225" s="11">
        <f t="shared" si="52"/>
        <v>-0.84692438217760901</v>
      </c>
      <c r="T225" s="11">
        <f t="shared" si="53"/>
        <v>-0.29821281062591865</v>
      </c>
      <c r="U225" s="11">
        <f>'OddsRatio_working_3-way'!S225-'OddsRatio_working_3-way'!R225^2/3</f>
        <v>-0.84692438217760901</v>
      </c>
      <c r="V225" s="11">
        <f>'OddsRatio_working_3-way'!S225*'OddsRatio_working_3-way'!R225/3-2*'OddsRatio_working_3-way'!R225^3/27-'OddsRatio_working_3-way'!T225</f>
        <v>0.29821281062591865</v>
      </c>
      <c r="W225" s="11">
        <f>'OddsRatio_working_3-way'!V225^2+4*'OddsRatio_working_3-way'!U225^3/27</f>
        <v>-1.0665552541624934E-3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0.14999786304775523</v>
      </c>
      <c r="Y225" s="11">
        <f>IF('OddsRatio_working_3-way'!W225&gt;=0,IF('OddsRatio_working_3-way'!V225+SQRT('OddsRatio_working_3-way'!W225)&gt;0,0,PI()),ACOS('OddsRatio_working_3-way'!V225/(2*'OddsRatio_working_3-way'!X225)))</f>
        <v>0.10907825073926203</v>
      </c>
      <c r="Z225" s="11">
        <f>'OddsRatio_working_3-way'!X225^(1/3)*COS('OddsRatio_working_3-way'!Y225/3)</f>
        <v>0.53097559120038607</v>
      </c>
      <c r="AA225" s="11">
        <f>'OddsRatio_working_3-way'!X225^(1/3)*COS(('OddsRatio_working_3-way'!Y225+2*PI())/3)</f>
        <v>-0.28221462155291632</v>
      </c>
      <c r="AB225" s="11">
        <f>'OddsRatio_working_3-way'!X225^(1/3)*COS(('OddsRatio_working_3-way'!Y225+4*PI())/3)</f>
        <v>-0.24876096964746963</v>
      </c>
      <c r="AC225" s="11">
        <f>'OddsRatio_working_3-way'!X225^(1/3)*SIN('OddsRatio_working_3-way'!Y225/3)</f>
        <v>1.9314474932985579E-2</v>
      </c>
      <c r="AD225" s="11">
        <f>'OddsRatio_working_3-way'!X225^(1/3)*SIN(('OddsRatio_working_3-way'!Y225+2*PI())/3)</f>
        <v>0.45018111330250249</v>
      </c>
      <c r="AE225" s="11">
        <f>'OddsRatio_working_3-way'!X225^(1/3)*SIN(('OddsRatio_working_3-way'!Y225+4*PI())/3)</f>
        <v>-0.4694955882354882</v>
      </c>
      <c r="AF225" s="11">
        <f>-'OddsRatio_working_3-way'!U225/(3*'OddsRatio_working_3-way'!X225^(1/3))*COS(('OddsRatio_working_3-way'!Y225)/3)</f>
        <v>0.53097559120038595</v>
      </c>
      <c r="AG225" s="11">
        <f>-'OddsRatio_working_3-way'!U225/(3*'OddsRatio_working_3-way'!X225^(1/3))*COS(('OddsRatio_working_3-way'!Y225+2*PI())/3)</f>
        <v>-0.28221462155291627</v>
      </c>
      <c r="AH225" s="11">
        <f>-'OddsRatio_working_3-way'!U225/(3*'OddsRatio_working_3-way'!X225^(1/3))*COS(('OddsRatio_working_3-way'!Y225+4*PI())/3)</f>
        <v>-0.24876096964746958</v>
      </c>
      <c r="AI225" s="11">
        <f>'OddsRatio_working_3-way'!U225/(3*'OddsRatio_working_3-way'!X225^(1/3))*SIN(('OddsRatio_working_3-way'!Y225)/3)</f>
        <v>-1.9314474932985576E-2</v>
      </c>
      <c r="AJ225" s="11">
        <f>'OddsRatio_working_3-way'!U225/(3*'OddsRatio_working_3-way'!X225^(1/3))*SIN(('OddsRatio_working_3-way'!Y225+2*PI())/3)</f>
        <v>-0.45018111330250238</v>
      </c>
      <c r="AK225" s="11">
        <f>'OddsRatio_working_3-way'!U225/(3*'OddsRatio_working_3-way'!X225^(1/3))*SIN(('OddsRatio_working_3-way'!Y225+4*PI())/3)</f>
        <v>0.46949558823548809</v>
      </c>
      <c r="AL225" s="11">
        <f>'OddsRatio_working_3-way'!Z225+'OddsRatio_working_3-way'!AF225</f>
        <v>1.0619511824007719</v>
      </c>
      <c r="AM225" s="11">
        <f>'OddsRatio_working_3-way'!AA225+'OddsRatio_working_3-way'!AG225</f>
        <v>-0.56442924310583265</v>
      </c>
      <c r="AN225" s="11">
        <f>'OddsRatio_working_3-way'!AB225+'OddsRatio_working_3-way'!AH225</f>
        <v>-0.49752193929493921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1.0619511824007719</v>
      </c>
      <c r="AS225" s="11">
        <f>IF(('OddsRatio_working_3-way'!X225=0),IF(Q225&gt;0,-Q225^(1/3),(-Q225)^(1/3)),'OddsRatio_working_3-way'!AM225-'OddsRatio_working_3-way'!R225/3)</f>
        <v>-0.56442924310583265</v>
      </c>
      <c r="AT225" s="11">
        <f>IF(('OddsRatio_working_3-way'!X225=0),IF(Q225&gt;0,-Q225^(1/3),(-Q225)^(1/3)),'OddsRatio_working_3-way'!AN225-'OddsRatio_working_3-way'!R225/3)</f>
        <v>-0.49752193929493921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2.33</v>
      </c>
      <c r="B226" s="4">
        <f>IF('True_Odds_Calculator_3-way'!B227="","",'True_Odds_Calculator_3-way'!B227)</f>
        <v>2.98</v>
      </c>
      <c r="C226" s="4">
        <f>IF('True_Odds_Calculator_3-way'!C227="","",'True_Odds_Calculator_3-way'!C227)</f>
        <v>3.64</v>
      </c>
      <c r="D226" s="9">
        <f t="shared" si="41"/>
        <v>0.414621502426407</v>
      </c>
      <c r="E226" s="9">
        <f t="shared" si="42"/>
        <v>0.32238987444334055</v>
      </c>
      <c r="F226" s="9">
        <f t="shared" si="43"/>
        <v>0.26298862313025267</v>
      </c>
      <c r="G226" s="9">
        <f t="shared" si="44"/>
        <v>1.0615325209287021</v>
      </c>
      <c r="H226" s="9">
        <f t="shared" si="45"/>
        <v>2.4118382528351732</v>
      </c>
      <c r="I226" s="9">
        <f t="shared" si="46"/>
        <v>3.10183439143883</v>
      </c>
      <c r="J226" s="9">
        <f t="shared" si="47"/>
        <v>3.8024458552517735</v>
      </c>
      <c r="K226" s="11">
        <f t="shared" si="48"/>
        <v>0.42918454935622319</v>
      </c>
      <c r="L226" s="11">
        <f t="shared" si="49"/>
        <v>0.33557046979865773</v>
      </c>
      <c r="M226" s="11">
        <f t="shared" si="50"/>
        <v>0.27472527472527469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-0.27507250936694738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0.23542002255600786</v>
      </c>
      <c r="Q226" s="11">
        <f>2*'OddsRatio_working_3-way'!K226*'OddsRatio_working_3-way'!L226*'OddsRatio_working_3-way'!M226</f>
        <v>7.9132780691095056E-2</v>
      </c>
      <c r="R226" s="11">
        <f t="shared" si="51"/>
        <v>0</v>
      </c>
      <c r="S226" s="11">
        <f t="shared" si="52"/>
        <v>-0.85584714771317616</v>
      </c>
      <c r="T226" s="11">
        <f t="shared" si="53"/>
        <v>-0.28767971351703392</v>
      </c>
      <c r="U226" s="11">
        <f>'OddsRatio_working_3-way'!S226-'OddsRatio_working_3-way'!R226^2/3</f>
        <v>-0.85584714771317616</v>
      </c>
      <c r="V226" s="11">
        <f>'OddsRatio_working_3-way'!S226*'OddsRatio_working_3-way'!R226/3-2*'OddsRatio_working_3-way'!R226^3/27-'OddsRatio_working_3-way'!T226</f>
        <v>0.28767971351703392</v>
      </c>
      <c r="W226" s="11">
        <f>'OddsRatio_working_3-way'!V226^2+4*'OddsRatio_working_3-way'!U226^3/27</f>
        <v>-1.011239352335111E-2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0.152374547655271</v>
      </c>
      <c r="Y226" s="11">
        <f>IF('OddsRatio_working_3-way'!W226&gt;=0,IF('OddsRatio_working_3-way'!V226+SQRT('OddsRatio_working_3-way'!W226)&gt;0,0,PI()),ACOS('OddsRatio_working_3-way'!V226/(2*'OddsRatio_working_3-way'!X226)))</f>
        <v>0.33627992353828495</v>
      </c>
      <c r="Z226" s="11">
        <f>'OddsRatio_working_3-way'!X226^(1/3)*COS('OddsRatio_working_3-way'!Y226/3)</f>
        <v>0.53076626046435105</v>
      </c>
      <c r="AA226" s="11">
        <f>'OddsRatio_working_3-way'!X226^(1/3)*COS(('OddsRatio_working_3-way'!Y226+2*PI())/3)</f>
        <v>-0.31712450142400361</v>
      </c>
      <c r="AB226" s="11">
        <f>'OddsRatio_working_3-way'!X226^(1/3)*COS(('OddsRatio_working_3-way'!Y226+4*PI())/3)</f>
        <v>-0.21364175904034757</v>
      </c>
      <c r="AC226" s="11">
        <f>'OddsRatio_working_3-way'!X226^(1/3)*SIN('OddsRatio_working_3-way'!Y226/3)</f>
        <v>5.9745789171684674E-2</v>
      </c>
      <c r="AD226" s="11">
        <f>'OddsRatio_working_3-way'!X226^(1/3)*SIN(('OddsRatio_working_3-way'!Y226+2*PI())/3)</f>
        <v>0.42978417044795392</v>
      </c>
      <c r="AE226" s="11">
        <f>'OddsRatio_working_3-way'!X226^(1/3)*SIN(('OddsRatio_working_3-way'!Y226+4*PI())/3)</f>
        <v>-0.48952995961963841</v>
      </c>
      <c r="AF226" s="11">
        <f>-'OddsRatio_working_3-way'!U226/(3*'OddsRatio_working_3-way'!X226^(1/3))*COS(('OddsRatio_working_3-way'!Y226)/3)</f>
        <v>0.53076626046435094</v>
      </c>
      <c r="AG226" s="11">
        <f>-'OddsRatio_working_3-way'!U226/(3*'OddsRatio_working_3-way'!X226^(1/3))*COS(('OddsRatio_working_3-way'!Y226+2*PI())/3)</f>
        <v>-0.31712450142400356</v>
      </c>
      <c r="AH226" s="11">
        <f>-'OddsRatio_working_3-way'!U226/(3*'OddsRatio_working_3-way'!X226^(1/3))*COS(('OddsRatio_working_3-way'!Y226+4*PI())/3)</f>
        <v>-0.21364175904034752</v>
      </c>
      <c r="AI226" s="11">
        <f>'OddsRatio_working_3-way'!U226/(3*'OddsRatio_working_3-way'!X226^(1/3))*SIN(('OddsRatio_working_3-way'!Y226)/3)</f>
        <v>-5.974578917168466E-2</v>
      </c>
      <c r="AJ226" s="11">
        <f>'OddsRatio_working_3-way'!U226/(3*'OddsRatio_working_3-way'!X226^(1/3))*SIN(('OddsRatio_working_3-way'!Y226+2*PI())/3)</f>
        <v>-0.42978417044795381</v>
      </c>
      <c r="AK226" s="11">
        <f>'OddsRatio_working_3-way'!U226/(3*'OddsRatio_working_3-way'!X226^(1/3))*SIN(('OddsRatio_working_3-way'!Y226+4*PI())/3)</f>
        <v>0.4895299596196383</v>
      </c>
      <c r="AL226" s="11">
        <f>'OddsRatio_working_3-way'!Z226+'OddsRatio_working_3-way'!AF226</f>
        <v>1.0615325209287021</v>
      </c>
      <c r="AM226" s="11">
        <f>'OddsRatio_working_3-way'!AA226+'OddsRatio_working_3-way'!AG226</f>
        <v>-0.63424900284800723</v>
      </c>
      <c r="AN226" s="11">
        <f>'OddsRatio_working_3-way'!AB226+'OddsRatio_working_3-way'!AH226</f>
        <v>-0.42728351808069509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1.0615325209287021</v>
      </c>
      <c r="AS226" s="11">
        <f>IF(('OddsRatio_working_3-way'!X226=0),IF(Q226&gt;0,-Q226^(1/3),(-Q226)^(1/3)),'OddsRatio_working_3-way'!AM226-'OddsRatio_working_3-way'!R226/3)</f>
        <v>-0.63424900284800723</v>
      </c>
      <c r="AT226" s="11">
        <f>IF(('OddsRatio_working_3-way'!X226=0),IF(Q226&gt;0,-Q226^(1/3),(-Q226)^(1/3)),'OddsRatio_working_3-way'!AN226-'OddsRatio_working_3-way'!R226/3)</f>
        <v>-0.42728351808069509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2.3199999999999998</v>
      </c>
      <c r="B227" s="4">
        <f>IF('True_Odds_Calculator_3-way'!B228="","",'True_Odds_Calculator_3-way'!B228)</f>
        <v>3.02</v>
      </c>
      <c r="C227" s="4">
        <f>IF('True_Odds_Calculator_3-way'!C228="","",'True_Odds_Calculator_3-way'!C228)</f>
        <v>3.61</v>
      </c>
      <c r="D227" s="9">
        <f t="shared" si="41"/>
        <v>0.41656561643802587</v>
      </c>
      <c r="E227" s="9">
        <f t="shared" si="42"/>
        <v>0.31813545438914803</v>
      </c>
      <c r="F227" s="9">
        <f t="shared" si="43"/>
        <v>0.26529892917282616</v>
      </c>
      <c r="G227" s="9">
        <f t="shared" si="44"/>
        <v>1.0610471140228281</v>
      </c>
      <c r="H227" s="9">
        <f t="shared" si="45"/>
        <v>2.400582190510133</v>
      </c>
      <c r="I227" s="9">
        <f t="shared" si="46"/>
        <v>3.1433151703261122</v>
      </c>
      <c r="J227" s="9">
        <f t="shared" si="47"/>
        <v>3.7693329675995813</v>
      </c>
      <c r="K227" s="11">
        <f t="shared" si="48"/>
        <v>0.43103448275862072</v>
      </c>
      <c r="L227" s="11">
        <f t="shared" si="49"/>
        <v>0.33112582781456956</v>
      </c>
      <c r="M227" s="11">
        <f t="shared" si="50"/>
        <v>0.2770083102493075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-0.27514630074663837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0.23524198532532825</v>
      </c>
      <c r="Q227" s="11">
        <f>2*'OddsRatio_working_3-way'!K227*'OddsRatio_working_3-way'!L227*'OddsRatio_working_3-way'!M227</f>
        <v>7.9072936243807804E-2</v>
      </c>
      <c r="R227" s="11">
        <f t="shared" si="51"/>
        <v>0</v>
      </c>
      <c r="S227" s="11">
        <f t="shared" si="52"/>
        <v>-0.854970554526717</v>
      </c>
      <c r="T227" s="11">
        <f t="shared" si="53"/>
        <v>-0.28738506034511491</v>
      </c>
      <c r="U227" s="11">
        <f>'OddsRatio_working_3-way'!S227-'OddsRatio_working_3-way'!R227^2/3</f>
        <v>-0.854970554526717</v>
      </c>
      <c r="V227" s="11">
        <f>'OddsRatio_working_3-way'!S227*'OddsRatio_working_3-way'!R227/3-2*'OddsRatio_working_3-way'!R227^3/27-'OddsRatio_working_3-way'!T227</f>
        <v>0.28738506034511491</v>
      </c>
      <c r="W227" s="11">
        <f>'OddsRatio_working_3-way'!V227^2+4*'OddsRatio_working_3-way'!U227^3/27</f>
        <v>-9.9967605856348535E-3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0.15214050536855742</v>
      </c>
      <c r="Y227" s="11">
        <f>IF('OddsRatio_working_3-way'!W227&gt;=0,IF('OddsRatio_working_3-way'!V227+SQRT('OddsRatio_working_3-way'!W227)&gt;0,0,PI()),ACOS('OddsRatio_working_3-way'!V227/(2*'OddsRatio_working_3-way'!X227)))</f>
        <v>0.33481065304932645</v>
      </c>
      <c r="Z227" s="11">
        <f>'OddsRatio_working_3-way'!X227^(1/3)*COS('OddsRatio_working_3-way'!Y227/3)</f>
        <v>0.53052355701141407</v>
      </c>
      <c r="AA227" s="11">
        <f>'OddsRatio_working_3-way'!X227^(1/3)*COS(('OddsRatio_working_3-way'!Y227+2*PI())/3)</f>
        <v>-0.31675163404684187</v>
      </c>
      <c r="AB227" s="11">
        <f>'OddsRatio_working_3-way'!X227^(1/3)*COS(('OddsRatio_working_3-way'!Y227+4*PI())/3)</f>
        <v>-0.21377192296457251</v>
      </c>
      <c r="AC227" s="11">
        <f>'OddsRatio_working_3-way'!X227^(1/3)*SIN('OddsRatio_working_3-way'!Y227/3)</f>
        <v>5.9455363914418323E-2</v>
      </c>
      <c r="AD227" s="11">
        <f>'OddsRatio_working_3-way'!X227^(1/3)*SIN(('OddsRatio_working_3-way'!Y227+2*PI())/3)</f>
        <v>0.4297191957207574</v>
      </c>
      <c r="AE227" s="11">
        <f>'OddsRatio_working_3-way'!X227^(1/3)*SIN(('OddsRatio_working_3-way'!Y227+4*PI())/3)</f>
        <v>-0.48917455963517553</v>
      </c>
      <c r="AF227" s="11">
        <f>-'OddsRatio_working_3-way'!U227/(3*'OddsRatio_working_3-way'!X227^(1/3))*COS(('OddsRatio_working_3-way'!Y227)/3)</f>
        <v>0.53052355701141407</v>
      </c>
      <c r="AG227" s="11">
        <f>-'OddsRatio_working_3-way'!U227/(3*'OddsRatio_working_3-way'!X227^(1/3))*COS(('OddsRatio_working_3-way'!Y227+2*PI())/3)</f>
        <v>-0.31675163404684187</v>
      </c>
      <c r="AH227" s="11">
        <f>-'OddsRatio_working_3-way'!U227/(3*'OddsRatio_working_3-way'!X227^(1/3))*COS(('OddsRatio_working_3-way'!Y227+4*PI())/3)</f>
        <v>-0.21377192296457251</v>
      </c>
      <c r="AI227" s="11">
        <f>'OddsRatio_working_3-way'!U227/(3*'OddsRatio_working_3-way'!X227^(1/3))*SIN(('OddsRatio_working_3-way'!Y227)/3)</f>
        <v>-5.9455363914418323E-2</v>
      </c>
      <c r="AJ227" s="11">
        <f>'OddsRatio_working_3-way'!U227/(3*'OddsRatio_working_3-way'!X227^(1/3))*SIN(('OddsRatio_working_3-way'!Y227+2*PI())/3)</f>
        <v>-0.4297191957207574</v>
      </c>
      <c r="AK227" s="11">
        <f>'OddsRatio_working_3-way'!U227/(3*'OddsRatio_working_3-way'!X227^(1/3))*SIN(('OddsRatio_working_3-way'!Y227+4*PI())/3)</f>
        <v>0.48917455963517553</v>
      </c>
      <c r="AL227" s="11">
        <f>'OddsRatio_working_3-way'!Z227+'OddsRatio_working_3-way'!AF227</f>
        <v>1.0610471140228281</v>
      </c>
      <c r="AM227" s="11">
        <f>'OddsRatio_working_3-way'!AA227+'OddsRatio_working_3-way'!AG227</f>
        <v>-0.63350326809368374</v>
      </c>
      <c r="AN227" s="11">
        <f>'OddsRatio_working_3-way'!AB227+'OddsRatio_working_3-way'!AH227</f>
        <v>-0.42754384592914502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1.0610471140228281</v>
      </c>
      <c r="AS227" s="11">
        <f>IF(('OddsRatio_working_3-way'!X227=0),IF(Q227&gt;0,-Q227^(1/3),(-Q227)^(1/3)),'OddsRatio_working_3-way'!AM227-'OddsRatio_working_3-way'!R227/3)</f>
        <v>-0.63350326809368374</v>
      </c>
      <c r="AT227" s="11">
        <f>IF(('OddsRatio_working_3-way'!X227=0),IF(Q227&gt;0,-Q227^(1/3),(-Q227)^(1/3)),'OddsRatio_working_3-way'!AN227-'OddsRatio_working_3-way'!R227/3)</f>
        <v>-0.42754384592914502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3.19</v>
      </c>
      <c r="B228" s="4">
        <f>IF('True_Odds_Calculator_3-way'!B229="","",'True_Odds_Calculator_3-way'!B229)</f>
        <v>3.06</v>
      </c>
      <c r="C228" s="4">
        <f>IF('True_Odds_Calculator_3-way'!C229="","",'True_Odds_Calculator_3-way'!C229)</f>
        <v>2.5</v>
      </c>
      <c r="D228" s="9">
        <f t="shared" si="41"/>
        <v>0.30066900821881681</v>
      </c>
      <c r="E228" s="9">
        <f t="shared" si="42"/>
        <v>0.31369120816563717</v>
      </c>
      <c r="F228" s="9">
        <f t="shared" si="43"/>
        <v>0.38563978361554607</v>
      </c>
      <c r="G228" s="9">
        <f t="shared" si="44"/>
        <v>1.0620623052676277</v>
      </c>
      <c r="H228" s="9">
        <f t="shared" si="45"/>
        <v>3.3259164485361046</v>
      </c>
      <c r="I228" s="9">
        <f t="shared" si="46"/>
        <v>3.187848348851313</v>
      </c>
      <c r="J228" s="9">
        <f t="shared" si="47"/>
        <v>2.5930934579014413</v>
      </c>
      <c r="K228" s="11">
        <f t="shared" si="48"/>
        <v>0.31347962382445144</v>
      </c>
      <c r="L228" s="11">
        <f t="shared" si="49"/>
        <v>0.32679738562091504</v>
      </c>
      <c r="M228" s="11">
        <f t="shared" si="50"/>
        <v>0.4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-0.27730038723953532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0.23562193947589488</v>
      </c>
      <c r="Q228" s="11">
        <f>2*'OddsRatio_working_3-way'!K228*'OddsRatio_working_3-way'!L228*'OddsRatio_working_3-way'!M228</f>
        <v>8.1955457209006918E-2</v>
      </c>
      <c r="R228" s="11">
        <f t="shared" si="51"/>
        <v>0</v>
      </c>
      <c r="S228" s="11">
        <f t="shared" si="52"/>
        <v>-0.8496992803416531</v>
      </c>
      <c r="T228" s="11">
        <f t="shared" si="53"/>
        <v>-0.29554757577100976</v>
      </c>
      <c r="U228" s="11">
        <f>'OddsRatio_working_3-way'!S228-'OddsRatio_working_3-way'!R228^2/3</f>
        <v>-0.8496992803416531</v>
      </c>
      <c r="V228" s="11">
        <f>'OddsRatio_working_3-way'!S228*'OddsRatio_working_3-way'!R228/3-2*'OddsRatio_working_3-way'!R228^3/27-'OddsRatio_working_3-way'!T228</f>
        <v>0.29554757577100976</v>
      </c>
      <c r="W228" s="11">
        <f>'OddsRatio_working_3-way'!V228^2+4*'OddsRatio_working_3-way'!U228^3/27</f>
        <v>-3.5365816730253408E-3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0.15073565538480443</v>
      </c>
      <c r="Y228" s="11">
        <f>IF('OddsRatio_working_3-way'!W228&gt;=0,IF('OddsRatio_working_3-way'!V228+SQRT('OddsRatio_working_3-way'!W228)&gt;0,0,PI()),ACOS('OddsRatio_working_3-way'!V228/(2*'OddsRatio_working_3-way'!X228)))</f>
        <v>0.19856537759302739</v>
      </c>
      <c r="Z228" s="11">
        <f>'OddsRatio_working_3-way'!X228^(1/3)*COS('OddsRatio_working_3-way'!Y228/3)</f>
        <v>0.53103115263381384</v>
      </c>
      <c r="AA228" s="11">
        <f>'OddsRatio_working_3-way'!X228^(1/3)*COS(('OddsRatio_working_3-way'!Y228+2*PI())/3)</f>
        <v>-0.29599928154963012</v>
      </c>
      <c r="AB228" s="11">
        <f>'OddsRatio_working_3-way'!X228^(1/3)*COS(('OddsRatio_working_3-way'!Y228+4*PI())/3)</f>
        <v>-0.23503187108418391</v>
      </c>
      <c r="AC228" s="11">
        <f>'OddsRatio_working_3-way'!X228^(1/3)*SIN('OddsRatio_working_3-way'!Y228/3)</f>
        <v>3.519955084401994E-2</v>
      </c>
      <c r="AD228" s="11">
        <f>'OddsRatio_working_3-way'!X228^(1/3)*SIN(('OddsRatio_working_3-way'!Y228+2*PI())/3)</f>
        <v>0.44228669295980461</v>
      </c>
      <c r="AE228" s="11">
        <f>'OddsRatio_working_3-way'!X228^(1/3)*SIN(('OddsRatio_working_3-way'!Y228+4*PI())/3)</f>
        <v>-0.47748624380382443</v>
      </c>
      <c r="AF228" s="11">
        <f>-'OddsRatio_working_3-way'!U228/(3*'OddsRatio_working_3-way'!X228^(1/3))*COS(('OddsRatio_working_3-way'!Y228)/3)</f>
        <v>0.53103115263381395</v>
      </c>
      <c r="AG228" s="11">
        <f>-'OddsRatio_working_3-way'!U228/(3*'OddsRatio_working_3-way'!X228^(1/3))*COS(('OddsRatio_working_3-way'!Y228+2*PI())/3)</f>
        <v>-0.29599928154963018</v>
      </c>
      <c r="AH228" s="11">
        <f>-'OddsRatio_working_3-way'!U228/(3*'OddsRatio_working_3-way'!X228^(1/3))*COS(('OddsRatio_working_3-way'!Y228+4*PI())/3)</f>
        <v>-0.23503187108418394</v>
      </c>
      <c r="AI228" s="11">
        <f>'OddsRatio_working_3-way'!U228/(3*'OddsRatio_working_3-way'!X228^(1/3))*SIN(('OddsRatio_working_3-way'!Y228)/3)</f>
        <v>-3.5199550844019947E-2</v>
      </c>
      <c r="AJ228" s="11">
        <f>'OddsRatio_working_3-way'!U228/(3*'OddsRatio_working_3-way'!X228^(1/3))*SIN(('OddsRatio_working_3-way'!Y228+2*PI())/3)</f>
        <v>-0.44228669295980472</v>
      </c>
      <c r="AK228" s="11">
        <f>'OddsRatio_working_3-way'!U228/(3*'OddsRatio_working_3-way'!X228^(1/3))*SIN(('OddsRatio_working_3-way'!Y228+4*PI())/3)</f>
        <v>0.47748624380382454</v>
      </c>
      <c r="AL228" s="11">
        <f>'OddsRatio_working_3-way'!Z228+'OddsRatio_working_3-way'!AF228</f>
        <v>1.0620623052676277</v>
      </c>
      <c r="AM228" s="11">
        <f>'OddsRatio_working_3-way'!AA228+'OddsRatio_working_3-way'!AG228</f>
        <v>-0.59199856309926036</v>
      </c>
      <c r="AN228" s="11">
        <f>'OddsRatio_working_3-way'!AB228+'OddsRatio_working_3-way'!AH228</f>
        <v>-0.47006374216836788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1.0620623052676277</v>
      </c>
      <c r="AS228" s="11">
        <f>IF(('OddsRatio_working_3-way'!X228=0),IF(Q228&gt;0,-Q228^(1/3),(-Q228)^(1/3)),'OddsRatio_working_3-way'!AM228-'OddsRatio_working_3-way'!R228/3)</f>
        <v>-0.59199856309926036</v>
      </c>
      <c r="AT228" s="11">
        <f>IF(('OddsRatio_working_3-way'!X228=0),IF(Q228&gt;0,-Q228^(1/3),(-Q228)^(1/3)),'OddsRatio_working_3-way'!AN228-'OddsRatio_working_3-way'!R228/3)</f>
        <v>-0.47006374216836788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1.79</v>
      </c>
      <c r="B229" s="4">
        <f>IF('True_Odds_Calculator_3-way'!B230="","",'True_Odds_Calculator_3-way'!B230)</f>
        <v>3.45</v>
      </c>
      <c r="C229" s="4">
        <f>IF('True_Odds_Calculator_3-way'!C230="","",'True_Odds_Calculator_3-way'!C230)</f>
        <v>5.2</v>
      </c>
      <c r="D229" s="9">
        <f t="shared" si="41"/>
        <v>0.5418912213104905</v>
      </c>
      <c r="E229" s="9">
        <f t="shared" si="42"/>
        <v>0.27610767561191141</v>
      </c>
      <c r="F229" s="9">
        <f t="shared" si="43"/>
        <v>0.18200110307759812</v>
      </c>
      <c r="G229" s="9">
        <f t="shared" si="44"/>
        <v>1.0701124269633833</v>
      </c>
      <c r="H229" s="9">
        <f t="shared" si="45"/>
        <v>1.8453888173010728</v>
      </c>
      <c r="I229" s="9">
        <f t="shared" si="46"/>
        <v>3.6217754460602891</v>
      </c>
      <c r="J229" s="9">
        <f t="shared" si="47"/>
        <v>5.4944721932462093</v>
      </c>
      <c r="K229" s="11">
        <f t="shared" si="48"/>
        <v>0.55865921787709494</v>
      </c>
      <c r="L229" s="11">
        <f t="shared" si="49"/>
        <v>0.28985507246376813</v>
      </c>
      <c r="M229" s="11">
        <f t="shared" si="50"/>
        <v>0.19230769230769229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-0.25314362586648231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0.23168475925337717</v>
      </c>
      <c r="Q229" s="11">
        <f>2*'OddsRatio_working_3-way'!K229*'OddsRatio_working_3-way'!L229*'OddsRatio_working_3-way'!M229</f>
        <v>6.2280849261660526E-2</v>
      </c>
      <c r="R229" s="11">
        <f t="shared" si="51"/>
        <v>0</v>
      </c>
      <c r="S229" s="11">
        <f t="shared" si="52"/>
        <v>-0.91523046831752586</v>
      </c>
      <c r="T229" s="11">
        <f t="shared" si="53"/>
        <v>-0.24602969578428113</v>
      </c>
      <c r="U229" s="11">
        <f>'OddsRatio_working_3-way'!S229-'OddsRatio_working_3-way'!R229^2/3</f>
        <v>-0.91523046831752586</v>
      </c>
      <c r="V229" s="11">
        <f>'OddsRatio_working_3-way'!S229*'OddsRatio_working_3-way'!R229/3-2*'OddsRatio_working_3-way'!R229^3/27-'OddsRatio_working_3-way'!T229</f>
        <v>0.24602969578428113</v>
      </c>
      <c r="W229" s="11">
        <f>'OddsRatio_working_3-way'!V229^2+4*'OddsRatio_working_3-way'!U229^3/27</f>
        <v>-5.3045667655421458E-2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0.16850539966357708</v>
      </c>
      <c r="Y229" s="11">
        <f>IF('OddsRatio_working_3-way'!W229&gt;=0,IF('OddsRatio_working_3-way'!V229+SQRT('OddsRatio_working_3-way'!W229)&gt;0,0,PI()),ACOS('OddsRatio_working_3-way'!V229/(2*'OddsRatio_working_3-way'!X229)))</f>
        <v>0.75242309041345079</v>
      </c>
      <c r="Z229" s="11">
        <f>'OddsRatio_working_3-way'!X229^(1/3)*COS('OddsRatio_working_3-way'!Y229/3)</f>
        <v>0.53505621348169174</v>
      </c>
      <c r="AA229" s="11">
        <f>'OddsRatio_working_3-way'!X229^(1/3)*COS(('OddsRatio_working_3-way'!Y229+2*PI())/3)</f>
        <v>-0.38624522172582715</v>
      </c>
      <c r="AB229" s="11">
        <f>'OddsRatio_working_3-way'!X229^(1/3)*COS(('OddsRatio_working_3-way'!Y229+4*PI())/3)</f>
        <v>-0.1488109917558644</v>
      </c>
      <c r="AC229" s="11">
        <f>'OddsRatio_working_3-way'!X229^(1/3)*SIN('OddsRatio_working_3-way'!Y229/3)</f>
        <v>0.13708271658798943</v>
      </c>
      <c r="AD229" s="11">
        <f>'OddsRatio_working_3-way'!X229^(1/3)*SIN(('OddsRatio_working_3-way'!Y229+2*PI())/3)</f>
        <v>0.39483091503386014</v>
      </c>
      <c r="AE229" s="11">
        <f>'OddsRatio_working_3-way'!X229^(1/3)*SIN(('OddsRatio_working_3-way'!Y229+4*PI())/3)</f>
        <v>-0.53191363162184957</v>
      </c>
      <c r="AF229" s="11">
        <f>-'OddsRatio_working_3-way'!U229/(3*'OddsRatio_working_3-way'!X229^(1/3))*COS(('OddsRatio_working_3-way'!Y229)/3)</f>
        <v>0.53505621348169163</v>
      </c>
      <c r="AG229" s="11">
        <f>-'OddsRatio_working_3-way'!U229/(3*'OddsRatio_working_3-way'!X229^(1/3))*COS(('OddsRatio_working_3-way'!Y229+2*PI())/3)</f>
        <v>-0.38624522172582709</v>
      </c>
      <c r="AH229" s="11">
        <f>-'OddsRatio_working_3-way'!U229/(3*'OddsRatio_working_3-way'!X229^(1/3))*COS(('OddsRatio_working_3-way'!Y229+4*PI())/3)</f>
        <v>-0.14881099175586437</v>
      </c>
      <c r="AI229" s="11">
        <f>'OddsRatio_working_3-way'!U229/(3*'OddsRatio_working_3-way'!X229^(1/3))*SIN(('OddsRatio_working_3-way'!Y229)/3)</f>
        <v>-0.1370827165879894</v>
      </c>
      <c r="AJ229" s="11">
        <f>'OddsRatio_working_3-way'!U229/(3*'OddsRatio_working_3-way'!X229^(1/3))*SIN(('OddsRatio_working_3-way'!Y229+2*PI())/3)</f>
        <v>-0.39483091503386003</v>
      </c>
      <c r="AK229" s="11">
        <f>'OddsRatio_working_3-way'!U229/(3*'OddsRatio_working_3-way'!X229^(1/3))*SIN(('OddsRatio_working_3-way'!Y229+4*PI())/3)</f>
        <v>0.53191363162184957</v>
      </c>
      <c r="AL229" s="11">
        <f>'OddsRatio_working_3-way'!Z229+'OddsRatio_working_3-way'!AF229</f>
        <v>1.0701124269633833</v>
      </c>
      <c r="AM229" s="11">
        <f>'OddsRatio_working_3-way'!AA229+'OddsRatio_working_3-way'!AG229</f>
        <v>-0.77249044345165419</v>
      </c>
      <c r="AN229" s="11">
        <f>'OddsRatio_working_3-way'!AB229+'OddsRatio_working_3-way'!AH229</f>
        <v>-0.29762198351172875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1.0701124269633833</v>
      </c>
      <c r="AS229" s="11">
        <f>IF(('OddsRatio_working_3-way'!X229=0),IF(Q229&gt;0,-Q229^(1/3),(-Q229)^(1/3)),'OddsRatio_working_3-way'!AM229-'OddsRatio_working_3-way'!R229/3)</f>
        <v>-0.77249044345165419</v>
      </c>
      <c r="AT229" s="11">
        <f>IF(('OddsRatio_working_3-way'!X229=0),IF(Q229&gt;0,-Q229^(1/3),(-Q229)^(1/3)),'OddsRatio_working_3-way'!AN229-'OddsRatio_working_3-way'!R229/3)</f>
        <v>-0.29762198351172875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2.85</v>
      </c>
      <c r="B230" s="4">
        <f>IF('True_Odds_Calculator_3-way'!B231="","",'True_Odds_Calculator_3-way'!B231)</f>
        <v>2.79</v>
      </c>
      <c r="C230" s="4">
        <f>IF('True_Odds_Calculator_3-way'!C231="","",'True_Odds_Calculator_3-way'!C231)</f>
        <v>3.02</v>
      </c>
      <c r="D230" s="9">
        <f t="shared" si="41"/>
        <v>0.33731765054426116</v>
      </c>
      <c r="E230" s="9">
        <f t="shared" si="42"/>
        <v>0.34472665385993406</v>
      </c>
      <c r="F230" s="9">
        <f t="shared" si="43"/>
        <v>0.31795569559580472</v>
      </c>
      <c r="G230" s="9">
        <f t="shared" si="44"/>
        <v>1.0619268656813983</v>
      </c>
      <c r="H230" s="9">
        <f t="shared" si="45"/>
        <v>2.9645647015105867</v>
      </c>
      <c r="I230" s="9">
        <f t="shared" si="46"/>
        <v>2.9008490895697032</v>
      </c>
      <c r="J230" s="9">
        <f t="shared" si="47"/>
        <v>3.1450922686764242</v>
      </c>
      <c r="K230" s="11">
        <f t="shared" si="48"/>
        <v>0.35087719298245612</v>
      </c>
      <c r="L230" s="11">
        <f t="shared" si="49"/>
        <v>0.35842293906810035</v>
      </c>
      <c r="M230" s="11">
        <f t="shared" si="50"/>
        <v>0.33112582781456956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-0.27856087797171014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0.23570045720058652</v>
      </c>
      <c r="Q230" s="11">
        <f>2*'OddsRatio_working_3-way'!K230*'OddsRatio_working_3-way'!L230*'OddsRatio_working_3-way'!M230</f>
        <v>8.3286380636249643E-2</v>
      </c>
      <c r="R230" s="11">
        <f t="shared" si="51"/>
        <v>0</v>
      </c>
      <c r="S230" s="11">
        <f t="shared" si="52"/>
        <v>-0.84613625185559471</v>
      </c>
      <c r="T230" s="11">
        <f t="shared" si="53"/>
        <v>-0.29898807486063417</v>
      </c>
      <c r="U230" s="11">
        <f>'OddsRatio_working_3-way'!S230-'OddsRatio_working_3-way'!R230^2/3</f>
        <v>-0.84613625185559471</v>
      </c>
      <c r="V230" s="11">
        <f>'OddsRatio_working_3-way'!S230*'OddsRatio_working_3-way'!R230/3-2*'OddsRatio_working_3-way'!R230^3/27-'OddsRatio_working_3-way'!T230</f>
        <v>0.29898807486063417</v>
      </c>
      <c r="W230" s="11">
        <f>'OddsRatio_working_3-way'!V230^2+4*'OddsRatio_working_3-way'!U230^3/27</f>
        <v>-3.5255124204143506E-4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0.14978853440009152</v>
      </c>
      <c r="Y230" s="11">
        <f>IF('OddsRatio_working_3-way'!W230&gt;=0,IF('OddsRatio_working_3-way'!V230+SQRT('OddsRatio_working_3-way'!W230)&gt;0,0,PI()),ACOS('OddsRatio_working_3-way'!V230/(2*'OddsRatio_working_3-way'!X230)))</f>
        <v>6.2717293418306008E-2</v>
      </c>
      <c r="Z230" s="11">
        <f>'OddsRatio_working_3-way'!X230^(1/3)*COS('OddsRatio_working_3-way'!Y230/3)</f>
        <v>0.53096343284069913</v>
      </c>
      <c r="AA230" s="11">
        <f>'OddsRatio_working_3-way'!X230^(1/3)*COS(('OddsRatio_working_3-way'!Y230+2*PI())/3)</f>
        <v>-0.27509616926042246</v>
      </c>
      <c r="AB230" s="11">
        <f>'OddsRatio_working_3-way'!X230^(1/3)*COS(('OddsRatio_working_3-way'!Y230+4*PI())/3)</f>
        <v>-0.25586726358027667</v>
      </c>
      <c r="AC230" s="11">
        <f>'OddsRatio_working_3-way'!X230^(1/3)*SIN('OddsRatio_working_3-way'!Y230/3)</f>
        <v>1.1101813870654346E-2</v>
      </c>
      <c r="AD230" s="11">
        <f>'OddsRatio_working_3-way'!X230^(1/3)*SIN(('OddsRatio_working_3-way'!Y230+2*PI())/3)</f>
        <v>0.45427691438531098</v>
      </c>
      <c r="AE230" s="11">
        <f>'OddsRatio_working_3-way'!X230^(1/3)*SIN(('OddsRatio_working_3-way'!Y230+4*PI())/3)</f>
        <v>-0.4653787282559651</v>
      </c>
      <c r="AF230" s="11">
        <f>-'OddsRatio_working_3-way'!U230/(3*'OddsRatio_working_3-way'!X230^(1/3))*COS(('OddsRatio_working_3-way'!Y230)/3)</f>
        <v>0.53096343284069913</v>
      </c>
      <c r="AG230" s="11">
        <f>-'OddsRatio_working_3-way'!U230/(3*'OddsRatio_working_3-way'!X230^(1/3))*COS(('OddsRatio_working_3-way'!Y230+2*PI())/3)</f>
        <v>-0.27509616926042246</v>
      </c>
      <c r="AH230" s="11">
        <f>-'OddsRatio_working_3-way'!U230/(3*'OddsRatio_working_3-way'!X230^(1/3))*COS(('OddsRatio_working_3-way'!Y230+4*PI())/3)</f>
        <v>-0.25586726358027667</v>
      </c>
      <c r="AI230" s="11">
        <f>'OddsRatio_working_3-way'!U230/(3*'OddsRatio_working_3-way'!X230^(1/3))*SIN(('OddsRatio_working_3-way'!Y230)/3)</f>
        <v>-1.1101813870654346E-2</v>
      </c>
      <c r="AJ230" s="11">
        <f>'OddsRatio_working_3-way'!U230/(3*'OddsRatio_working_3-way'!X230^(1/3))*SIN(('OddsRatio_working_3-way'!Y230+2*PI())/3)</f>
        <v>-0.45427691438531098</v>
      </c>
      <c r="AK230" s="11">
        <f>'OddsRatio_working_3-way'!U230/(3*'OddsRatio_working_3-way'!X230^(1/3))*SIN(('OddsRatio_working_3-way'!Y230+4*PI())/3)</f>
        <v>0.4653787282559651</v>
      </c>
      <c r="AL230" s="11">
        <f>'OddsRatio_working_3-way'!Z230+'OddsRatio_working_3-way'!AF230</f>
        <v>1.0619268656813983</v>
      </c>
      <c r="AM230" s="11">
        <f>'OddsRatio_working_3-way'!AA230+'OddsRatio_working_3-way'!AG230</f>
        <v>-0.55019233852084493</v>
      </c>
      <c r="AN230" s="11">
        <f>'OddsRatio_working_3-way'!AB230+'OddsRatio_working_3-way'!AH230</f>
        <v>-0.51173452716055334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1.0619268656813983</v>
      </c>
      <c r="AS230" s="11">
        <f>IF(('OddsRatio_working_3-way'!X230=0),IF(Q230&gt;0,-Q230^(1/3),(-Q230)^(1/3)),'OddsRatio_working_3-way'!AM230-'OddsRatio_working_3-way'!R230/3)</f>
        <v>-0.55019233852084493</v>
      </c>
      <c r="AT230" s="11">
        <f>IF(('OddsRatio_working_3-way'!X230=0),IF(Q230&gt;0,-Q230^(1/3),(-Q230)^(1/3)),'OddsRatio_working_3-way'!AN230-'OddsRatio_working_3-way'!R230/3)</f>
        <v>-0.51173452716055334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2.39</v>
      </c>
      <c r="B231" s="4">
        <f>IF('True_Odds_Calculator_3-way'!B232="","",'True_Odds_Calculator_3-way'!B232)</f>
        <v>3.06</v>
      </c>
      <c r="C231" s="4">
        <f>IF('True_Odds_Calculator_3-way'!C232="","",'True_Odds_Calculator_3-way'!C232)</f>
        <v>3.39</v>
      </c>
      <c r="D231" s="9">
        <f t="shared" si="41"/>
        <v>0.40378102712676917</v>
      </c>
      <c r="E231" s="9">
        <f t="shared" si="42"/>
        <v>0.31364407283876689</v>
      </c>
      <c r="F231" s="9">
        <f t="shared" si="43"/>
        <v>0.28257490003446406</v>
      </c>
      <c r="G231" s="9">
        <f t="shared" si="44"/>
        <v>1.0622948678660258</v>
      </c>
      <c r="H231" s="9">
        <f t="shared" si="45"/>
        <v>2.476589866333776</v>
      </c>
      <c r="I231" s="9">
        <f t="shared" si="46"/>
        <v>3.1883274278040128</v>
      </c>
      <c r="J231" s="9">
        <f t="shared" si="47"/>
        <v>3.5388847341998022</v>
      </c>
      <c r="K231" s="11">
        <f t="shared" si="48"/>
        <v>0.41841004184100417</v>
      </c>
      <c r="L231" s="11">
        <f t="shared" si="49"/>
        <v>0.32679738562091504</v>
      </c>
      <c r="M231" s="11">
        <f t="shared" si="50"/>
        <v>0.29498525073746312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-0.27603293037962495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0.2355558104721176</v>
      </c>
      <c r="Q231" s="11">
        <f>2*'OddsRatio_working_3-way'!K231*'OddsRatio_working_3-way'!L231*'OddsRatio_working_3-way'!M231</f>
        <v>8.0669798106889581E-2</v>
      </c>
      <c r="R231" s="11">
        <f t="shared" si="51"/>
        <v>0</v>
      </c>
      <c r="S231" s="11">
        <f t="shared" si="52"/>
        <v>-0.85336126435407678</v>
      </c>
      <c r="T231" s="11">
        <f t="shared" si="53"/>
        <v>-0.29224700834043721</v>
      </c>
      <c r="U231" s="11">
        <f>'OddsRatio_working_3-way'!S231-'OddsRatio_working_3-way'!R231^2/3</f>
        <v>-0.85336126435407678</v>
      </c>
      <c r="V231" s="11">
        <f>'OddsRatio_working_3-way'!S231*'OddsRatio_working_3-way'!R231/3-2*'OddsRatio_working_3-way'!R231^3/27-'OddsRatio_working_3-way'!T231</f>
        <v>0.29224700834043721</v>
      </c>
      <c r="W231" s="11">
        <f>'OddsRatio_working_3-way'!V231^2+4*'OddsRatio_working_3-way'!U231^3/27</f>
        <v>-6.6567807254575423E-3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0.15171115203685021</v>
      </c>
      <c r="Y231" s="11">
        <f>IF('OddsRatio_working_3-way'!W231&gt;=0,IF('OddsRatio_working_3-way'!V231+SQRT('OddsRatio_working_3-way'!W231)&gt;0,0,PI()),ACOS('OddsRatio_working_3-way'!V231/(2*'OddsRatio_working_3-way'!X231)))</f>
        <v>0.27224681300772136</v>
      </c>
      <c r="Z231" s="11">
        <f>'OddsRatio_working_3-way'!X231^(1/3)*COS('OddsRatio_working_3-way'!Y231/3)</f>
        <v>0.53114743393301289</v>
      </c>
      <c r="AA231" s="11">
        <f>'OddsRatio_working_3-way'!X231^(1/3)*COS(('OddsRatio_working_3-way'!Y231+2*PI())/3)</f>
        <v>-0.30743203344365316</v>
      </c>
      <c r="AB231" s="11">
        <f>'OddsRatio_working_3-way'!X231^(1/3)*COS(('OddsRatio_working_3-way'!Y231+4*PI())/3)</f>
        <v>-0.22371540048935981</v>
      </c>
      <c r="AC231" s="11">
        <f>'OddsRatio_working_3-way'!X231^(1/3)*SIN('OddsRatio_working_3-way'!Y231/3)</f>
        <v>4.8333820571810529E-2</v>
      </c>
      <c r="AD231" s="11">
        <f>'OddsRatio_working_3-way'!X231^(1/3)*SIN(('OddsRatio_working_3-way'!Y231+2*PI())/3)</f>
        <v>0.43582026065500068</v>
      </c>
      <c r="AE231" s="11">
        <f>'OddsRatio_working_3-way'!X231^(1/3)*SIN(('OddsRatio_working_3-way'!Y231+4*PI())/3)</f>
        <v>-0.48415408122681108</v>
      </c>
      <c r="AF231" s="11">
        <f>-'OddsRatio_working_3-way'!U231/(3*'OddsRatio_working_3-way'!X231^(1/3))*COS(('OddsRatio_working_3-way'!Y231)/3)</f>
        <v>0.53114743393301278</v>
      </c>
      <c r="AG231" s="11">
        <f>-'OddsRatio_working_3-way'!U231/(3*'OddsRatio_working_3-way'!X231^(1/3))*COS(('OddsRatio_working_3-way'!Y231+2*PI())/3)</f>
        <v>-0.30743203344365311</v>
      </c>
      <c r="AH231" s="11">
        <f>-'OddsRatio_working_3-way'!U231/(3*'OddsRatio_working_3-way'!X231^(1/3))*COS(('OddsRatio_working_3-way'!Y231+4*PI())/3)</f>
        <v>-0.22371540048935978</v>
      </c>
      <c r="AI231" s="11">
        <f>'OddsRatio_working_3-way'!U231/(3*'OddsRatio_working_3-way'!X231^(1/3))*SIN(('OddsRatio_working_3-way'!Y231)/3)</f>
        <v>-4.8333820571810522E-2</v>
      </c>
      <c r="AJ231" s="11">
        <f>'OddsRatio_working_3-way'!U231/(3*'OddsRatio_working_3-way'!X231^(1/3))*SIN(('OddsRatio_working_3-way'!Y231+2*PI())/3)</f>
        <v>-0.43582026065500062</v>
      </c>
      <c r="AK231" s="11">
        <f>'OddsRatio_working_3-way'!U231/(3*'OddsRatio_working_3-way'!X231^(1/3))*SIN(('OddsRatio_working_3-way'!Y231+4*PI())/3)</f>
        <v>0.48415408122681103</v>
      </c>
      <c r="AL231" s="11">
        <f>'OddsRatio_working_3-way'!Z231+'OddsRatio_working_3-way'!AF231</f>
        <v>1.0622948678660258</v>
      </c>
      <c r="AM231" s="11">
        <f>'OddsRatio_working_3-way'!AA231+'OddsRatio_working_3-way'!AG231</f>
        <v>-0.61486406688730622</v>
      </c>
      <c r="AN231" s="11">
        <f>'OddsRatio_working_3-way'!AB231+'OddsRatio_working_3-way'!AH231</f>
        <v>-0.44743080097871957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1.0622948678660258</v>
      </c>
      <c r="AS231" s="11">
        <f>IF(('OddsRatio_working_3-way'!X231=0),IF(Q231&gt;0,-Q231^(1/3),(-Q231)^(1/3)),'OddsRatio_working_3-way'!AM231-'OddsRatio_working_3-way'!R231/3)</f>
        <v>-0.61486406688730622</v>
      </c>
      <c r="AT231" s="11">
        <f>IF(('OddsRatio_working_3-way'!X231=0),IF(Q231&gt;0,-Q231^(1/3),(-Q231)^(1/3)),'OddsRatio_working_3-way'!AN231-'OddsRatio_working_3-way'!R231/3)</f>
        <v>-0.44743080097871957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2.95</v>
      </c>
      <c r="B232" s="4">
        <f>IF('True_Odds_Calculator_3-way'!B233="","",'True_Odds_Calculator_3-way'!B233)</f>
        <v>3</v>
      </c>
      <c r="C232" s="4">
        <f>IF('True_Odds_Calculator_3-way'!C233="","",'True_Odds_Calculator_3-way'!C233)</f>
        <v>2.72</v>
      </c>
      <c r="D232" s="9">
        <f t="shared" si="41"/>
        <v>0.32579679814512802</v>
      </c>
      <c r="E232" s="9">
        <f t="shared" si="42"/>
        <v>0.32026037329631746</v>
      </c>
      <c r="F232" s="9">
        <f t="shared" si="43"/>
        <v>0.35394282855855463</v>
      </c>
      <c r="G232" s="9">
        <f t="shared" si="44"/>
        <v>1.0612296796312681</v>
      </c>
      <c r="H232" s="9">
        <f t="shared" si="45"/>
        <v>3.069397875280973</v>
      </c>
      <c r="I232" s="9">
        <f t="shared" si="46"/>
        <v>3.1224593592625358</v>
      </c>
      <c r="J232" s="9">
        <f t="shared" si="47"/>
        <v>2.8253150489657815</v>
      </c>
      <c r="K232" s="11">
        <f t="shared" si="48"/>
        <v>0.33898305084745761</v>
      </c>
      <c r="L232" s="11">
        <f t="shared" si="49"/>
        <v>0.33333333333333331</v>
      </c>
      <c r="M232" s="11">
        <f t="shared" si="50"/>
        <v>0.36764705882352938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-0.27866400797607183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0.23554336989032895</v>
      </c>
      <c r="Q232" s="11">
        <f>2*'OddsRatio_working_3-way'!K232*'OddsRatio_working_3-way'!L232*'OddsRatio_working_3-way'!M232</f>
        <v>8.3084081090063128E-2</v>
      </c>
      <c r="R232" s="11">
        <f t="shared" si="51"/>
        <v>0</v>
      </c>
      <c r="S232" s="11">
        <f t="shared" si="52"/>
        <v>-0.84525939177101939</v>
      </c>
      <c r="T232" s="11">
        <f t="shared" si="53"/>
        <v>-0.2981514609421585</v>
      </c>
      <c r="U232" s="11">
        <f>'OddsRatio_working_3-way'!S232-'OddsRatio_working_3-way'!R232^2/3</f>
        <v>-0.84525939177101939</v>
      </c>
      <c r="V232" s="11">
        <f>'OddsRatio_working_3-way'!S232*'OddsRatio_working_3-way'!R232/3-2*'OddsRatio_working_3-way'!R232^3/27-'OddsRatio_working_3-way'!T232</f>
        <v>0.2981514609421585</v>
      </c>
      <c r="W232" s="11">
        <f>'OddsRatio_working_3-way'!V232^2+4*'OddsRatio_working_3-way'!U232^3/27</f>
        <v>-5.733999988757621E-4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0.149555753534275</v>
      </c>
      <c r="Y232" s="11">
        <f>IF('OddsRatio_working_3-way'!W232&gt;=0,IF('OddsRatio_working_3-way'!V232+SQRT('OddsRatio_working_3-way'!W232)&gt;0,0,PI()),ACOS('OddsRatio_working_3-way'!V232/(2*'OddsRatio_working_3-way'!X232)))</f>
        <v>8.014209977083242E-2</v>
      </c>
      <c r="Z232" s="11">
        <f>'OddsRatio_working_3-way'!X232^(1/3)*COS('OddsRatio_working_3-way'!Y232/3)</f>
        <v>0.53061483981563418</v>
      </c>
      <c r="AA232" s="11">
        <f>'OddsRatio_working_3-way'!X232^(1/3)*COS(('OddsRatio_working_3-way'!Y232+2*PI())/3)</f>
        <v>-0.27758613190568449</v>
      </c>
      <c r="AB232" s="11">
        <f>'OddsRatio_working_3-way'!X232^(1/3)*COS(('OddsRatio_working_3-way'!Y232+4*PI())/3)</f>
        <v>-0.25302870790994969</v>
      </c>
      <c r="AC232" s="11">
        <f>'OddsRatio_working_3-way'!X232^(1/3)*SIN('OddsRatio_working_3-way'!Y232/3)</f>
        <v>1.4178235354541522E-2</v>
      </c>
      <c r="AD232" s="11">
        <f>'OddsRatio_working_3-way'!X232^(1/3)*SIN(('OddsRatio_working_3-way'!Y232+2*PI())/3)</f>
        <v>0.4524368132280791</v>
      </c>
      <c r="AE232" s="11">
        <f>'OddsRatio_working_3-way'!X232^(1/3)*SIN(('OddsRatio_working_3-way'!Y232+4*PI())/3)</f>
        <v>-0.46661504858262037</v>
      </c>
      <c r="AF232" s="11">
        <f>-'OddsRatio_working_3-way'!U232/(3*'OddsRatio_working_3-way'!X232^(1/3))*COS(('OddsRatio_working_3-way'!Y232)/3)</f>
        <v>0.53061483981563407</v>
      </c>
      <c r="AG232" s="11">
        <f>-'OddsRatio_working_3-way'!U232/(3*'OddsRatio_working_3-way'!X232^(1/3))*COS(('OddsRatio_working_3-way'!Y232+2*PI())/3)</f>
        <v>-0.27758613190568443</v>
      </c>
      <c r="AH232" s="11">
        <f>-'OddsRatio_working_3-way'!U232/(3*'OddsRatio_working_3-way'!X232^(1/3))*COS(('OddsRatio_working_3-way'!Y232+4*PI())/3)</f>
        <v>-0.25302870790994964</v>
      </c>
      <c r="AI232" s="11">
        <f>'OddsRatio_working_3-way'!U232/(3*'OddsRatio_working_3-way'!X232^(1/3))*SIN(('OddsRatio_working_3-way'!Y232)/3)</f>
        <v>-1.417823535454152E-2</v>
      </c>
      <c r="AJ232" s="11">
        <f>'OddsRatio_working_3-way'!U232/(3*'OddsRatio_working_3-way'!X232^(1/3))*SIN(('OddsRatio_working_3-way'!Y232+2*PI())/3)</f>
        <v>-0.45243681322807899</v>
      </c>
      <c r="AK232" s="11">
        <f>'OddsRatio_working_3-way'!U232/(3*'OddsRatio_working_3-way'!X232^(1/3))*SIN(('OddsRatio_working_3-way'!Y232+4*PI())/3)</f>
        <v>0.46661504858262026</v>
      </c>
      <c r="AL232" s="11">
        <f>'OddsRatio_working_3-way'!Z232+'OddsRatio_working_3-way'!AF232</f>
        <v>1.0612296796312681</v>
      </c>
      <c r="AM232" s="11">
        <f>'OddsRatio_working_3-way'!AA232+'OddsRatio_working_3-way'!AG232</f>
        <v>-0.55517226381136897</v>
      </c>
      <c r="AN232" s="11">
        <f>'OddsRatio_working_3-way'!AB232+'OddsRatio_working_3-way'!AH232</f>
        <v>-0.50605741581989938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1.0612296796312681</v>
      </c>
      <c r="AS232" s="11">
        <f>IF(('OddsRatio_working_3-way'!X232=0),IF(Q232&gt;0,-Q232^(1/3),(-Q232)^(1/3)),'OddsRatio_working_3-way'!AM232-'OddsRatio_working_3-way'!R232/3)</f>
        <v>-0.55517226381136897</v>
      </c>
      <c r="AT232" s="11">
        <f>IF(('OddsRatio_working_3-way'!X232=0),IF(Q232&gt;0,-Q232^(1/3),(-Q232)^(1/3)),'OddsRatio_working_3-way'!AN232-'OddsRatio_working_3-way'!R232/3)</f>
        <v>-0.50605741581989938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2.59</v>
      </c>
      <c r="B233" s="4">
        <f>IF('True_Odds_Calculator_3-way'!B234="","",'True_Odds_Calculator_3-way'!B234)</f>
        <v>2.91</v>
      </c>
      <c r="C233" s="4">
        <f>IF('True_Odds_Calculator_3-way'!C234="","",'True_Odds_Calculator_3-way'!C234)</f>
        <v>3.23</v>
      </c>
      <c r="D233" s="9">
        <f t="shared" si="41"/>
        <v>0.37228224413853356</v>
      </c>
      <c r="E233" s="9">
        <f t="shared" si="42"/>
        <v>0.3305258747584085</v>
      </c>
      <c r="F233" s="9">
        <f t="shared" si="43"/>
        <v>0.29719188110305811</v>
      </c>
      <c r="G233" s="9">
        <f t="shared" si="44"/>
        <v>1.0604616460714051</v>
      </c>
      <c r="H233" s="9">
        <f t="shared" si="45"/>
        <v>2.6861340172535337</v>
      </c>
      <c r="I233" s="9">
        <f t="shared" si="46"/>
        <v>3.0254817439963837</v>
      </c>
      <c r="J233" s="9">
        <f t="shared" si="47"/>
        <v>3.3648294707392328</v>
      </c>
      <c r="K233" s="11">
        <f t="shared" si="48"/>
        <v>0.38610038610038611</v>
      </c>
      <c r="L233" s="11">
        <f t="shared" si="49"/>
        <v>0.3436426116838488</v>
      </c>
      <c r="M233" s="11">
        <f t="shared" si="50"/>
        <v>0.30959752321981426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-0.27818908062117664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0.23537446537031612</v>
      </c>
      <c r="Q233" s="11">
        <f>2*'OddsRatio_working_3-way'!K233*'OddsRatio_working_3-way'!L233*'OddsRatio_working_3-way'!M233</f>
        <v>8.2155136254909639E-2</v>
      </c>
      <c r="R233" s="11">
        <f t="shared" si="51"/>
        <v>0</v>
      </c>
      <c r="S233" s="11">
        <f t="shared" si="52"/>
        <v>-0.84609527032743881</v>
      </c>
      <c r="T233" s="11">
        <f t="shared" si="53"/>
        <v>-0.29532121128357375</v>
      </c>
      <c r="U233" s="11">
        <f>'OddsRatio_working_3-way'!S233-'OddsRatio_working_3-way'!R233^2/3</f>
        <v>-0.84609527032743881</v>
      </c>
      <c r="V233" s="11">
        <f>'OddsRatio_working_3-way'!S233*'OddsRatio_working_3-way'!R233/3-2*'OddsRatio_working_3-way'!R233^3/27-'OddsRatio_working_3-way'!T233</f>
        <v>0.29532121128357375</v>
      </c>
      <c r="W233" s="11">
        <f>'OddsRatio_working_3-way'!V233^2+4*'OddsRatio_working_3-way'!U233^3/27</f>
        <v>-2.5187626889475317E-3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0.14977765230746604</v>
      </c>
      <c r="Y233" s="11">
        <f>IF('OddsRatio_working_3-way'!W233&gt;=0,IF('OddsRatio_working_3-way'!V233+SQRT('OddsRatio_working_3-way'!W233)&gt;0,0,PI()),ACOS('OddsRatio_working_3-way'!V233/(2*'OddsRatio_working_3-way'!X233)))</f>
        <v>0.16833312381369536</v>
      </c>
      <c r="Z233" s="11">
        <f>'OddsRatio_working_3-way'!X233^(1/3)*COS('OddsRatio_working_3-way'!Y233/3)</f>
        <v>0.53023082303570257</v>
      </c>
      <c r="AA233" s="11">
        <f>'OddsRatio_working_3-way'!X233^(1/3)*COS(('OddsRatio_working_3-way'!Y233+2*PI())/3)</f>
        <v>-0.29090830412455199</v>
      </c>
      <c r="AB233" s="11">
        <f>'OddsRatio_working_3-way'!X233^(1/3)*COS(('OddsRatio_working_3-way'!Y233+4*PI())/3)</f>
        <v>-0.23932251891115067</v>
      </c>
      <c r="AC233" s="11">
        <f>'OddsRatio_working_3-way'!X233^(1/3)*SIN('OddsRatio_working_3-way'!Y233/3)</f>
        <v>2.9783066979315438E-2</v>
      </c>
      <c r="AD233" s="11">
        <f>'OddsRatio_working_3-way'!X233^(1/3)*SIN(('OddsRatio_working_3-way'!Y233+2*PI())/3)</f>
        <v>0.44430182912879179</v>
      </c>
      <c r="AE233" s="11">
        <f>'OddsRatio_working_3-way'!X233^(1/3)*SIN(('OddsRatio_working_3-way'!Y233+4*PI())/3)</f>
        <v>-0.47408489610810728</v>
      </c>
      <c r="AF233" s="11">
        <f>-'OddsRatio_working_3-way'!U233/(3*'OddsRatio_working_3-way'!X233^(1/3))*COS(('OddsRatio_working_3-way'!Y233)/3)</f>
        <v>0.53023082303570257</v>
      </c>
      <c r="AG233" s="11">
        <f>-'OddsRatio_working_3-way'!U233/(3*'OddsRatio_working_3-way'!X233^(1/3))*COS(('OddsRatio_working_3-way'!Y233+2*PI())/3)</f>
        <v>-0.29090830412455199</v>
      </c>
      <c r="AH233" s="11">
        <f>-'OddsRatio_working_3-way'!U233/(3*'OddsRatio_working_3-way'!X233^(1/3))*COS(('OddsRatio_working_3-way'!Y233+4*PI())/3)</f>
        <v>-0.23932251891115067</v>
      </c>
      <c r="AI233" s="11">
        <f>'OddsRatio_working_3-way'!U233/(3*'OddsRatio_working_3-way'!X233^(1/3))*SIN(('OddsRatio_working_3-way'!Y233)/3)</f>
        <v>-2.9783066979315438E-2</v>
      </c>
      <c r="AJ233" s="11">
        <f>'OddsRatio_working_3-way'!U233/(3*'OddsRatio_working_3-way'!X233^(1/3))*SIN(('OddsRatio_working_3-way'!Y233+2*PI())/3)</f>
        <v>-0.44430182912879179</v>
      </c>
      <c r="AK233" s="11">
        <f>'OddsRatio_working_3-way'!U233/(3*'OddsRatio_working_3-way'!X233^(1/3))*SIN(('OddsRatio_working_3-way'!Y233+4*PI())/3)</f>
        <v>0.47408489610810728</v>
      </c>
      <c r="AL233" s="11">
        <f>'OddsRatio_working_3-way'!Z233+'OddsRatio_working_3-way'!AF233</f>
        <v>1.0604616460714051</v>
      </c>
      <c r="AM233" s="11">
        <f>'OddsRatio_working_3-way'!AA233+'OddsRatio_working_3-way'!AG233</f>
        <v>-0.58181660824910397</v>
      </c>
      <c r="AN233" s="11">
        <f>'OddsRatio_working_3-way'!AB233+'OddsRatio_working_3-way'!AH233</f>
        <v>-0.47864503782230133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1.0604616460714051</v>
      </c>
      <c r="AS233" s="11">
        <f>IF(('OddsRatio_working_3-way'!X233=0),IF(Q233&gt;0,-Q233^(1/3),(-Q233)^(1/3)),'OddsRatio_working_3-way'!AM233-'OddsRatio_working_3-way'!R233/3)</f>
        <v>-0.58181660824910397</v>
      </c>
      <c r="AT233" s="11">
        <f>IF(('OddsRatio_working_3-way'!X233=0),IF(Q233&gt;0,-Q233^(1/3),(-Q233)^(1/3)),'OddsRatio_working_3-way'!AN233-'OddsRatio_working_3-way'!R233/3)</f>
        <v>-0.47864503782230133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1.34</v>
      </c>
      <c r="B234" s="4">
        <f>IF('True_Odds_Calculator_3-way'!B235="","",'True_Odds_Calculator_3-way'!B235)</f>
        <v>5.5</v>
      </c>
      <c r="C234" s="4">
        <f>IF('True_Odds_Calculator_3-way'!C235="","",'True_Odds_Calculator_3-way'!C235)</f>
        <v>8.8000000000000007</v>
      </c>
      <c r="D234" s="9">
        <f t="shared" si="41"/>
        <v>0.72768565540651131</v>
      </c>
      <c r="E234" s="9">
        <f t="shared" si="42"/>
        <v>0.16798511277885539</v>
      </c>
      <c r="F234" s="9">
        <f t="shared" si="43"/>
        <v>0.10432923181463344</v>
      </c>
      <c r="G234" s="9">
        <f t="shared" si="44"/>
        <v>1.1006463257470698</v>
      </c>
      <c r="H234" s="9">
        <f t="shared" si="45"/>
        <v>1.3742197507540039</v>
      </c>
      <c r="I234" s="9">
        <f t="shared" si="46"/>
        <v>5.9529084658618148</v>
      </c>
      <c r="J234" s="9">
        <f t="shared" si="47"/>
        <v>9.5850413408271447</v>
      </c>
      <c r="K234" s="11">
        <f t="shared" si="48"/>
        <v>0.74626865671641784</v>
      </c>
      <c r="L234" s="11">
        <f t="shared" si="49"/>
        <v>0.18181818181818182</v>
      </c>
      <c r="M234" s="11">
        <f t="shared" si="50"/>
        <v>0.11363636363636363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-0.18400764771185418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0.19489330208461822</v>
      </c>
      <c r="Q234" s="11">
        <f>2*'OddsRatio_working_3-way'!K234*'OddsRatio_working_3-way'!L234*'OddsRatio_working_3-way'!M234</f>
        <v>3.0837547798199083E-2</v>
      </c>
      <c r="R234" s="11">
        <f t="shared" si="51"/>
        <v>0</v>
      </c>
      <c r="S234" s="11">
        <f t="shared" si="52"/>
        <v>-1.0591587062175283</v>
      </c>
      <c r="T234" s="11">
        <f t="shared" si="53"/>
        <v>-0.1675884028825203</v>
      </c>
      <c r="U234" s="11">
        <f>'OddsRatio_working_3-way'!S234-'OddsRatio_working_3-way'!R234^2/3</f>
        <v>-1.0591587062175283</v>
      </c>
      <c r="V234" s="11">
        <f>'OddsRatio_working_3-way'!S234*'OddsRatio_working_3-way'!R234/3-2*'OddsRatio_working_3-way'!R234^3/27-'OddsRatio_working_3-way'!T234</f>
        <v>0.1675884028825203</v>
      </c>
      <c r="W234" s="11">
        <f>'OddsRatio_working_3-way'!V234^2+4*'OddsRatio_working_3-way'!U234^3/27</f>
        <v>-0.1479411519671118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0.20977787344464249</v>
      </c>
      <c r="Y234" s="11">
        <f>IF('OddsRatio_working_3-way'!W234&gt;=0,IF('OddsRatio_working_3-way'!V234+SQRT('OddsRatio_working_3-way'!W234)&gt;0,0,PI()),ACOS('OddsRatio_working_3-way'!V234/(2*'OddsRatio_working_3-way'!X234)))</f>
        <v>1.1598876656289929</v>
      </c>
      <c r="Z234" s="11">
        <f>'OddsRatio_working_3-way'!X234^(1/3)*COS('OddsRatio_working_3-way'!Y234/3)</f>
        <v>0.550323162873535</v>
      </c>
      <c r="AA234" s="11">
        <f>'OddsRatio_working_3-way'!X234^(1/3)*COS(('OddsRatio_working_3-way'!Y234+2*PI())/3)</f>
        <v>-0.46919247809509268</v>
      </c>
      <c r="AB234" s="11">
        <f>'OddsRatio_working_3-way'!X234^(1/3)*COS(('OddsRatio_working_3-way'!Y234+4*PI())/3)</f>
        <v>-8.1130684778442194E-2</v>
      </c>
      <c r="AC234" s="11">
        <f>'OddsRatio_working_3-way'!X234^(1/3)*SIN('OddsRatio_working_3-way'!Y234/3)</f>
        <v>0.22404758083357698</v>
      </c>
      <c r="AD234" s="11">
        <f>'OddsRatio_working_3-way'!X234^(1/3)*SIN(('OddsRatio_working_3-way'!Y234+2*PI())/3)</f>
        <v>0.36457004892269401</v>
      </c>
      <c r="AE234" s="11">
        <f>'OddsRatio_working_3-way'!X234^(1/3)*SIN(('OddsRatio_working_3-way'!Y234+4*PI())/3)</f>
        <v>-0.58861762975627108</v>
      </c>
      <c r="AF234" s="11">
        <f>-'OddsRatio_working_3-way'!U234/(3*'OddsRatio_working_3-way'!X234^(1/3))*COS(('OddsRatio_working_3-way'!Y234)/3)</f>
        <v>0.55032316287353478</v>
      </c>
      <c r="AG234" s="11">
        <f>-'OddsRatio_working_3-way'!U234/(3*'OddsRatio_working_3-way'!X234^(1/3))*COS(('OddsRatio_working_3-way'!Y234+2*PI())/3)</f>
        <v>-0.46919247809509246</v>
      </c>
      <c r="AH234" s="11">
        <f>-'OddsRatio_working_3-way'!U234/(3*'OddsRatio_working_3-way'!X234^(1/3))*COS(('OddsRatio_working_3-way'!Y234+4*PI())/3)</f>
        <v>-8.1130684778442166E-2</v>
      </c>
      <c r="AI234" s="11">
        <f>'OddsRatio_working_3-way'!U234/(3*'OddsRatio_working_3-way'!X234^(1/3))*SIN(('OddsRatio_working_3-way'!Y234)/3)</f>
        <v>-0.2240475808335769</v>
      </c>
      <c r="AJ234" s="11">
        <f>'OddsRatio_working_3-way'!U234/(3*'OddsRatio_working_3-way'!X234^(1/3))*SIN(('OddsRatio_working_3-way'!Y234+2*PI())/3)</f>
        <v>-0.36457004892269385</v>
      </c>
      <c r="AK234" s="11">
        <f>'OddsRatio_working_3-way'!U234/(3*'OddsRatio_working_3-way'!X234^(1/3))*SIN(('OddsRatio_working_3-way'!Y234+4*PI())/3)</f>
        <v>0.58861762975627085</v>
      </c>
      <c r="AL234" s="11">
        <f>'OddsRatio_working_3-way'!Z234+'OddsRatio_working_3-way'!AF234</f>
        <v>1.1006463257470698</v>
      </c>
      <c r="AM234" s="11">
        <f>'OddsRatio_working_3-way'!AA234+'OddsRatio_working_3-way'!AG234</f>
        <v>-0.93838495619018514</v>
      </c>
      <c r="AN234" s="11">
        <f>'OddsRatio_working_3-way'!AB234+'OddsRatio_working_3-way'!AH234</f>
        <v>-0.16226136955688436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1.1006463257470698</v>
      </c>
      <c r="AS234" s="11">
        <f>IF(('OddsRatio_working_3-way'!X234=0),IF(Q234&gt;0,-Q234^(1/3),(-Q234)^(1/3)),'OddsRatio_working_3-way'!AM234-'OddsRatio_working_3-way'!R234/3)</f>
        <v>-0.93838495619018514</v>
      </c>
      <c r="AT234" s="11">
        <f>IF(('OddsRatio_working_3-way'!X234=0),IF(Q234&gt;0,-Q234^(1/3),(-Q234)^(1/3)),'OddsRatio_working_3-way'!AN234-'OddsRatio_working_3-way'!R234/3)</f>
        <v>-0.16226136955688436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3.5</v>
      </c>
      <c r="B235" s="4">
        <f>IF('True_Odds_Calculator_3-way'!B236="","",'True_Odds_Calculator_3-way'!B236)</f>
        <v>3.56</v>
      </c>
      <c r="C235" s="4">
        <f>IF('True_Odds_Calculator_3-way'!C236="","",'True_Odds_Calculator_3-way'!C236)</f>
        <v>2.11</v>
      </c>
      <c r="D235" s="9">
        <f t="shared" si="41"/>
        <v>0.27314350604373461</v>
      </c>
      <c r="E235" s="9">
        <f t="shared" si="42"/>
        <v>0.26846033473953212</v>
      </c>
      <c r="F235" s="9">
        <f t="shared" si="43"/>
        <v>0.45839615921673338</v>
      </c>
      <c r="G235" s="9">
        <f t="shared" si="44"/>
        <v>1.0644316674179093</v>
      </c>
      <c r="H235" s="9">
        <f t="shared" si="45"/>
        <v>3.6610791685447728</v>
      </c>
      <c r="I235" s="9">
        <f t="shared" si="46"/>
        <v>3.724945068589848</v>
      </c>
      <c r="J235" s="9">
        <f t="shared" si="47"/>
        <v>2.1815191508338794</v>
      </c>
      <c r="K235" s="11">
        <f t="shared" si="48"/>
        <v>0.2857142857142857</v>
      </c>
      <c r="L235" s="11">
        <f t="shared" si="49"/>
        <v>0.2808988764044944</v>
      </c>
      <c r="M235" s="11">
        <f t="shared" si="50"/>
        <v>0.47393364928909953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-0.27021064562999708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0.23468464013753965</v>
      </c>
      <c r="Q235" s="11">
        <f>2*'OddsRatio_working_3-way'!K235*'OddsRatio_working_3-way'!L235*'OddsRatio_working_3-way'!M235</f>
        <v>7.6072816900337001E-2</v>
      </c>
      <c r="R235" s="11">
        <f t="shared" si="51"/>
        <v>0</v>
      </c>
      <c r="S235" s="11">
        <f t="shared" si="52"/>
        <v>-0.86852477477477463</v>
      </c>
      <c r="T235" s="11">
        <f t="shared" si="53"/>
        <v>-0.28153153153153149</v>
      </c>
      <c r="U235" s="11">
        <f>'OddsRatio_working_3-way'!S235-'OddsRatio_working_3-way'!R235^2/3</f>
        <v>-0.86852477477477463</v>
      </c>
      <c r="V235" s="11">
        <f>'OddsRatio_working_3-way'!S235*'OddsRatio_working_3-way'!R235/3-2*'OddsRatio_working_3-way'!R235^3/27-'OddsRatio_working_3-way'!T235</f>
        <v>0.28153153153153149</v>
      </c>
      <c r="W235" s="11">
        <f>'OddsRatio_working_3-way'!V235^2+4*'OddsRatio_working_3-way'!U235^3/27</f>
        <v>-1.7800572010705507E-2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0.15577273129241462</v>
      </c>
      <c r="Y235" s="11">
        <f>IF('OddsRatio_working_3-way'!W235&gt;=0,IF('OddsRatio_working_3-way'!V235+SQRT('OddsRatio_working_3-way'!W235)&gt;0,0,PI()),ACOS('OddsRatio_working_3-way'!V235/(2*'OddsRatio_working_3-way'!X235)))</f>
        <v>0.44255332862382502</v>
      </c>
      <c r="Z235" s="11">
        <f>'OddsRatio_working_3-way'!X235^(1/3)*COS('OddsRatio_working_3-way'!Y235/3)</f>
        <v>0.53221583370895464</v>
      </c>
      <c r="AA235" s="11">
        <f>'OddsRatio_working_3-way'!X235^(1/3)*COS(('OddsRatio_working_3-way'!Y235+2*PI())/3)</f>
        <v>-0.33459823336568484</v>
      </c>
      <c r="AB235" s="11">
        <f>'OddsRatio_working_3-way'!X235^(1/3)*COS(('OddsRatio_working_3-way'!Y235+4*PI())/3)</f>
        <v>-0.19761760034326992</v>
      </c>
      <c r="AC235" s="11">
        <f>'OddsRatio_working_3-way'!X235^(1/3)*SIN('OddsRatio_working_3-way'!Y235/3)</f>
        <v>7.9085805349256605E-2</v>
      </c>
      <c r="AD235" s="11">
        <f>'OddsRatio_working_3-way'!X235^(1/3)*SIN(('OddsRatio_working_3-way'!Y235+2*PI())/3)</f>
        <v>0.42136952961364083</v>
      </c>
      <c r="AE235" s="11">
        <f>'OddsRatio_working_3-way'!X235^(1/3)*SIN(('OddsRatio_working_3-way'!Y235+4*PI())/3)</f>
        <v>-0.5004553349628974</v>
      </c>
      <c r="AF235" s="11">
        <f>-'OddsRatio_working_3-way'!U235/(3*'OddsRatio_working_3-way'!X235^(1/3))*COS(('OddsRatio_working_3-way'!Y235)/3)</f>
        <v>0.53221583370895464</v>
      </c>
      <c r="AG235" s="11">
        <f>-'OddsRatio_working_3-way'!U235/(3*'OddsRatio_working_3-way'!X235^(1/3))*COS(('OddsRatio_working_3-way'!Y235+2*PI())/3)</f>
        <v>-0.33459823336568484</v>
      </c>
      <c r="AH235" s="11">
        <f>-'OddsRatio_working_3-way'!U235/(3*'OddsRatio_working_3-way'!X235^(1/3))*COS(('OddsRatio_working_3-way'!Y235+4*PI())/3)</f>
        <v>-0.19761760034326992</v>
      </c>
      <c r="AI235" s="11">
        <f>'OddsRatio_working_3-way'!U235/(3*'OddsRatio_working_3-way'!X235^(1/3))*SIN(('OddsRatio_working_3-way'!Y235)/3)</f>
        <v>-7.9085805349256605E-2</v>
      </c>
      <c r="AJ235" s="11">
        <f>'OddsRatio_working_3-way'!U235/(3*'OddsRatio_working_3-way'!X235^(1/3))*SIN(('OddsRatio_working_3-way'!Y235+2*PI())/3)</f>
        <v>-0.42136952961364083</v>
      </c>
      <c r="AK235" s="11">
        <f>'OddsRatio_working_3-way'!U235/(3*'OddsRatio_working_3-way'!X235^(1/3))*SIN(('OddsRatio_working_3-way'!Y235+4*PI())/3)</f>
        <v>0.5004553349628974</v>
      </c>
      <c r="AL235" s="11">
        <f>'OddsRatio_working_3-way'!Z235+'OddsRatio_working_3-way'!AF235</f>
        <v>1.0644316674179093</v>
      </c>
      <c r="AM235" s="11">
        <f>'OddsRatio_working_3-way'!AA235+'OddsRatio_working_3-way'!AG235</f>
        <v>-0.66919646673136968</v>
      </c>
      <c r="AN235" s="11">
        <f>'OddsRatio_working_3-way'!AB235+'OddsRatio_working_3-way'!AH235</f>
        <v>-0.39523520068653983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1.0644316674179093</v>
      </c>
      <c r="AS235" s="11">
        <f>IF(('OddsRatio_working_3-way'!X235=0),IF(Q235&gt;0,-Q235^(1/3),(-Q235)^(1/3)),'OddsRatio_working_3-way'!AM235-'OddsRatio_working_3-way'!R235/3)</f>
        <v>-0.66919646673136968</v>
      </c>
      <c r="AT235" s="11">
        <f>IF(('OddsRatio_working_3-way'!X235=0),IF(Q235&gt;0,-Q235^(1/3),(-Q235)^(1/3)),'OddsRatio_working_3-way'!AN235-'OddsRatio_working_3-way'!R235/3)</f>
        <v>-0.39523520068653983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1.87</v>
      </c>
      <c r="B236" s="4">
        <f>IF('True_Odds_Calculator_3-way'!B237="","",'True_Odds_Calculator_3-way'!B237)</f>
        <v>3.84</v>
      </c>
      <c r="C236" s="4">
        <f>IF('True_Odds_Calculator_3-way'!C237="","",'True_Odds_Calculator_3-way'!C237)</f>
        <v>4.13</v>
      </c>
      <c r="D236" s="9">
        <f t="shared" si="41"/>
        <v>0.5197545856634731</v>
      </c>
      <c r="E236" s="9">
        <f t="shared" si="42"/>
        <v>0.24898992691271365</v>
      </c>
      <c r="F236" s="9">
        <f t="shared" si="43"/>
        <v>0.23125548742381288</v>
      </c>
      <c r="G236" s="9">
        <f t="shared" si="44"/>
        <v>1.062051665538795</v>
      </c>
      <c r="H236" s="9">
        <f t="shared" si="45"/>
        <v>1.9239849490187522</v>
      </c>
      <c r="I236" s="9">
        <f t="shared" si="46"/>
        <v>4.0162267301301782</v>
      </c>
      <c r="J236" s="9">
        <f t="shared" si="47"/>
        <v>4.3242217131364287</v>
      </c>
      <c r="K236" s="11">
        <f t="shared" si="48"/>
        <v>0.53475935828876997</v>
      </c>
      <c r="L236" s="11">
        <f t="shared" si="49"/>
        <v>0.26041666666666669</v>
      </c>
      <c r="M236" s="11">
        <f t="shared" si="50"/>
        <v>0.24213075060532688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-0.26077085302533942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0.23063925107793504</v>
      </c>
      <c r="Q236" s="11">
        <f>2*'OddsRatio_working_3-way'!K236*'OddsRatio_working_3-way'!L236*'OddsRatio_working_3-way'!M236</f>
        <v>6.7438377508168126E-2</v>
      </c>
      <c r="R236" s="11">
        <f t="shared" si="51"/>
        <v>0</v>
      </c>
      <c r="S236" s="11">
        <f t="shared" si="52"/>
        <v>-0.88445180280759195</v>
      </c>
      <c r="T236" s="11">
        <f t="shared" si="53"/>
        <v>-0.25861163824783384</v>
      </c>
      <c r="U236" s="11">
        <f>'OddsRatio_working_3-way'!S236-'OddsRatio_working_3-way'!R236^2/3</f>
        <v>-0.88445180280759195</v>
      </c>
      <c r="V236" s="11">
        <f>'OddsRatio_working_3-way'!S236*'OddsRatio_working_3-way'!R236/3-2*'OddsRatio_working_3-way'!R236^3/27-'OddsRatio_working_3-way'!T236</f>
        <v>0.25861163824783384</v>
      </c>
      <c r="W236" s="11">
        <f>'OddsRatio_working_3-way'!V236^2+4*'OddsRatio_working_3-way'!U236^3/27</f>
        <v>-3.5618811300284672E-2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0.16007716165767774</v>
      </c>
      <c r="Y236" s="11">
        <f>IF('OddsRatio_working_3-way'!W236&gt;=0,IF('OddsRatio_working_3-way'!V236+SQRT('OddsRatio_working_3-way'!W236)&gt;0,0,PI()),ACOS('OddsRatio_working_3-way'!V236/(2*'OddsRatio_working_3-way'!X236)))</f>
        <v>0.63043388159051572</v>
      </c>
      <c r="Z236" s="11">
        <f>'OddsRatio_working_3-way'!X236^(1/3)*COS('OddsRatio_working_3-way'!Y236/3)</f>
        <v>0.53102583276939763</v>
      </c>
      <c r="AA236" s="11">
        <f>'OddsRatio_working_3-way'!X236^(1/3)*COS(('OddsRatio_working_3-way'!Y236+2*PI())/3)</f>
        <v>-0.36360279558012809</v>
      </c>
      <c r="AB236" s="11">
        <f>'OddsRatio_working_3-way'!X236^(1/3)*COS(('OddsRatio_working_3-way'!Y236+4*PI())/3)</f>
        <v>-0.16742303718926957</v>
      </c>
      <c r="AC236" s="11">
        <f>'OddsRatio_working_3-way'!X236^(1/3)*SIN('OddsRatio_working_3-way'!Y236/3)</f>
        <v>0.11326443631651786</v>
      </c>
      <c r="AD236" s="11">
        <f>'OddsRatio_working_3-way'!X236^(1/3)*SIN(('OddsRatio_working_3-way'!Y236+2*PI())/3)</f>
        <v>0.40324964308582634</v>
      </c>
      <c r="AE236" s="11">
        <f>'OddsRatio_working_3-way'!X236^(1/3)*SIN(('OddsRatio_working_3-way'!Y236+4*PI())/3)</f>
        <v>-0.51651407940234428</v>
      </c>
      <c r="AF236" s="11">
        <f>-'OddsRatio_working_3-way'!U236/(3*'OddsRatio_working_3-way'!X236^(1/3))*COS(('OddsRatio_working_3-way'!Y236)/3)</f>
        <v>0.53102583276939752</v>
      </c>
      <c r="AG236" s="11">
        <f>-'OddsRatio_working_3-way'!U236/(3*'OddsRatio_working_3-way'!X236^(1/3))*COS(('OddsRatio_working_3-way'!Y236+2*PI())/3)</f>
        <v>-0.36360279558012804</v>
      </c>
      <c r="AH236" s="11">
        <f>-'OddsRatio_working_3-way'!U236/(3*'OddsRatio_working_3-way'!X236^(1/3))*COS(('OddsRatio_working_3-way'!Y236+4*PI())/3)</f>
        <v>-0.16742303718926954</v>
      </c>
      <c r="AI236" s="11">
        <f>'OddsRatio_working_3-way'!U236/(3*'OddsRatio_working_3-way'!X236^(1/3))*SIN(('OddsRatio_working_3-way'!Y236)/3)</f>
        <v>-0.11326443631651784</v>
      </c>
      <c r="AJ236" s="11">
        <f>'OddsRatio_working_3-way'!U236/(3*'OddsRatio_working_3-way'!X236^(1/3))*SIN(('OddsRatio_working_3-way'!Y236+2*PI())/3)</f>
        <v>-0.40324964308582623</v>
      </c>
      <c r="AK236" s="11">
        <f>'OddsRatio_working_3-way'!U236/(3*'OddsRatio_working_3-way'!X236^(1/3))*SIN(('OddsRatio_working_3-way'!Y236+4*PI())/3)</f>
        <v>0.51651407940234417</v>
      </c>
      <c r="AL236" s="11">
        <f>'OddsRatio_working_3-way'!Z236+'OddsRatio_working_3-way'!AF236</f>
        <v>1.062051665538795</v>
      </c>
      <c r="AM236" s="11">
        <f>'OddsRatio_working_3-way'!AA236+'OddsRatio_working_3-way'!AG236</f>
        <v>-0.72720559116025618</v>
      </c>
      <c r="AN236" s="11">
        <f>'OddsRatio_working_3-way'!AB236+'OddsRatio_working_3-way'!AH236</f>
        <v>-0.33484607437853908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1.062051665538795</v>
      </c>
      <c r="AS236" s="11">
        <f>IF(('OddsRatio_working_3-way'!X236=0),IF(Q236&gt;0,-Q236^(1/3),(-Q236)^(1/3)),'OddsRatio_working_3-way'!AM236-'OddsRatio_working_3-way'!R236/3)</f>
        <v>-0.72720559116025618</v>
      </c>
      <c r="AT236" s="11">
        <f>IF(('OddsRatio_working_3-way'!X236=0),IF(Q236&gt;0,-Q236^(1/3),(-Q236)^(1/3)),'OddsRatio_working_3-way'!AN236-'OddsRatio_working_3-way'!R236/3)</f>
        <v>-0.33484607437853908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1.51</v>
      </c>
      <c r="B237" s="4">
        <f>IF('True_Odds_Calculator_3-way'!B238="","",'True_Odds_Calculator_3-way'!B238)</f>
        <v>4.38</v>
      </c>
      <c r="C237" s="4">
        <f>IF('True_Odds_Calculator_3-way'!C238="","",'True_Odds_Calculator_3-way'!C238)</f>
        <v>6.68</v>
      </c>
      <c r="D237" s="9">
        <f t="shared" si="41"/>
        <v>0.64481535361451681</v>
      </c>
      <c r="E237" s="9">
        <f t="shared" si="42"/>
        <v>0.21502559487694456</v>
      </c>
      <c r="F237" s="9">
        <f t="shared" si="43"/>
        <v>0.14015905150853872</v>
      </c>
      <c r="G237" s="9">
        <f t="shared" si="44"/>
        <v>1.0800618800481241</v>
      </c>
      <c r="H237" s="9">
        <f t="shared" si="45"/>
        <v>1.5508315588245429</v>
      </c>
      <c r="I237" s="9">
        <f t="shared" si="46"/>
        <v>4.6506091545626589</v>
      </c>
      <c r="J237" s="9">
        <f t="shared" si="47"/>
        <v>7.1347514786733441</v>
      </c>
      <c r="K237" s="11">
        <f t="shared" si="48"/>
        <v>0.66225165562913912</v>
      </c>
      <c r="L237" s="11">
        <f t="shared" si="49"/>
        <v>0.22831050228310504</v>
      </c>
      <c r="M237" s="11">
        <f t="shared" si="50"/>
        <v>0.14970059880239522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-0.22161935767401963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0.21661295027653127</v>
      </c>
      <c r="Q237" s="11">
        <f>2*'OddsRatio_working_3-way'!K237*'OddsRatio_working_3-way'!L237*'OddsRatio_working_3-way'!M237</f>
        <v>4.5269164112127745E-2</v>
      </c>
      <c r="R237" s="11">
        <f t="shared" si="51"/>
        <v>0</v>
      </c>
      <c r="S237" s="11">
        <f t="shared" si="52"/>
        <v>-0.97740988219606562</v>
      </c>
      <c r="T237" s="11">
        <f t="shared" si="53"/>
        <v>-0.20426538812874934</v>
      </c>
      <c r="U237" s="11">
        <f>'OddsRatio_working_3-way'!S237-'OddsRatio_working_3-way'!R237^2/3</f>
        <v>-0.97740988219606562</v>
      </c>
      <c r="V237" s="11">
        <f>'OddsRatio_working_3-way'!S237*'OddsRatio_working_3-way'!R237/3-2*'OddsRatio_working_3-way'!R237^3/27-'OddsRatio_working_3-way'!T237</f>
        <v>0.20426538812874934</v>
      </c>
      <c r="W237" s="11">
        <f>'OddsRatio_working_3-way'!V237^2+4*'OddsRatio_working_3-way'!U237^3/27</f>
        <v>-9.6608845111138028E-2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0.18596585298014165</v>
      </c>
      <c r="Y237" s="11">
        <f>IF('OddsRatio_working_3-way'!W237&gt;=0,IF('OddsRatio_working_3-way'!V237+SQRT('OddsRatio_working_3-way'!W237)&gt;0,0,PI()),ACOS('OddsRatio_working_3-way'!V237/(2*'OddsRatio_working_3-way'!X237)))</f>
        <v>0.98938808881974583</v>
      </c>
      <c r="Z237" s="11">
        <f>'OddsRatio_working_3-way'!X237^(1/3)*COS('OddsRatio_working_3-way'!Y237/3)</f>
        <v>0.54003094002406204</v>
      </c>
      <c r="AA237" s="11">
        <f>'OddsRatio_working_3-way'!X237^(1/3)*COS(('OddsRatio_working_3-way'!Y237+2*PI())/3)</f>
        <v>-0.43010109838498123</v>
      </c>
      <c r="AB237" s="11">
        <f>'OddsRatio_working_3-way'!X237^(1/3)*COS(('OddsRatio_working_3-way'!Y237+4*PI())/3)</f>
        <v>-0.10992984163908097</v>
      </c>
      <c r="AC237" s="11">
        <f>'OddsRatio_working_3-way'!X237^(1/3)*SIN('OddsRatio_working_3-way'!Y237/3)</f>
        <v>0.18485096126902645</v>
      </c>
      <c r="AD237" s="11">
        <f>'OddsRatio_working_3-way'!X237^(1/3)*SIN(('OddsRatio_working_3-way'!Y237+2*PI())/3)</f>
        <v>0.37525503225591511</v>
      </c>
      <c r="AE237" s="11">
        <f>'OddsRatio_working_3-way'!X237^(1/3)*SIN(('OddsRatio_working_3-way'!Y237+4*PI())/3)</f>
        <v>-0.5601059935249415</v>
      </c>
      <c r="AF237" s="11">
        <f>-'OddsRatio_working_3-way'!U237/(3*'OddsRatio_working_3-way'!X237^(1/3))*COS(('OddsRatio_working_3-way'!Y237)/3)</f>
        <v>0.54003094002406204</v>
      </c>
      <c r="AG237" s="11">
        <f>-'OddsRatio_working_3-way'!U237/(3*'OddsRatio_working_3-way'!X237^(1/3))*COS(('OddsRatio_working_3-way'!Y237+2*PI())/3)</f>
        <v>-0.43010109838498123</v>
      </c>
      <c r="AH237" s="11">
        <f>-'OddsRatio_working_3-way'!U237/(3*'OddsRatio_working_3-way'!X237^(1/3))*COS(('OddsRatio_working_3-way'!Y237+4*PI())/3)</f>
        <v>-0.10992984163908097</v>
      </c>
      <c r="AI237" s="11">
        <f>'OddsRatio_working_3-way'!U237/(3*'OddsRatio_working_3-way'!X237^(1/3))*SIN(('OddsRatio_working_3-way'!Y237)/3)</f>
        <v>-0.18485096126902645</v>
      </c>
      <c r="AJ237" s="11">
        <f>'OddsRatio_working_3-way'!U237/(3*'OddsRatio_working_3-way'!X237^(1/3))*SIN(('OddsRatio_working_3-way'!Y237+2*PI())/3)</f>
        <v>-0.37525503225591511</v>
      </c>
      <c r="AK237" s="11">
        <f>'OddsRatio_working_3-way'!U237/(3*'OddsRatio_working_3-way'!X237^(1/3))*SIN(('OddsRatio_working_3-way'!Y237+4*PI())/3)</f>
        <v>0.5601059935249415</v>
      </c>
      <c r="AL237" s="11">
        <f>'OddsRatio_working_3-way'!Z237+'OddsRatio_working_3-way'!AF237</f>
        <v>1.0800618800481241</v>
      </c>
      <c r="AM237" s="11">
        <f>'OddsRatio_working_3-way'!AA237+'OddsRatio_working_3-way'!AG237</f>
        <v>-0.86020219676996246</v>
      </c>
      <c r="AN237" s="11">
        <f>'OddsRatio_working_3-way'!AB237+'OddsRatio_working_3-way'!AH237</f>
        <v>-0.21985968327816194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1.0800618800481241</v>
      </c>
      <c r="AS237" s="11">
        <f>IF(('OddsRatio_working_3-way'!X237=0),IF(Q237&gt;0,-Q237^(1/3),(-Q237)^(1/3)),'OddsRatio_working_3-way'!AM237-'OddsRatio_working_3-way'!R237/3)</f>
        <v>-0.86020219676996246</v>
      </c>
      <c r="AT237" s="11">
        <f>IF(('OddsRatio_working_3-way'!X237=0),IF(Q237&gt;0,-Q237^(1/3),(-Q237)^(1/3)),'OddsRatio_working_3-way'!AN237-'OddsRatio_working_3-way'!R237/3)</f>
        <v>-0.21985968327816194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2.2999999999999998</v>
      </c>
      <c r="B238" s="4">
        <f>IF('True_Odds_Calculator_3-way'!B239="","",'True_Odds_Calculator_3-way'!B239)</f>
        <v>3.66</v>
      </c>
      <c r="C238" s="4">
        <f>IF('True_Odds_Calculator_3-way'!C239="","",'True_Odds_Calculator_3-way'!C239)</f>
        <v>3.02</v>
      </c>
      <c r="D238" s="9">
        <f t="shared" si="41"/>
        <v>0.4202685418122678</v>
      </c>
      <c r="E238" s="9">
        <f t="shared" si="42"/>
        <v>0.26160697416451167</v>
      </c>
      <c r="F238" s="9">
        <f t="shared" si="43"/>
        <v>0.31812448402322074</v>
      </c>
      <c r="G238" s="9">
        <f t="shared" si="44"/>
        <v>1.0611007752472408</v>
      </c>
      <c r="H238" s="9">
        <f t="shared" si="45"/>
        <v>2.3794310078214131</v>
      </c>
      <c r="I238" s="9">
        <f t="shared" si="46"/>
        <v>3.8225280621576605</v>
      </c>
      <c r="J238" s="9">
        <f t="shared" si="47"/>
        <v>3.1434235659994263</v>
      </c>
      <c r="K238" s="11">
        <f t="shared" si="48"/>
        <v>0.43478260869565222</v>
      </c>
      <c r="L238" s="11">
        <f t="shared" si="49"/>
        <v>0.27322404371584696</v>
      </c>
      <c r="M238" s="11">
        <f t="shared" si="50"/>
        <v>0.33112582781456956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-0.27476441998303869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0.23522599790106036</v>
      </c>
      <c r="Q238" s="11">
        <f>2*'OddsRatio_working_3-way'!K238*'OddsRatio_working_3-way'!L238*'OddsRatio_working_3-way'!M238</f>
        <v>7.8670902308046936E-2</v>
      </c>
      <c r="R238" s="11">
        <f t="shared" si="51"/>
        <v>0</v>
      </c>
      <c r="S238" s="11">
        <f t="shared" si="52"/>
        <v>-0.85610064765875049</v>
      </c>
      <c r="T238" s="11">
        <f t="shared" si="53"/>
        <v>-0.28632128684239144</v>
      </c>
      <c r="U238" s="11">
        <f>'OddsRatio_working_3-way'!S238-'OddsRatio_working_3-way'!R238^2/3</f>
        <v>-0.85610064765875049</v>
      </c>
      <c r="V238" s="11">
        <f>'OddsRatio_working_3-way'!S238*'OddsRatio_working_3-way'!R238/3-2*'OddsRatio_working_3-way'!R238^3/27-'OddsRatio_working_3-way'!T238</f>
        <v>0.28632128684239144</v>
      </c>
      <c r="W238" s="11">
        <f>'OddsRatio_working_3-way'!V238^2+4*'OddsRatio_working_3-way'!U238^3/27</f>
        <v>-1.0974681664380828E-2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0.1524422521509898</v>
      </c>
      <c r="Y238" s="11">
        <f>IF('OddsRatio_working_3-way'!W238&gt;=0,IF('OddsRatio_working_3-way'!V238+SQRT('OddsRatio_working_3-way'!W238)&gt;0,0,PI()),ACOS('OddsRatio_working_3-way'!V238/(2*'OddsRatio_working_3-way'!X238)))</f>
        <v>0.35075389802289658</v>
      </c>
      <c r="Z238" s="11">
        <f>'OddsRatio_working_3-way'!X238^(1/3)*COS('OddsRatio_working_3-way'!Y238/3)</f>
        <v>0.5305503876236205</v>
      </c>
      <c r="AA238" s="11">
        <f>'OddsRatio_working_3-way'!X238^(1/3)*COS(('OddsRatio_working_3-way'!Y238+2*PI())/3)</f>
        <v>-0.31924163300328529</v>
      </c>
      <c r="AB238" s="11">
        <f>'OddsRatio_working_3-way'!X238^(1/3)*COS(('OddsRatio_working_3-way'!Y238+4*PI())/3)</f>
        <v>-0.21130875462033535</v>
      </c>
      <c r="AC238" s="11">
        <f>'OddsRatio_working_3-way'!X238^(1/3)*SIN('OddsRatio_working_3-way'!Y238/3)</f>
        <v>6.2315076388807553E-2</v>
      </c>
      <c r="AD238" s="11">
        <f>'OddsRatio_working_3-way'!X238^(1/3)*SIN(('OddsRatio_working_3-way'!Y238+2*PI())/3)</f>
        <v>0.42831257547533275</v>
      </c>
      <c r="AE238" s="11">
        <f>'OddsRatio_working_3-way'!X238^(1/3)*SIN(('OddsRatio_working_3-way'!Y238+4*PI())/3)</f>
        <v>-0.49062765186413998</v>
      </c>
      <c r="AF238" s="11">
        <f>-'OddsRatio_working_3-way'!U238/(3*'OddsRatio_working_3-way'!X238^(1/3))*COS(('OddsRatio_working_3-way'!Y238)/3)</f>
        <v>0.53055038762362039</v>
      </c>
      <c r="AG238" s="11">
        <f>-'OddsRatio_working_3-way'!U238/(3*'OddsRatio_working_3-way'!X238^(1/3))*COS(('OddsRatio_working_3-way'!Y238+2*PI())/3)</f>
        <v>-0.31924163300328523</v>
      </c>
      <c r="AH238" s="11">
        <f>-'OddsRatio_working_3-way'!U238/(3*'OddsRatio_working_3-way'!X238^(1/3))*COS(('OddsRatio_working_3-way'!Y238+4*PI())/3)</f>
        <v>-0.21130875462033533</v>
      </c>
      <c r="AI238" s="11">
        <f>'OddsRatio_working_3-way'!U238/(3*'OddsRatio_working_3-way'!X238^(1/3))*SIN(('OddsRatio_working_3-way'!Y238)/3)</f>
        <v>-6.2315076388807539E-2</v>
      </c>
      <c r="AJ238" s="11">
        <f>'OddsRatio_working_3-way'!U238/(3*'OddsRatio_working_3-way'!X238^(1/3))*SIN(('OddsRatio_working_3-way'!Y238+2*PI())/3)</f>
        <v>-0.42831257547533264</v>
      </c>
      <c r="AK238" s="11">
        <f>'OddsRatio_working_3-way'!U238/(3*'OddsRatio_working_3-way'!X238^(1/3))*SIN(('OddsRatio_working_3-way'!Y238+4*PI())/3)</f>
        <v>0.49062765186413992</v>
      </c>
      <c r="AL238" s="11">
        <f>'OddsRatio_working_3-way'!Z238+'OddsRatio_working_3-way'!AF238</f>
        <v>1.0611007752472408</v>
      </c>
      <c r="AM238" s="11">
        <f>'OddsRatio_working_3-way'!AA238+'OddsRatio_working_3-way'!AG238</f>
        <v>-0.63848326600657046</v>
      </c>
      <c r="AN238" s="11">
        <f>'OddsRatio_working_3-way'!AB238+'OddsRatio_working_3-way'!AH238</f>
        <v>-0.42261750924067065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1.0611007752472408</v>
      </c>
      <c r="AS238" s="11">
        <f>IF(('OddsRatio_working_3-way'!X238=0),IF(Q238&gt;0,-Q238^(1/3),(-Q238)^(1/3)),'OddsRatio_working_3-way'!AM238-'OddsRatio_working_3-way'!R238/3)</f>
        <v>-0.63848326600657046</v>
      </c>
      <c r="AT238" s="11">
        <f>IF(('OddsRatio_working_3-way'!X238=0),IF(Q238&gt;0,-Q238^(1/3),(-Q238)^(1/3)),'OddsRatio_working_3-way'!AN238-'OddsRatio_working_3-way'!R238/3)</f>
        <v>-0.42261750924067065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2.4300000000000002</v>
      </c>
      <c r="B239" s="4">
        <f>IF('True_Odds_Calculator_3-way'!B240="","",'True_Odds_Calculator_3-way'!B240)</f>
        <v>3.25</v>
      </c>
      <c r="C239" s="4">
        <f>IF('True_Odds_Calculator_3-way'!C240="","",'True_Odds_Calculator_3-way'!C240)</f>
        <v>3.12</v>
      </c>
      <c r="D239" s="9">
        <f t="shared" si="41"/>
        <v>0.39717379787945345</v>
      </c>
      <c r="E239" s="9">
        <f t="shared" si="42"/>
        <v>0.29514803829241776</v>
      </c>
      <c r="F239" s="9">
        <f t="shared" si="43"/>
        <v>0.30767816382812868</v>
      </c>
      <c r="G239" s="9">
        <f t="shared" si="44"/>
        <v>1.0613912270910424</v>
      </c>
      <c r="H239" s="9">
        <f t="shared" si="45"/>
        <v>2.5177894547401913</v>
      </c>
      <c r="I239" s="9">
        <f t="shared" si="46"/>
        <v>3.3881302609548452</v>
      </c>
      <c r="J239" s="9">
        <f t="shared" si="47"/>
        <v>3.2501494014330099</v>
      </c>
      <c r="K239" s="11">
        <f t="shared" si="48"/>
        <v>0.41152263374485593</v>
      </c>
      <c r="L239" s="11">
        <f t="shared" si="49"/>
        <v>0.30769230769230771</v>
      </c>
      <c r="M239" s="11">
        <f t="shared" si="50"/>
        <v>0.32051282051282048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-0.27682811016144349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0.23538769977516416</v>
      </c>
      <c r="Q239" s="11">
        <f>2*'OddsRatio_working_3-way'!K239*'OddsRatio_working_3-way'!L239*'OddsRatio_working_3-way'!M239</f>
        <v>8.1168172336263486E-2</v>
      </c>
      <c r="R239" s="11">
        <f t="shared" si="51"/>
        <v>0</v>
      </c>
      <c r="S239" s="11">
        <f t="shared" si="52"/>
        <v>-0.85030273709519</v>
      </c>
      <c r="T239" s="11">
        <f t="shared" si="53"/>
        <v>-0.29320784037765163</v>
      </c>
      <c r="U239" s="11">
        <f>'OddsRatio_working_3-way'!S239-'OddsRatio_working_3-way'!R239^2/3</f>
        <v>-0.85030273709519</v>
      </c>
      <c r="V239" s="11">
        <f>'OddsRatio_working_3-way'!S239*'OddsRatio_working_3-way'!R239/3-2*'OddsRatio_working_3-way'!R239^3/27-'OddsRatio_working_3-way'!T239</f>
        <v>0.29320784037765163</v>
      </c>
      <c r="W239" s="11">
        <f>'OddsRatio_working_3-way'!V239^2+4*'OddsRatio_working_3-way'!U239^3/27</f>
        <v>-5.1078906949149766E-3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0.15089626267227546</v>
      </c>
      <c r="Y239" s="11">
        <f>IF('OddsRatio_working_3-way'!W239&gt;=0,IF('OddsRatio_working_3-way'!V239+SQRT('OddsRatio_working_3-way'!W239)&gt;0,0,PI()),ACOS('OddsRatio_working_3-way'!V239/(2*'OddsRatio_working_3-way'!X239)))</f>
        <v>0.23908802977492583</v>
      </c>
      <c r="Z239" s="11">
        <f>'OddsRatio_working_3-way'!X239^(1/3)*COS('OddsRatio_working_3-way'!Y239/3)</f>
        <v>0.53069561354552119</v>
      </c>
      <c r="AA239" s="11">
        <f>'OddsRatio_working_3-way'!X239^(1/3)*COS(('OddsRatio_working_3-way'!Y239+2*PI())/3)</f>
        <v>-0.30205350927870167</v>
      </c>
      <c r="AB239" s="11">
        <f>'OddsRatio_working_3-way'!X239^(1/3)*COS(('OddsRatio_working_3-way'!Y239+4*PI())/3)</f>
        <v>-0.22864210426681969</v>
      </c>
      <c r="AC239" s="11">
        <f>'OddsRatio_working_3-way'!X239^(1/3)*SIN('OddsRatio_working_3-way'!Y239/3)</f>
        <v>4.2384094445198646E-2</v>
      </c>
      <c r="AD239" s="11">
        <f>'OddsRatio_working_3-way'!X239^(1/3)*SIN(('OddsRatio_working_3-way'!Y239+2*PI())/3)</f>
        <v>0.43840383578479097</v>
      </c>
      <c r="AE239" s="11">
        <f>'OddsRatio_working_3-way'!X239^(1/3)*SIN(('OddsRatio_working_3-way'!Y239+4*PI())/3)</f>
        <v>-0.48078793022998972</v>
      </c>
      <c r="AF239" s="11">
        <f>-'OddsRatio_working_3-way'!U239/(3*'OddsRatio_working_3-way'!X239^(1/3))*COS(('OddsRatio_working_3-way'!Y239)/3)</f>
        <v>0.53069561354552119</v>
      </c>
      <c r="AG239" s="11">
        <f>-'OddsRatio_working_3-way'!U239/(3*'OddsRatio_working_3-way'!X239^(1/3))*COS(('OddsRatio_working_3-way'!Y239+2*PI())/3)</f>
        <v>-0.30205350927870167</v>
      </c>
      <c r="AH239" s="11">
        <f>-'OddsRatio_working_3-way'!U239/(3*'OddsRatio_working_3-way'!X239^(1/3))*COS(('OddsRatio_working_3-way'!Y239+4*PI())/3)</f>
        <v>-0.22864210426681969</v>
      </c>
      <c r="AI239" s="11">
        <f>'OddsRatio_working_3-way'!U239/(3*'OddsRatio_working_3-way'!X239^(1/3))*SIN(('OddsRatio_working_3-way'!Y239)/3)</f>
        <v>-4.2384094445198646E-2</v>
      </c>
      <c r="AJ239" s="11">
        <f>'OddsRatio_working_3-way'!U239/(3*'OddsRatio_working_3-way'!X239^(1/3))*SIN(('OddsRatio_working_3-way'!Y239+2*PI())/3)</f>
        <v>-0.43840383578479097</v>
      </c>
      <c r="AK239" s="11">
        <f>'OddsRatio_working_3-way'!U239/(3*'OddsRatio_working_3-way'!X239^(1/3))*SIN(('OddsRatio_working_3-way'!Y239+4*PI())/3)</f>
        <v>0.48078793022998972</v>
      </c>
      <c r="AL239" s="11">
        <f>'OddsRatio_working_3-way'!Z239+'OddsRatio_working_3-way'!AF239</f>
        <v>1.0613912270910424</v>
      </c>
      <c r="AM239" s="11">
        <f>'OddsRatio_working_3-way'!AA239+'OddsRatio_working_3-way'!AG239</f>
        <v>-0.60410701855740334</v>
      </c>
      <c r="AN239" s="11">
        <f>'OddsRatio_working_3-way'!AB239+'OddsRatio_working_3-way'!AH239</f>
        <v>-0.45728420853363938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1.0613912270910424</v>
      </c>
      <c r="AS239" s="11">
        <f>IF(('OddsRatio_working_3-way'!X239=0),IF(Q239&gt;0,-Q239^(1/3),(-Q239)^(1/3)),'OddsRatio_working_3-way'!AM239-'OddsRatio_working_3-way'!R239/3)</f>
        <v>-0.60410701855740334</v>
      </c>
      <c r="AT239" s="11">
        <f>IF(('OddsRatio_working_3-way'!X239=0),IF(Q239&gt;0,-Q239^(1/3),(-Q239)^(1/3)),'OddsRatio_working_3-way'!AN239-'OddsRatio_working_3-way'!R239/3)</f>
        <v>-0.45728420853363938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1.95</v>
      </c>
      <c r="B240" s="4">
        <f>IF('True_Odds_Calculator_3-way'!B241="","",'True_Odds_Calculator_3-way'!B241)</f>
        <v>3.75</v>
      </c>
      <c r="C240" s="4">
        <f>IF('True_Odds_Calculator_3-way'!C241="","",'True_Odds_Calculator_3-way'!C241)</f>
        <v>3.87</v>
      </c>
      <c r="D240" s="9">
        <f t="shared" si="41"/>
        <v>0.49782734703583742</v>
      </c>
      <c r="E240" s="9">
        <f t="shared" si="42"/>
        <v>0.25510180208023259</v>
      </c>
      <c r="F240" s="9">
        <f t="shared" si="43"/>
        <v>0.24707085088392966</v>
      </c>
      <c r="G240" s="9">
        <f t="shared" si="44"/>
        <v>1.0618195158246353</v>
      </c>
      <c r="H240" s="9">
        <f t="shared" si="45"/>
        <v>2.008728540033403</v>
      </c>
      <c r="I240" s="9">
        <f t="shared" si="46"/>
        <v>3.9200036685177473</v>
      </c>
      <c r="J240" s="9">
        <f t="shared" si="47"/>
        <v>4.0474220104167031</v>
      </c>
      <c r="K240" s="11">
        <f t="shared" si="48"/>
        <v>0.51282051282051289</v>
      </c>
      <c r="L240" s="11">
        <f t="shared" si="49"/>
        <v>0.26666666666666666</v>
      </c>
      <c r="M240" s="11">
        <f t="shared" si="50"/>
        <v>0.25839793281653745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-0.26494843083990338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0.23216060425362756</v>
      </c>
      <c r="Q240" s="11">
        <f>2*'OddsRatio_working_3-way'!K240*'OddsRatio_working_3-way'!L240*'OddsRatio_working_3-way'!M240</f>
        <v>7.0672938889993153E-2</v>
      </c>
      <c r="R240" s="11">
        <f t="shared" si="51"/>
        <v>0</v>
      </c>
      <c r="S240" s="11">
        <f t="shared" si="52"/>
        <v>-0.87624827034326513</v>
      </c>
      <c r="T240" s="11">
        <f t="shared" si="53"/>
        <v>-0.2667422436356971</v>
      </c>
      <c r="U240" s="11">
        <f>'OddsRatio_working_3-way'!S240-'OddsRatio_working_3-way'!R240^2/3</f>
        <v>-0.87624827034326513</v>
      </c>
      <c r="V240" s="11">
        <f>'OddsRatio_working_3-way'!S240*'OddsRatio_working_3-way'!R240/3-2*'OddsRatio_working_3-way'!R240^3/27-'OddsRatio_working_3-way'!T240</f>
        <v>0.2667422436356971</v>
      </c>
      <c r="W240" s="11">
        <f>'OddsRatio_working_3-way'!V240^2+4*'OddsRatio_working_3-way'!U240^3/27</f>
        <v>-2.8521625550445739E-2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0.15785519479118459</v>
      </c>
      <c r="Y240" s="11">
        <f>IF('OddsRatio_working_3-way'!W240&gt;=0,IF('OddsRatio_working_3-way'!V240+SQRT('OddsRatio_working_3-way'!W240)&gt;0,0,PI()),ACOS('OddsRatio_working_3-way'!V240/(2*'OddsRatio_working_3-way'!X240)))</f>
        <v>0.56442680153317482</v>
      </c>
      <c r="Z240" s="11">
        <f>'OddsRatio_working_3-way'!X240^(1/3)*COS('OddsRatio_working_3-way'!Y240/3)</f>
        <v>0.53090975791231765</v>
      </c>
      <c r="AA240" s="11">
        <f>'OddsRatio_working_3-way'!X240^(1/3)*COS(('OddsRatio_working_3-way'!Y240+2*PI())/3)</f>
        <v>-0.35299452312341334</v>
      </c>
      <c r="AB240" s="11">
        <f>'OddsRatio_working_3-way'!X240^(1/3)*COS(('OddsRatio_working_3-way'!Y240+4*PI())/3)</f>
        <v>-0.17791523478890431</v>
      </c>
      <c r="AC240" s="11">
        <f>'OddsRatio_working_3-way'!X240^(1/3)*SIN('OddsRatio_working_3-way'!Y240/3)</f>
        <v>0.10108207424945691</v>
      </c>
      <c r="AD240" s="11">
        <f>'OddsRatio_working_3-way'!X240^(1/3)*SIN(('OddsRatio_working_3-way'!Y240+2*PI())/3)</f>
        <v>0.40924030034438497</v>
      </c>
      <c r="AE240" s="11">
        <f>'OddsRatio_working_3-way'!X240^(1/3)*SIN(('OddsRatio_working_3-way'!Y240+4*PI())/3)</f>
        <v>-0.51032237459384189</v>
      </c>
      <c r="AF240" s="11">
        <f>-'OddsRatio_working_3-way'!U240/(3*'OddsRatio_working_3-way'!X240^(1/3))*COS(('OddsRatio_working_3-way'!Y240)/3)</f>
        <v>0.53090975791231754</v>
      </c>
      <c r="AG240" s="11">
        <f>-'OddsRatio_working_3-way'!U240/(3*'OddsRatio_working_3-way'!X240^(1/3))*COS(('OddsRatio_working_3-way'!Y240+2*PI())/3)</f>
        <v>-0.35299452312341328</v>
      </c>
      <c r="AH240" s="11">
        <f>-'OddsRatio_working_3-way'!U240/(3*'OddsRatio_working_3-way'!X240^(1/3))*COS(('OddsRatio_working_3-way'!Y240+4*PI())/3)</f>
        <v>-0.17791523478890428</v>
      </c>
      <c r="AI240" s="11">
        <f>'OddsRatio_working_3-way'!U240/(3*'OddsRatio_working_3-way'!X240^(1/3))*SIN(('OddsRatio_working_3-way'!Y240)/3)</f>
        <v>-0.10108207424945689</v>
      </c>
      <c r="AJ240" s="11">
        <f>'OddsRatio_working_3-way'!U240/(3*'OddsRatio_working_3-way'!X240^(1/3))*SIN(('OddsRatio_working_3-way'!Y240+2*PI())/3)</f>
        <v>-0.40924030034438486</v>
      </c>
      <c r="AK240" s="11">
        <f>'OddsRatio_working_3-way'!U240/(3*'OddsRatio_working_3-way'!X240^(1/3))*SIN(('OddsRatio_working_3-way'!Y240+4*PI())/3)</f>
        <v>0.51032237459384178</v>
      </c>
      <c r="AL240" s="11">
        <f>'OddsRatio_working_3-way'!Z240+'OddsRatio_working_3-way'!AF240</f>
        <v>1.0618195158246353</v>
      </c>
      <c r="AM240" s="11">
        <f>'OddsRatio_working_3-way'!AA240+'OddsRatio_working_3-way'!AG240</f>
        <v>-0.70598904624682657</v>
      </c>
      <c r="AN240" s="11">
        <f>'OddsRatio_working_3-way'!AB240+'OddsRatio_working_3-way'!AH240</f>
        <v>-0.35583046957780862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1.0618195158246353</v>
      </c>
      <c r="AS240" s="11">
        <f>IF(('OddsRatio_working_3-way'!X240=0),IF(Q240&gt;0,-Q240^(1/3),(-Q240)^(1/3)),'OddsRatio_working_3-way'!AM240-'OddsRatio_working_3-way'!R240/3)</f>
        <v>-0.70598904624682657</v>
      </c>
      <c r="AT240" s="11">
        <f>IF(('OddsRatio_working_3-way'!X240=0),IF(Q240&gt;0,-Q240^(1/3),(-Q240)^(1/3)),'OddsRatio_working_3-way'!AN240-'OddsRatio_working_3-way'!R240/3)</f>
        <v>-0.35583046957780862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5.29</v>
      </c>
      <c r="B241" s="4">
        <f>IF('True_Odds_Calculator_3-way'!B242="","",'True_Odds_Calculator_3-way'!B242)</f>
        <v>4.26</v>
      </c>
      <c r="C241" s="4">
        <f>IF('True_Odds_Calculator_3-way'!C242="","",'True_Odds_Calculator_3-way'!C242)</f>
        <v>1.62</v>
      </c>
      <c r="D241" s="9">
        <f t="shared" si="41"/>
        <v>0.17813002953453239</v>
      </c>
      <c r="E241" s="9">
        <f t="shared" si="42"/>
        <v>0.22192060754466378</v>
      </c>
      <c r="F241" s="9">
        <f t="shared" si="43"/>
        <v>0.59994936292080392</v>
      </c>
      <c r="G241" s="9">
        <f t="shared" si="44"/>
        <v>1.0754957049869167</v>
      </c>
      <c r="H241" s="9">
        <f t="shared" si="45"/>
        <v>5.6138765743938723</v>
      </c>
      <c r="I241" s="9">
        <f t="shared" si="46"/>
        <v>4.5061159982573491</v>
      </c>
      <c r="J241" s="9">
        <f t="shared" si="47"/>
        <v>1.6668073370918881</v>
      </c>
      <c r="K241" s="11">
        <f t="shared" si="48"/>
        <v>0.1890359168241966</v>
      </c>
      <c r="L241" s="11">
        <f t="shared" si="49"/>
        <v>0.23474178403755869</v>
      </c>
      <c r="M241" s="11">
        <f t="shared" si="50"/>
        <v>0.61728395061728392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-0.23751240435213217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0.22379056402563122</v>
      </c>
      <c r="Q241" s="11">
        <f>2*'OddsRatio_working_3-way'!K241*'OddsRatio_working_3-way'!L241*'OddsRatio_working_3-way'!M241</f>
        <v>5.4783491805540076E-2</v>
      </c>
      <c r="R241" s="11">
        <f t="shared" si="51"/>
        <v>0</v>
      </c>
      <c r="S241" s="11">
        <f t="shared" si="52"/>
        <v>-0.94222684762957831</v>
      </c>
      <c r="T241" s="11">
        <f t="shared" si="53"/>
        <v>-0.2306552870574243</v>
      </c>
      <c r="U241" s="11">
        <f>'OddsRatio_working_3-way'!S241-'OddsRatio_working_3-way'!R241^2/3</f>
        <v>-0.94222684762957831</v>
      </c>
      <c r="V241" s="11">
        <f>'OddsRatio_working_3-way'!S241*'OddsRatio_working_3-way'!R241/3-2*'OddsRatio_working_3-way'!R241^3/27-'OddsRatio_working_3-way'!T241</f>
        <v>0.2306552870574243</v>
      </c>
      <c r="W241" s="11">
        <f>'OddsRatio_working_3-way'!V241^2+4*'OddsRatio_working_3-way'!U241^3/27</f>
        <v>-7.0724201174252849E-2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0.17601566877823382</v>
      </c>
      <c r="Y241" s="11">
        <f>IF('OddsRatio_working_3-way'!W241&gt;=0,IF('OddsRatio_working_3-way'!V241+SQRT('OddsRatio_working_3-way'!W241)&gt;0,0,PI()),ACOS('OddsRatio_working_3-way'!V241/(2*'OddsRatio_working_3-way'!X241)))</f>
        <v>0.85633262116823727</v>
      </c>
      <c r="Z241" s="11">
        <f>'OddsRatio_working_3-way'!X241^(1/3)*COS('OddsRatio_working_3-way'!Y241/3)</f>
        <v>0.53774785249345836</v>
      </c>
      <c r="AA241" s="11">
        <f>'OddsRatio_working_3-way'!X241^(1/3)*COS(('OddsRatio_working_3-way'!Y241+2*PI())/3)</f>
        <v>-0.40553828612669163</v>
      </c>
      <c r="AB241" s="11">
        <f>'OddsRatio_working_3-way'!X241^(1/3)*COS(('OddsRatio_working_3-way'!Y241+4*PI())/3)</f>
        <v>-0.13220956636676684</v>
      </c>
      <c r="AC241" s="11">
        <f>'OddsRatio_working_3-way'!X241^(1/3)*SIN('OddsRatio_working_3-way'!Y241/3)</f>
        <v>0.15780640993064862</v>
      </c>
      <c r="AD241" s="11">
        <f>'OddsRatio_working_3-way'!X241^(1/3)*SIN(('OddsRatio_working_3-way'!Y241+2*PI())/3)</f>
        <v>0.38680009612453781</v>
      </c>
      <c r="AE241" s="11">
        <f>'OddsRatio_working_3-way'!X241^(1/3)*SIN(('OddsRatio_working_3-way'!Y241+4*PI())/3)</f>
        <v>-0.54460650605518623</v>
      </c>
      <c r="AF241" s="11">
        <f>-'OddsRatio_working_3-way'!U241/(3*'OddsRatio_working_3-way'!X241^(1/3))*COS(('OddsRatio_working_3-way'!Y241)/3)</f>
        <v>0.53774785249345836</v>
      </c>
      <c r="AG241" s="11">
        <f>-'OddsRatio_working_3-way'!U241/(3*'OddsRatio_working_3-way'!X241^(1/3))*COS(('OddsRatio_working_3-way'!Y241+2*PI())/3)</f>
        <v>-0.40553828612669163</v>
      </c>
      <c r="AH241" s="11">
        <f>-'OddsRatio_working_3-way'!U241/(3*'OddsRatio_working_3-way'!X241^(1/3))*COS(('OddsRatio_working_3-way'!Y241+4*PI())/3)</f>
        <v>-0.13220956636676684</v>
      </c>
      <c r="AI241" s="11">
        <f>'OddsRatio_working_3-way'!U241/(3*'OddsRatio_working_3-way'!X241^(1/3))*SIN(('OddsRatio_working_3-way'!Y241)/3)</f>
        <v>-0.15780640993064862</v>
      </c>
      <c r="AJ241" s="11">
        <f>'OddsRatio_working_3-way'!U241/(3*'OddsRatio_working_3-way'!X241^(1/3))*SIN(('OddsRatio_working_3-way'!Y241+2*PI())/3)</f>
        <v>-0.38680009612453781</v>
      </c>
      <c r="AK241" s="11">
        <f>'OddsRatio_working_3-way'!U241/(3*'OddsRatio_working_3-way'!X241^(1/3))*SIN(('OddsRatio_working_3-way'!Y241+4*PI())/3)</f>
        <v>0.54460650605518623</v>
      </c>
      <c r="AL241" s="11">
        <f>'OddsRatio_working_3-way'!Z241+'OddsRatio_working_3-way'!AF241</f>
        <v>1.0754957049869167</v>
      </c>
      <c r="AM241" s="11">
        <f>'OddsRatio_working_3-way'!AA241+'OddsRatio_working_3-way'!AG241</f>
        <v>-0.81107657225338325</v>
      </c>
      <c r="AN241" s="11">
        <f>'OddsRatio_working_3-way'!AB241+'OddsRatio_working_3-way'!AH241</f>
        <v>-0.26441913273353368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1.0754957049869167</v>
      </c>
      <c r="AS241" s="11">
        <f>IF(('OddsRatio_working_3-way'!X241=0),IF(Q241&gt;0,-Q241^(1/3),(-Q241)^(1/3)),'OddsRatio_working_3-way'!AM241-'OddsRatio_working_3-way'!R241/3)</f>
        <v>-0.81107657225338325</v>
      </c>
      <c r="AT241" s="11">
        <f>IF(('OddsRatio_working_3-way'!X241=0),IF(Q241&gt;0,-Q241^(1/3),(-Q241)^(1/3)),'OddsRatio_working_3-way'!AN241-'OddsRatio_working_3-way'!R241/3)</f>
        <v>-0.26441913273353368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1.54</v>
      </c>
      <c r="B242" s="4">
        <f>IF('True_Odds_Calculator_3-way'!B243="","",'True_Odds_Calculator_3-way'!B243)</f>
        <v>4.25</v>
      </c>
      <c r="C242" s="4">
        <f>IF('True_Odds_Calculator_3-way'!C243="","",'True_Odds_Calculator_3-way'!C243)</f>
        <v>6.35</v>
      </c>
      <c r="D242" s="9">
        <f t="shared" si="41"/>
        <v>0.63123859278714534</v>
      </c>
      <c r="E242" s="9">
        <f t="shared" si="42"/>
        <v>0.2214378137492107</v>
      </c>
      <c r="F242" s="9">
        <f t="shared" si="43"/>
        <v>0.14732359346364399</v>
      </c>
      <c r="G242" s="9">
        <f t="shared" si="44"/>
        <v>1.0818278581849821</v>
      </c>
      <c r="H242" s="9">
        <f t="shared" si="45"/>
        <v>1.5841870434198906</v>
      </c>
      <c r="I242" s="9">
        <f t="shared" si="46"/>
        <v>4.5159405391011926</v>
      </c>
      <c r="J242" s="9">
        <f t="shared" si="47"/>
        <v>6.787779041289653</v>
      </c>
      <c r="K242" s="11">
        <f t="shared" si="48"/>
        <v>0.64935064935064934</v>
      </c>
      <c r="L242" s="11">
        <f t="shared" si="49"/>
        <v>0.23529411764705882</v>
      </c>
      <c r="M242" s="11">
        <f t="shared" si="50"/>
        <v>0.15748031496062992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-0.22591627918167989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0.219919034184898</v>
      </c>
      <c r="Q242" s="11">
        <f>2*'OddsRatio_working_3-way'!K242*'OddsRatio_working_3-way'!L242*'OddsRatio_working_3-way'!M242</f>
        <v>4.8122326955119914E-2</v>
      </c>
      <c r="R242" s="11">
        <f t="shared" si="51"/>
        <v>0</v>
      </c>
      <c r="S242" s="11">
        <f t="shared" si="52"/>
        <v>-0.97345368373405727</v>
      </c>
      <c r="T242" s="11">
        <f t="shared" si="53"/>
        <v>-0.21300955880395125</v>
      </c>
      <c r="U242" s="11">
        <f>'OddsRatio_working_3-way'!S242-'OddsRatio_working_3-way'!R242^2/3</f>
        <v>-0.97345368373405727</v>
      </c>
      <c r="V242" s="11">
        <f>'OddsRatio_working_3-way'!S242*'OddsRatio_working_3-way'!R242/3-2*'OddsRatio_working_3-way'!R242^3/27-'OddsRatio_working_3-way'!T242</f>
        <v>0.21300955880395125</v>
      </c>
      <c r="W242" s="11">
        <f>'OddsRatio_working_3-way'!V242^2+4*'OddsRatio_working_3-way'!U242^3/27</f>
        <v>-9.1287144828754968E-2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0.18483791343404696</v>
      </c>
      <c r="Y242" s="11">
        <f>IF('OddsRatio_working_3-way'!W242&gt;=0,IF('OddsRatio_working_3-way'!V242+SQRT('OddsRatio_working_3-way'!W242)&gt;0,0,PI()),ACOS('OddsRatio_working_3-way'!V242/(2*'OddsRatio_working_3-way'!X242)))</f>
        <v>0.95671693472649277</v>
      </c>
      <c r="Z242" s="11">
        <f>'OddsRatio_working_3-way'!X242^(1/3)*COS('OddsRatio_working_3-way'!Y242/3)</f>
        <v>0.54091392909249103</v>
      </c>
      <c r="AA242" s="11">
        <f>'OddsRatio_working_3-way'!X242^(1/3)*COS(('OddsRatio_working_3-way'!Y242+2*PI())/3)</f>
        <v>-0.42512600449544474</v>
      </c>
      <c r="AB242" s="11">
        <f>'OddsRatio_working_3-way'!X242^(1/3)*COS(('OddsRatio_working_3-way'!Y242+4*PI())/3)</f>
        <v>-0.11578792459704645</v>
      </c>
      <c r="AC242" s="11">
        <f>'OddsRatio_working_3-way'!X242^(1/3)*SIN('OddsRatio_working_3-way'!Y242/3)</f>
        <v>0.17859642369994225</v>
      </c>
      <c r="AD242" s="11">
        <f>'OddsRatio_working_3-way'!X242^(1/3)*SIN(('OddsRatio_working_3-way'!Y242+2*PI())/3)</f>
        <v>0.3791469920049807</v>
      </c>
      <c r="AE242" s="11">
        <f>'OddsRatio_working_3-way'!X242^(1/3)*SIN(('OddsRatio_working_3-way'!Y242+4*PI())/3)</f>
        <v>-0.55774341570492292</v>
      </c>
      <c r="AF242" s="11">
        <f>-'OddsRatio_working_3-way'!U242/(3*'OddsRatio_working_3-way'!X242^(1/3))*COS(('OddsRatio_working_3-way'!Y242)/3)</f>
        <v>0.54091392909249103</v>
      </c>
      <c r="AG242" s="11">
        <f>-'OddsRatio_working_3-way'!U242/(3*'OddsRatio_working_3-way'!X242^(1/3))*COS(('OddsRatio_working_3-way'!Y242+2*PI())/3)</f>
        <v>-0.42512600449544474</v>
      </c>
      <c r="AH242" s="11">
        <f>-'OddsRatio_working_3-way'!U242/(3*'OddsRatio_working_3-way'!X242^(1/3))*COS(('OddsRatio_working_3-way'!Y242+4*PI())/3)</f>
        <v>-0.11578792459704645</v>
      </c>
      <c r="AI242" s="11">
        <f>'OddsRatio_working_3-way'!U242/(3*'OddsRatio_working_3-way'!X242^(1/3))*SIN(('OddsRatio_working_3-way'!Y242)/3)</f>
        <v>-0.17859642369994225</v>
      </c>
      <c r="AJ242" s="11">
        <f>'OddsRatio_working_3-way'!U242/(3*'OddsRatio_working_3-way'!X242^(1/3))*SIN(('OddsRatio_working_3-way'!Y242+2*PI())/3)</f>
        <v>-0.3791469920049807</v>
      </c>
      <c r="AK242" s="11">
        <f>'OddsRatio_working_3-way'!U242/(3*'OddsRatio_working_3-way'!X242^(1/3))*SIN(('OddsRatio_working_3-way'!Y242+4*PI())/3)</f>
        <v>0.55774341570492292</v>
      </c>
      <c r="AL242" s="11">
        <f>'OddsRatio_working_3-way'!Z242+'OddsRatio_working_3-way'!AF242</f>
        <v>1.0818278581849821</v>
      </c>
      <c r="AM242" s="11">
        <f>'OddsRatio_working_3-way'!AA242+'OddsRatio_working_3-way'!AG242</f>
        <v>-0.85025200899088949</v>
      </c>
      <c r="AN242" s="11">
        <f>'OddsRatio_working_3-way'!AB242+'OddsRatio_working_3-way'!AH242</f>
        <v>-0.23157584919409291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1.0818278581849821</v>
      </c>
      <c r="AS242" s="11">
        <f>IF(('OddsRatio_working_3-way'!X242=0),IF(Q242&gt;0,-Q242^(1/3),(-Q242)^(1/3)),'OddsRatio_working_3-way'!AM242-'OddsRatio_working_3-way'!R242/3)</f>
        <v>-0.85025200899088949</v>
      </c>
      <c r="AT242" s="11">
        <f>IF(('OddsRatio_working_3-way'!X242=0),IF(Q242&gt;0,-Q242^(1/3),(-Q242)^(1/3)),'OddsRatio_working_3-way'!AN242-'OddsRatio_working_3-way'!R242/3)</f>
        <v>-0.23157584919409291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41"/>
        <v>#VALUE!</v>
      </c>
      <c r="E243" s="9" t="e">
        <f t="shared" si="42"/>
        <v>#VALUE!</v>
      </c>
      <c r="F243" s="9" t="e">
        <f t="shared" si="43"/>
        <v>#VALUE!</v>
      </c>
      <c r="G243" s="9" t="str">
        <f t="shared" si="44"/>
        <v/>
      </c>
      <c r="H243" s="9" t="str">
        <f t="shared" si="45"/>
        <v/>
      </c>
      <c r="I243" s="9" t="str">
        <f t="shared" si="46"/>
        <v/>
      </c>
      <c r="J243" s="9" t="str">
        <f t="shared" si="47"/>
        <v/>
      </c>
      <c r="K243" s="11" t="e">
        <f t="shared" si="48"/>
        <v>#VALUE!</v>
      </c>
      <c r="L243" s="11" t="e">
        <f t="shared" si="49"/>
        <v>#VALUE!</v>
      </c>
      <c r="M243" s="11" t="e">
        <f t="shared" si="50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51"/>
        <v>#VALUE!</v>
      </c>
      <c r="S243" s="11" t="e">
        <f t="shared" si="52"/>
        <v>#VALUE!</v>
      </c>
      <c r="T243" s="11" t="e">
        <f t="shared" si="53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41"/>
        <v>#VALUE!</v>
      </c>
      <c r="E244" s="9" t="e">
        <f t="shared" si="42"/>
        <v>#VALUE!</v>
      </c>
      <c r="F244" s="9" t="e">
        <f t="shared" si="43"/>
        <v>#VALUE!</v>
      </c>
      <c r="G244" s="9" t="str">
        <f t="shared" si="44"/>
        <v/>
      </c>
      <c r="H244" s="9" t="str">
        <f t="shared" si="45"/>
        <v/>
      </c>
      <c r="I244" s="9" t="str">
        <f t="shared" si="46"/>
        <v/>
      </c>
      <c r="J244" s="9" t="str">
        <f t="shared" si="47"/>
        <v/>
      </c>
      <c r="K244" s="11" t="e">
        <f t="shared" si="48"/>
        <v>#VALUE!</v>
      </c>
      <c r="L244" s="11" t="e">
        <f t="shared" si="49"/>
        <v>#VALUE!</v>
      </c>
      <c r="M244" s="11" t="e">
        <f t="shared" si="50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51"/>
        <v>#VALUE!</v>
      </c>
      <c r="S244" s="11" t="e">
        <f t="shared" si="52"/>
        <v>#VALUE!</v>
      </c>
      <c r="T244" s="11" t="e">
        <f t="shared" si="53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41"/>
        <v>#VALUE!</v>
      </c>
      <c r="E245" s="9" t="e">
        <f t="shared" si="42"/>
        <v>#VALUE!</v>
      </c>
      <c r="F245" s="9" t="e">
        <f t="shared" si="43"/>
        <v>#VALUE!</v>
      </c>
      <c r="G245" s="9" t="str">
        <f t="shared" si="44"/>
        <v/>
      </c>
      <c r="H245" s="9" t="str">
        <f t="shared" si="45"/>
        <v/>
      </c>
      <c r="I245" s="9" t="str">
        <f t="shared" si="46"/>
        <v/>
      </c>
      <c r="J245" s="9" t="str">
        <f t="shared" si="47"/>
        <v/>
      </c>
      <c r="K245" s="11" t="e">
        <f t="shared" si="48"/>
        <v>#VALUE!</v>
      </c>
      <c r="L245" s="11" t="e">
        <f t="shared" si="49"/>
        <v>#VALUE!</v>
      </c>
      <c r="M245" s="11" t="e">
        <f t="shared" si="50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51"/>
        <v>#VALUE!</v>
      </c>
      <c r="S245" s="11" t="e">
        <f t="shared" si="52"/>
        <v>#VALUE!</v>
      </c>
      <c r="T245" s="11" t="e">
        <f t="shared" si="53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41"/>
        <v>#VALUE!</v>
      </c>
      <c r="E246" s="9" t="e">
        <f t="shared" si="42"/>
        <v>#VALUE!</v>
      </c>
      <c r="F246" s="9" t="e">
        <f t="shared" si="43"/>
        <v>#VALUE!</v>
      </c>
      <c r="G246" s="9" t="str">
        <f t="shared" si="44"/>
        <v/>
      </c>
      <c r="H246" s="9" t="str">
        <f t="shared" si="45"/>
        <v/>
      </c>
      <c r="I246" s="9" t="str">
        <f t="shared" si="46"/>
        <v/>
      </c>
      <c r="J246" s="9" t="str">
        <f t="shared" si="47"/>
        <v/>
      </c>
      <c r="K246" s="11" t="e">
        <f t="shared" si="48"/>
        <v>#VALUE!</v>
      </c>
      <c r="L246" s="11" t="e">
        <f t="shared" si="49"/>
        <v>#VALUE!</v>
      </c>
      <c r="M246" s="11" t="e">
        <f t="shared" si="50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51"/>
        <v>#VALUE!</v>
      </c>
      <c r="S246" s="11" t="e">
        <f t="shared" si="52"/>
        <v>#VALUE!</v>
      </c>
      <c r="T246" s="11" t="e">
        <f t="shared" si="53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41"/>
        <v>#VALUE!</v>
      </c>
      <c r="E247" s="9" t="e">
        <f t="shared" si="42"/>
        <v>#VALUE!</v>
      </c>
      <c r="F247" s="9" t="e">
        <f t="shared" si="43"/>
        <v>#VALUE!</v>
      </c>
      <c r="G247" s="9" t="str">
        <f t="shared" si="44"/>
        <v/>
      </c>
      <c r="H247" s="9" t="str">
        <f t="shared" si="45"/>
        <v/>
      </c>
      <c r="I247" s="9" t="str">
        <f t="shared" si="46"/>
        <v/>
      </c>
      <c r="J247" s="9" t="str">
        <f t="shared" si="47"/>
        <v/>
      </c>
      <c r="K247" s="11" t="e">
        <f t="shared" si="48"/>
        <v>#VALUE!</v>
      </c>
      <c r="L247" s="11" t="e">
        <f t="shared" si="49"/>
        <v>#VALUE!</v>
      </c>
      <c r="M247" s="11" t="e">
        <f t="shared" si="50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51"/>
        <v>#VALUE!</v>
      </c>
      <c r="S247" s="11" t="e">
        <f t="shared" si="52"/>
        <v>#VALUE!</v>
      </c>
      <c r="T247" s="11" t="e">
        <f t="shared" si="53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41"/>
        <v>#VALUE!</v>
      </c>
      <c r="E248" s="9" t="e">
        <f t="shared" si="42"/>
        <v>#VALUE!</v>
      </c>
      <c r="F248" s="9" t="e">
        <f t="shared" si="43"/>
        <v>#VALUE!</v>
      </c>
      <c r="G248" s="9" t="str">
        <f t="shared" si="44"/>
        <v/>
      </c>
      <c r="H248" s="9" t="str">
        <f t="shared" si="45"/>
        <v/>
      </c>
      <c r="I248" s="9" t="str">
        <f t="shared" si="46"/>
        <v/>
      </c>
      <c r="J248" s="9" t="str">
        <f t="shared" si="47"/>
        <v/>
      </c>
      <c r="K248" s="11" t="e">
        <f t="shared" si="48"/>
        <v>#VALUE!</v>
      </c>
      <c r="L248" s="11" t="e">
        <f t="shared" si="49"/>
        <v>#VALUE!</v>
      </c>
      <c r="M248" s="11" t="e">
        <f t="shared" si="50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51"/>
        <v>#VALUE!</v>
      </c>
      <c r="S248" s="11" t="e">
        <f t="shared" si="52"/>
        <v>#VALUE!</v>
      </c>
      <c r="T248" s="11" t="e">
        <f t="shared" si="53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41"/>
        <v>#VALUE!</v>
      </c>
      <c r="E249" s="9" t="e">
        <f t="shared" si="42"/>
        <v>#VALUE!</v>
      </c>
      <c r="F249" s="9" t="e">
        <f t="shared" si="43"/>
        <v>#VALUE!</v>
      </c>
      <c r="G249" s="9" t="str">
        <f t="shared" si="44"/>
        <v/>
      </c>
      <c r="H249" s="9" t="str">
        <f t="shared" si="45"/>
        <v/>
      </c>
      <c r="I249" s="9" t="str">
        <f t="shared" si="46"/>
        <v/>
      </c>
      <c r="J249" s="9" t="str">
        <f t="shared" si="47"/>
        <v/>
      </c>
      <c r="K249" s="11" t="e">
        <f t="shared" si="48"/>
        <v>#VALUE!</v>
      </c>
      <c r="L249" s="11" t="e">
        <f t="shared" si="49"/>
        <v>#VALUE!</v>
      </c>
      <c r="M249" s="11" t="e">
        <f t="shared" si="50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51"/>
        <v>#VALUE!</v>
      </c>
      <c r="S249" s="11" t="e">
        <f t="shared" si="52"/>
        <v>#VALUE!</v>
      </c>
      <c r="T249" s="11" t="e">
        <f t="shared" si="53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41"/>
        <v>#VALUE!</v>
      </c>
      <c r="E250" s="9" t="e">
        <f t="shared" si="42"/>
        <v>#VALUE!</v>
      </c>
      <c r="F250" s="9" t="e">
        <f t="shared" si="43"/>
        <v>#VALUE!</v>
      </c>
      <c r="G250" s="9" t="str">
        <f t="shared" si="44"/>
        <v/>
      </c>
      <c r="H250" s="9" t="str">
        <f t="shared" si="45"/>
        <v/>
      </c>
      <c r="I250" s="9" t="str">
        <f t="shared" si="46"/>
        <v/>
      </c>
      <c r="J250" s="9" t="str">
        <f t="shared" si="47"/>
        <v/>
      </c>
      <c r="K250" s="11" t="e">
        <f t="shared" si="48"/>
        <v>#VALUE!</v>
      </c>
      <c r="L250" s="11" t="e">
        <f t="shared" si="49"/>
        <v>#VALUE!</v>
      </c>
      <c r="M250" s="11" t="e">
        <f t="shared" si="50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51"/>
        <v>#VALUE!</v>
      </c>
      <c r="S250" s="11" t="e">
        <f t="shared" si="52"/>
        <v>#VALUE!</v>
      </c>
      <c r="T250" s="11" t="e">
        <f t="shared" si="53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41"/>
        <v>#VALUE!</v>
      </c>
      <c r="E251" s="9" t="e">
        <f t="shared" si="42"/>
        <v>#VALUE!</v>
      </c>
      <c r="F251" s="9" t="e">
        <f t="shared" si="43"/>
        <v>#VALUE!</v>
      </c>
      <c r="G251" s="9" t="str">
        <f t="shared" si="44"/>
        <v/>
      </c>
      <c r="H251" s="9" t="str">
        <f t="shared" si="45"/>
        <v/>
      </c>
      <c r="I251" s="9" t="str">
        <f t="shared" si="46"/>
        <v/>
      </c>
      <c r="J251" s="9" t="str">
        <f t="shared" si="47"/>
        <v/>
      </c>
      <c r="K251" s="11" t="e">
        <f t="shared" si="48"/>
        <v>#VALUE!</v>
      </c>
      <c r="L251" s="11" t="e">
        <f t="shared" si="49"/>
        <v>#VALUE!</v>
      </c>
      <c r="M251" s="11" t="e">
        <f t="shared" si="50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51"/>
        <v>#VALUE!</v>
      </c>
      <c r="S251" s="11" t="e">
        <f t="shared" si="52"/>
        <v>#VALUE!</v>
      </c>
      <c r="T251" s="11" t="e">
        <f t="shared" si="53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41"/>
        <v>#VALUE!</v>
      </c>
      <c r="E252" s="9" t="e">
        <f t="shared" si="42"/>
        <v>#VALUE!</v>
      </c>
      <c r="F252" s="9" t="e">
        <f t="shared" si="43"/>
        <v>#VALUE!</v>
      </c>
      <c r="G252" s="9" t="str">
        <f t="shared" si="44"/>
        <v/>
      </c>
      <c r="H252" s="9" t="str">
        <f t="shared" si="45"/>
        <v/>
      </c>
      <c r="I252" s="9" t="str">
        <f t="shared" si="46"/>
        <v/>
      </c>
      <c r="J252" s="9" t="str">
        <f t="shared" si="47"/>
        <v/>
      </c>
      <c r="K252" s="11" t="e">
        <f t="shared" si="48"/>
        <v>#VALUE!</v>
      </c>
      <c r="L252" s="11" t="e">
        <f t="shared" si="49"/>
        <v>#VALUE!</v>
      </c>
      <c r="M252" s="11" t="e">
        <f t="shared" si="50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51"/>
        <v>#VALUE!</v>
      </c>
      <c r="S252" s="11" t="e">
        <f t="shared" si="52"/>
        <v>#VALUE!</v>
      </c>
      <c r="T252" s="11" t="e">
        <f t="shared" si="53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41"/>
        <v>#VALUE!</v>
      </c>
      <c r="E253" s="9" t="e">
        <f t="shared" si="42"/>
        <v>#VALUE!</v>
      </c>
      <c r="F253" s="9" t="e">
        <f t="shared" si="43"/>
        <v>#VALUE!</v>
      </c>
      <c r="G253" s="9" t="str">
        <f t="shared" si="44"/>
        <v/>
      </c>
      <c r="H253" s="9" t="str">
        <f t="shared" si="45"/>
        <v/>
      </c>
      <c r="I253" s="9" t="str">
        <f t="shared" si="46"/>
        <v/>
      </c>
      <c r="J253" s="9" t="str">
        <f t="shared" si="47"/>
        <v/>
      </c>
      <c r="K253" s="11" t="e">
        <f t="shared" si="48"/>
        <v>#VALUE!</v>
      </c>
      <c r="L253" s="11" t="e">
        <f t="shared" si="49"/>
        <v>#VALUE!</v>
      </c>
      <c r="M253" s="11" t="e">
        <f t="shared" si="50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51"/>
        <v>#VALUE!</v>
      </c>
      <c r="S253" s="11" t="e">
        <f t="shared" si="52"/>
        <v>#VALUE!</v>
      </c>
      <c r="T253" s="11" t="e">
        <f t="shared" si="53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41"/>
        <v>#VALUE!</v>
      </c>
      <c r="E254" s="9" t="e">
        <f t="shared" si="42"/>
        <v>#VALUE!</v>
      </c>
      <c r="F254" s="9" t="e">
        <f t="shared" si="43"/>
        <v>#VALUE!</v>
      </c>
      <c r="G254" s="9" t="str">
        <f t="shared" si="44"/>
        <v/>
      </c>
      <c r="H254" s="9" t="str">
        <f t="shared" si="45"/>
        <v/>
      </c>
      <c r="I254" s="9" t="str">
        <f t="shared" si="46"/>
        <v/>
      </c>
      <c r="J254" s="9" t="str">
        <f t="shared" si="47"/>
        <v/>
      </c>
      <c r="K254" s="11" t="e">
        <f t="shared" si="48"/>
        <v>#VALUE!</v>
      </c>
      <c r="L254" s="11" t="e">
        <f t="shared" si="49"/>
        <v>#VALUE!</v>
      </c>
      <c r="M254" s="11" t="e">
        <f t="shared" si="50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51"/>
        <v>#VALUE!</v>
      </c>
      <c r="S254" s="11" t="e">
        <f t="shared" si="52"/>
        <v>#VALUE!</v>
      </c>
      <c r="T254" s="11" t="e">
        <f t="shared" si="53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41"/>
        <v>#VALUE!</v>
      </c>
      <c r="E255" s="9" t="e">
        <f t="shared" si="42"/>
        <v>#VALUE!</v>
      </c>
      <c r="F255" s="9" t="e">
        <f t="shared" si="43"/>
        <v>#VALUE!</v>
      </c>
      <c r="G255" s="9" t="str">
        <f t="shared" si="44"/>
        <v/>
      </c>
      <c r="H255" s="9" t="str">
        <f t="shared" si="45"/>
        <v/>
      </c>
      <c r="I255" s="9" t="str">
        <f t="shared" si="46"/>
        <v/>
      </c>
      <c r="J255" s="9" t="str">
        <f t="shared" si="47"/>
        <v/>
      </c>
      <c r="K255" s="11" t="e">
        <f t="shared" si="48"/>
        <v>#VALUE!</v>
      </c>
      <c r="L255" s="11" t="e">
        <f t="shared" si="49"/>
        <v>#VALUE!</v>
      </c>
      <c r="M255" s="11" t="e">
        <f t="shared" si="50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51"/>
        <v>#VALUE!</v>
      </c>
      <c r="S255" s="11" t="e">
        <f t="shared" si="52"/>
        <v>#VALUE!</v>
      </c>
      <c r="T255" s="11" t="e">
        <f t="shared" si="53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41"/>
        <v>#VALUE!</v>
      </c>
      <c r="E256" s="9" t="e">
        <f t="shared" si="42"/>
        <v>#VALUE!</v>
      </c>
      <c r="F256" s="9" t="e">
        <f t="shared" si="43"/>
        <v>#VALUE!</v>
      </c>
      <c r="G256" s="9" t="str">
        <f t="shared" si="44"/>
        <v/>
      </c>
      <c r="H256" s="9" t="str">
        <f t="shared" si="45"/>
        <v/>
      </c>
      <c r="I256" s="9" t="str">
        <f t="shared" si="46"/>
        <v/>
      </c>
      <c r="J256" s="9" t="str">
        <f t="shared" si="47"/>
        <v/>
      </c>
      <c r="K256" s="11" t="e">
        <f t="shared" si="48"/>
        <v>#VALUE!</v>
      </c>
      <c r="L256" s="11" t="e">
        <f t="shared" si="49"/>
        <v>#VALUE!</v>
      </c>
      <c r="M256" s="11" t="e">
        <f t="shared" si="50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51"/>
        <v>#VALUE!</v>
      </c>
      <c r="S256" s="11" t="e">
        <f t="shared" si="52"/>
        <v>#VALUE!</v>
      </c>
      <c r="T256" s="11" t="e">
        <f t="shared" si="53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41"/>
        <v>#VALUE!</v>
      </c>
      <c r="E257" s="9" t="e">
        <f t="shared" si="42"/>
        <v>#VALUE!</v>
      </c>
      <c r="F257" s="9" t="e">
        <f t="shared" si="43"/>
        <v>#VALUE!</v>
      </c>
      <c r="G257" s="9" t="str">
        <f t="shared" si="44"/>
        <v/>
      </c>
      <c r="H257" s="9" t="str">
        <f t="shared" si="45"/>
        <v/>
      </c>
      <c r="I257" s="9" t="str">
        <f t="shared" si="46"/>
        <v/>
      </c>
      <c r="J257" s="9" t="str">
        <f t="shared" si="47"/>
        <v/>
      </c>
      <c r="K257" s="11" t="e">
        <f t="shared" si="48"/>
        <v>#VALUE!</v>
      </c>
      <c r="L257" s="11" t="e">
        <f t="shared" si="49"/>
        <v>#VALUE!</v>
      </c>
      <c r="M257" s="11" t="e">
        <f t="shared" si="50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51"/>
        <v>#VALUE!</v>
      </c>
      <c r="S257" s="11" t="e">
        <f t="shared" si="52"/>
        <v>#VALUE!</v>
      </c>
      <c r="T257" s="11" t="e">
        <f t="shared" si="53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41"/>
        <v>#VALUE!</v>
      </c>
      <c r="E258" s="9" t="e">
        <f t="shared" si="42"/>
        <v>#VALUE!</v>
      </c>
      <c r="F258" s="9" t="e">
        <f t="shared" si="43"/>
        <v>#VALUE!</v>
      </c>
      <c r="G258" s="9" t="str">
        <f t="shared" si="44"/>
        <v/>
      </c>
      <c r="H258" s="9" t="str">
        <f t="shared" si="45"/>
        <v/>
      </c>
      <c r="I258" s="9" t="str">
        <f t="shared" si="46"/>
        <v/>
      </c>
      <c r="J258" s="9" t="str">
        <f t="shared" si="47"/>
        <v/>
      </c>
      <c r="K258" s="11" t="e">
        <f t="shared" si="48"/>
        <v>#VALUE!</v>
      </c>
      <c r="L258" s="11" t="e">
        <f t="shared" si="49"/>
        <v>#VALUE!</v>
      </c>
      <c r="M258" s="11" t="e">
        <f t="shared" si="50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51"/>
        <v>#VALUE!</v>
      </c>
      <c r="S258" s="11" t="e">
        <f t="shared" si="52"/>
        <v>#VALUE!</v>
      </c>
      <c r="T258" s="11" t="e">
        <f t="shared" si="53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41"/>
        <v>#VALUE!</v>
      </c>
      <c r="E259" s="9" t="e">
        <f t="shared" si="42"/>
        <v>#VALUE!</v>
      </c>
      <c r="F259" s="9" t="e">
        <f t="shared" si="43"/>
        <v>#VALUE!</v>
      </c>
      <c r="G259" s="9" t="str">
        <f t="shared" si="44"/>
        <v/>
      </c>
      <c r="H259" s="9" t="str">
        <f t="shared" si="45"/>
        <v/>
      </c>
      <c r="I259" s="9" t="str">
        <f t="shared" si="46"/>
        <v/>
      </c>
      <c r="J259" s="9" t="str">
        <f t="shared" si="47"/>
        <v/>
      </c>
      <c r="K259" s="11" t="e">
        <f t="shared" si="48"/>
        <v>#VALUE!</v>
      </c>
      <c r="L259" s="11" t="e">
        <f t="shared" si="49"/>
        <v>#VALUE!</v>
      </c>
      <c r="M259" s="11" t="e">
        <f t="shared" si="50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51"/>
        <v>#VALUE!</v>
      </c>
      <c r="S259" s="11" t="e">
        <f t="shared" si="52"/>
        <v>#VALUE!</v>
      </c>
      <c r="T259" s="11" t="e">
        <f t="shared" si="53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54">(K260/(AR260+K260-(AR260*K260)))</f>
        <v>#VALUE!</v>
      </c>
      <c r="E260" s="9" t="e">
        <f t="shared" ref="E260:E323" si="55">(L260/(AR260+L260-(AR260*L260)))</f>
        <v>#VALUE!</v>
      </c>
      <c r="F260" s="9" t="e">
        <f t="shared" ref="F260:F323" si="56">(M260/(AR260+M260-(AR260*M260)))</f>
        <v>#VALUE!</v>
      </c>
      <c r="G260" s="9" t="str">
        <f t="shared" ref="G260:G323" si="57">AR260</f>
        <v/>
      </c>
      <c r="H260" s="9" t="str">
        <f t="shared" ref="H260:H323" si="58">IF(A260="","",1/D260)</f>
        <v/>
      </c>
      <c r="I260" s="9" t="str">
        <f t="shared" ref="I260:I323" si="59">IF(B260="","",1/E260)</f>
        <v/>
      </c>
      <c r="J260" s="9" t="str">
        <f t="shared" ref="J260:J323" si="60">IF(C260="","",1/F260)</f>
        <v/>
      </c>
      <c r="K260" s="11" t="e">
        <f t="shared" ref="K260:K323" si="61">1/A260</f>
        <v>#VALUE!</v>
      </c>
      <c r="L260" s="11" t="e">
        <f t="shared" ref="L260:L323" si="62">1/B260</f>
        <v>#VALUE!</v>
      </c>
      <c r="M260" s="11" t="e">
        <f t="shared" ref="M260:M323" si="63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64">O260/N260</f>
        <v>#VALUE!</v>
      </c>
      <c r="S260" s="11" t="e">
        <f t="shared" ref="S260:S323" si="65">P260/N260</f>
        <v>#VALUE!</v>
      </c>
      <c r="T260" s="11" t="e">
        <f t="shared" ref="T260:T323" si="66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54"/>
        <v>#VALUE!</v>
      </c>
      <c r="E261" s="9" t="e">
        <f t="shared" si="55"/>
        <v>#VALUE!</v>
      </c>
      <c r="F261" s="9" t="e">
        <f t="shared" si="56"/>
        <v>#VALUE!</v>
      </c>
      <c r="G261" s="9" t="str">
        <f t="shared" si="57"/>
        <v/>
      </c>
      <c r="H261" s="9" t="str">
        <f t="shared" si="58"/>
        <v/>
      </c>
      <c r="I261" s="9" t="str">
        <f t="shared" si="59"/>
        <v/>
      </c>
      <c r="J261" s="9" t="str">
        <f t="shared" si="60"/>
        <v/>
      </c>
      <c r="K261" s="11" t="e">
        <f t="shared" si="61"/>
        <v>#VALUE!</v>
      </c>
      <c r="L261" s="11" t="e">
        <f t="shared" si="62"/>
        <v>#VALUE!</v>
      </c>
      <c r="M261" s="11" t="e">
        <f t="shared" si="63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64"/>
        <v>#VALUE!</v>
      </c>
      <c r="S261" s="11" t="e">
        <f t="shared" si="65"/>
        <v>#VALUE!</v>
      </c>
      <c r="T261" s="11" t="e">
        <f t="shared" si="66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54"/>
        <v>#VALUE!</v>
      </c>
      <c r="E262" s="9" t="e">
        <f t="shared" si="55"/>
        <v>#VALUE!</v>
      </c>
      <c r="F262" s="9" t="e">
        <f t="shared" si="56"/>
        <v>#VALUE!</v>
      </c>
      <c r="G262" s="9" t="str">
        <f t="shared" si="57"/>
        <v/>
      </c>
      <c r="H262" s="9" t="str">
        <f t="shared" si="58"/>
        <v/>
      </c>
      <c r="I262" s="9" t="str">
        <f t="shared" si="59"/>
        <v/>
      </c>
      <c r="J262" s="9" t="str">
        <f t="shared" si="60"/>
        <v/>
      </c>
      <c r="K262" s="11" t="e">
        <f t="shared" si="61"/>
        <v>#VALUE!</v>
      </c>
      <c r="L262" s="11" t="e">
        <f t="shared" si="62"/>
        <v>#VALUE!</v>
      </c>
      <c r="M262" s="11" t="e">
        <f t="shared" si="63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64"/>
        <v>#VALUE!</v>
      </c>
      <c r="S262" s="11" t="e">
        <f t="shared" si="65"/>
        <v>#VALUE!</v>
      </c>
      <c r="T262" s="11" t="e">
        <f t="shared" si="66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54"/>
        <v>#VALUE!</v>
      </c>
      <c r="E263" s="9" t="e">
        <f t="shared" si="55"/>
        <v>#VALUE!</v>
      </c>
      <c r="F263" s="9" t="e">
        <f t="shared" si="56"/>
        <v>#VALUE!</v>
      </c>
      <c r="G263" s="9" t="str">
        <f t="shared" si="57"/>
        <v/>
      </c>
      <c r="H263" s="9" t="str">
        <f t="shared" si="58"/>
        <v/>
      </c>
      <c r="I263" s="9" t="str">
        <f t="shared" si="59"/>
        <v/>
      </c>
      <c r="J263" s="9" t="str">
        <f t="shared" si="60"/>
        <v/>
      </c>
      <c r="K263" s="11" t="e">
        <f t="shared" si="61"/>
        <v>#VALUE!</v>
      </c>
      <c r="L263" s="11" t="e">
        <f t="shared" si="62"/>
        <v>#VALUE!</v>
      </c>
      <c r="M263" s="11" t="e">
        <f t="shared" si="63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64"/>
        <v>#VALUE!</v>
      </c>
      <c r="S263" s="11" t="e">
        <f t="shared" si="65"/>
        <v>#VALUE!</v>
      </c>
      <c r="T263" s="11" t="e">
        <f t="shared" si="66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54"/>
        <v>#VALUE!</v>
      </c>
      <c r="E264" s="9" t="e">
        <f t="shared" si="55"/>
        <v>#VALUE!</v>
      </c>
      <c r="F264" s="9" t="e">
        <f t="shared" si="56"/>
        <v>#VALUE!</v>
      </c>
      <c r="G264" s="9" t="str">
        <f t="shared" si="57"/>
        <v/>
      </c>
      <c r="H264" s="9" t="str">
        <f t="shared" si="58"/>
        <v/>
      </c>
      <c r="I264" s="9" t="str">
        <f t="shared" si="59"/>
        <v/>
      </c>
      <c r="J264" s="9" t="str">
        <f t="shared" si="60"/>
        <v/>
      </c>
      <c r="K264" s="11" t="e">
        <f t="shared" si="61"/>
        <v>#VALUE!</v>
      </c>
      <c r="L264" s="11" t="e">
        <f t="shared" si="62"/>
        <v>#VALUE!</v>
      </c>
      <c r="M264" s="11" t="e">
        <f t="shared" si="63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64"/>
        <v>#VALUE!</v>
      </c>
      <c r="S264" s="11" t="e">
        <f t="shared" si="65"/>
        <v>#VALUE!</v>
      </c>
      <c r="T264" s="11" t="e">
        <f t="shared" si="66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54"/>
        <v>#VALUE!</v>
      </c>
      <c r="E265" s="9" t="e">
        <f t="shared" si="55"/>
        <v>#VALUE!</v>
      </c>
      <c r="F265" s="9" t="e">
        <f t="shared" si="56"/>
        <v>#VALUE!</v>
      </c>
      <c r="G265" s="9" t="str">
        <f t="shared" si="57"/>
        <v/>
      </c>
      <c r="H265" s="9" t="str">
        <f t="shared" si="58"/>
        <v/>
      </c>
      <c r="I265" s="9" t="str">
        <f t="shared" si="59"/>
        <v/>
      </c>
      <c r="J265" s="9" t="str">
        <f t="shared" si="60"/>
        <v/>
      </c>
      <c r="K265" s="11" t="e">
        <f t="shared" si="61"/>
        <v>#VALUE!</v>
      </c>
      <c r="L265" s="11" t="e">
        <f t="shared" si="62"/>
        <v>#VALUE!</v>
      </c>
      <c r="M265" s="11" t="e">
        <f t="shared" si="63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64"/>
        <v>#VALUE!</v>
      </c>
      <c r="S265" s="11" t="e">
        <f t="shared" si="65"/>
        <v>#VALUE!</v>
      </c>
      <c r="T265" s="11" t="e">
        <f t="shared" si="66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54"/>
        <v>#VALUE!</v>
      </c>
      <c r="E266" s="9" t="e">
        <f t="shared" si="55"/>
        <v>#VALUE!</v>
      </c>
      <c r="F266" s="9" t="e">
        <f t="shared" si="56"/>
        <v>#VALUE!</v>
      </c>
      <c r="G266" s="9" t="str">
        <f t="shared" si="57"/>
        <v/>
      </c>
      <c r="H266" s="9" t="str">
        <f t="shared" si="58"/>
        <v/>
      </c>
      <c r="I266" s="9" t="str">
        <f t="shared" si="59"/>
        <v/>
      </c>
      <c r="J266" s="9" t="str">
        <f t="shared" si="60"/>
        <v/>
      </c>
      <c r="K266" s="11" t="e">
        <f t="shared" si="61"/>
        <v>#VALUE!</v>
      </c>
      <c r="L266" s="11" t="e">
        <f t="shared" si="62"/>
        <v>#VALUE!</v>
      </c>
      <c r="M266" s="11" t="e">
        <f t="shared" si="63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64"/>
        <v>#VALUE!</v>
      </c>
      <c r="S266" s="11" t="e">
        <f t="shared" si="65"/>
        <v>#VALUE!</v>
      </c>
      <c r="T266" s="11" t="e">
        <f t="shared" si="66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54"/>
        <v>#VALUE!</v>
      </c>
      <c r="E267" s="9" t="e">
        <f t="shared" si="55"/>
        <v>#VALUE!</v>
      </c>
      <c r="F267" s="9" t="e">
        <f t="shared" si="56"/>
        <v>#VALUE!</v>
      </c>
      <c r="G267" s="9" t="str">
        <f t="shared" si="57"/>
        <v/>
      </c>
      <c r="H267" s="9" t="str">
        <f t="shared" si="58"/>
        <v/>
      </c>
      <c r="I267" s="9" t="str">
        <f t="shared" si="59"/>
        <v/>
      </c>
      <c r="J267" s="9" t="str">
        <f t="shared" si="60"/>
        <v/>
      </c>
      <c r="K267" s="11" t="e">
        <f t="shared" si="61"/>
        <v>#VALUE!</v>
      </c>
      <c r="L267" s="11" t="e">
        <f t="shared" si="62"/>
        <v>#VALUE!</v>
      </c>
      <c r="M267" s="11" t="e">
        <f t="shared" si="63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64"/>
        <v>#VALUE!</v>
      </c>
      <c r="S267" s="11" t="e">
        <f t="shared" si="65"/>
        <v>#VALUE!</v>
      </c>
      <c r="T267" s="11" t="e">
        <f t="shared" si="66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54"/>
        <v>#VALUE!</v>
      </c>
      <c r="E268" s="9" t="e">
        <f t="shared" si="55"/>
        <v>#VALUE!</v>
      </c>
      <c r="F268" s="9" t="e">
        <f t="shared" si="56"/>
        <v>#VALUE!</v>
      </c>
      <c r="G268" s="9" t="str">
        <f t="shared" si="57"/>
        <v/>
      </c>
      <c r="H268" s="9" t="str">
        <f t="shared" si="58"/>
        <v/>
      </c>
      <c r="I268" s="9" t="str">
        <f t="shared" si="59"/>
        <v/>
      </c>
      <c r="J268" s="9" t="str">
        <f t="shared" si="60"/>
        <v/>
      </c>
      <c r="K268" s="11" t="e">
        <f t="shared" si="61"/>
        <v>#VALUE!</v>
      </c>
      <c r="L268" s="11" t="e">
        <f t="shared" si="62"/>
        <v>#VALUE!</v>
      </c>
      <c r="M268" s="11" t="e">
        <f t="shared" si="63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64"/>
        <v>#VALUE!</v>
      </c>
      <c r="S268" s="11" t="e">
        <f t="shared" si="65"/>
        <v>#VALUE!</v>
      </c>
      <c r="T268" s="11" t="e">
        <f t="shared" si="66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54"/>
        <v>#VALUE!</v>
      </c>
      <c r="E269" s="9" t="e">
        <f t="shared" si="55"/>
        <v>#VALUE!</v>
      </c>
      <c r="F269" s="9" t="e">
        <f t="shared" si="56"/>
        <v>#VALUE!</v>
      </c>
      <c r="G269" s="9" t="str">
        <f t="shared" si="57"/>
        <v/>
      </c>
      <c r="H269" s="9" t="str">
        <f t="shared" si="58"/>
        <v/>
      </c>
      <c r="I269" s="9" t="str">
        <f t="shared" si="59"/>
        <v/>
      </c>
      <c r="J269" s="9" t="str">
        <f t="shared" si="60"/>
        <v/>
      </c>
      <c r="K269" s="11" t="e">
        <f t="shared" si="61"/>
        <v>#VALUE!</v>
      </c>
      <c r="L269" s="11" t="e">
        <f t="shared" si="62"/>
        <v>#VALUE!</v>
      </c>
      <c r="M269" s="11" t="e">
        <f t="shared" si="63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64"/>
        <v>#VALUE!</v>
      </c>
      <c r="S269" s="11" t="e">
        <f t="shared" si="65"/>
        <v>#VALUE!</v>
      </c>
      <c r="T269" s="11" t="e">
        <f t="shared" si="66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54"/>
        <v>#VALUE!</v>
      </c>
      <c r="E270" s="9" t="e">
        <f t="shared" si="55"/>
        <v>#VALUE!</v>
      </c>
      <c r="F270" s="9" t="e">
        <f t="shared" si="56"/>
        <v>#VALUE!</v>
      </c>
      <c r="G270" s="9" t="str">
        <f t="shared" si="57"/>
        <v/>
      </c>
      <c r="H270" s="9" t="str">
        <f t="shared" si="58"/>
        <v/>
      </c>
      <c r="I270" s="9" t="str">
        <f t="shared" si="59"/>
        <v/>
      </c>
      <c r="J270" s="9" t="str">
        <f t="shared" si="60"/>
        <v/>
      </c>
      <c r="K270" s="11" t="e">
        <f t="shared" si="61"/>
        <v>#VALUE!</v>
      </c>
      <c r="L270" s="11" t="e">
        <f t="shared" si="62"/>
        <v>#VALUE!</v>
      </c>
      <c r="M270" s="11" t="e">
        <f t="shared" si="63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64"/>
        <v>#VALUE!</v>
      </c>
      <c r="S270" s="11" t="e">
        <f t="shared" si="65"/>
        <v>#VALUE!</v>
      </c>
      <c r="T270" s="11" t="e">
        <f t="shared" si="66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54"/>
        <v>#VALUE!</v>
      </c>
      <c r="E271" s="9" t="e">
        <f t="shared" si="55"/>
        <v>#VALUE!</v>
      </c>
      <c r="F271" s="9" t="e">
        <f t="shared" si="56"/>
        <v>#VALUE!</v>
      </c>
      <c r="G271" s="9" t="str">
        <f t="shared" si="57"/>
        <v/>
      </c>
      <c r="H271" s="9" t="str">
        <f t="shared" si="58"/>
        <v/>
      </c>
      <c r="I271" s="9" t="str">
        <f t="shared" si="59"/>
        <v/>
      </c>
      <c r="J271" s="9" t="str">
        <f t="shared" si="60"/>
        <v/>
      </c>
      <c r="K271" s="11" t="e">
        <f t="shared" si="61"/>
        <v>#VALUE!</v>
      </c>
      <c r="L271" s="11" t="e">
        <f t="shared" si="62"/>
        <v>#VALUE!</v>
      </c>
      <c r="M271" s="11" t="e">
        <f t="shared" si="63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64"/>
        <v>#VALUE!</v>
      </c>
      <c r="S271" s="11" t="e">
        <f t="shared" si="65"/>
        <v>#VALUE!</v>
      </c>
      <c r="T271" s="11" t="e">
        <f t="shared" si="66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54"/>
        <v>#VALUE!</v>
      </c>
      <c r="E272" s="9" t="e">
        <f t="shared" si="55"/>
        <v>#VALUE!</v>
      </c>
      <c r="F272" s="9" t="e">
        <f t="shared" si="56"/>
        <v>#VALUE!</v>
      </c>
      <c r="G272" s="9" t="str">
        <f t="shared" si="57"/>
        <v/>
      </c>
      <c r="H272" s="9" t="str">
        <f t="shared" si="58"/>
        <v/>
      </c>
      <c r="I272" s="9" t="str">
        <f t="shared" si="59"/>
        <v/>
      </c>
      <c r="J272" s="9" t="str">
        <f t="shared" si="60"/>
        <v/>
      </c>
      <c r="K272" s="11" t="e">
        <f t="shared" si="61"/>
        <v>#VALUE!</v>
      </c>
      <c r="L272" s="11" t="e">
        <f t="shared" si="62"/>
        <v>#VALUE!</v>
      </c>
      <c r="M272" s="11" t="e">
        <f t="shared" si="63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64"/>
        <v>#VALUE!</v>
      </c>
      <c r="S272" s="11" t="e">
        <f t="shared" si="65"/>
        <v>#VALUE!</v>
      </c>
      <c r="T272" s="11" t="e">
        <f t="shared" si="66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54"/>
        <v>#VALUE!</v>
      </c>
      <c r="E273" s="9" t="e">
        <f t="shared" si="55"/>
        <v>#VALUE!</v>
      </c>
      <c r="F273" s="9" t="e">
        <f t="shared" si="56"/>
        <v>#VALUE!</v>
      </c>
      <c r="G273" s="9" t="str">
        <f t="shared" si="57"/>
        <v/>
      </c>
      <c r="H273" s="9" t="str">
        <f t="shared" si="58"/>
        <v/>
      </c>
      <c r="I273" s="9" t="str">
        <f t="shared" si="59"/>
        <v/>
      </c>
      <c r="J273" s="9" t="str">
        <f t="shared" si="60"/>
        <v/>
      </c>
      <c r="K273" s="11" t="e">
        <f t="shared" si="61"/>
        <v>#VALUE!</v>
      </c>
      <c r="L273" s="11" t="e">
        <f t="shared" si="62"/>
        <v>#VALUE!</v>
      </c>
      <c r="M273" s="11" t="e">
        <f t="shared" si="63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64"/>
        <v>#VALUE!</v>
      </c>
      <c r="S273" s="11" t="e">
        <f t="shared" si="65"/>
        <v>#VALUE!</v>
      </c>
      <c r="T273" s="11" t="e">
        <f t="shared" si="66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54"/>
        <v>#VALUE!</v>
      </c>
      <c r="E274" s="9" t="e">
        <f t="shared" si="55"/>
        <v>#VALUE!</v>
      </c>
      <c r="F274" s="9" t="e">
        <f t="shared" si="56"/>
        <v>#VALUE!</v>
      </c>
      <c r="G274" s="9" t="str">
        <f t="shared" si="57"/>
        <v/>
      </c>
      <c r="H274" s="9" t="str">
        <f t="shared" si="58"/>
        <v/>
      </c>
      <c r="I274" s="9" t="str">
        <f t="shared" si="59"/>
        <v/>
      </c>
      <c r="J274" s="9" t="str">
        <f t="shared" si="60"/>
        <v/>
      </c>
      <c r="K274" s="11" t="e">
        <f t="shared" si="61"/>
        <v>#VALUE!</v>
      </c>
      <c r="L274" s="11" t="e">
        <f t="shared" si="62"/>
        <v>#VALUE!</v>
      </c>
      <c r="M274" s="11" t="e">
        <f t="shared" si="63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64"/>
        <v>#VALUE!</v>
      </c>
      <c r="S274" s="11" t="e">
        <f t="shared" si="65"/>
        <v>#VALUE!</v>
      </c>
      <c r="T274" s="11" t="e">
        <f t="shared" si="66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54"/>
        <v>#VALUE!</v>
      </c>
      <c r="E275" s="9" t="e">
        <f t="shared" si="55"/>
        <v>#VALUE!</v>
      </c>
      <c r="F275" s="9" t="e">
        <f t="shared" si="56"/>
        <v>#VALUE!</v>
      </c>
      <c r="G275" s="9" t="str">
        <f t="shared" si="57"/>
        <v/>
      </c>
      <c r="H275" s="9" t="str">
        <f t="shared" si="58"/>
        <v/>
      </c>
      <c r="I275" s="9" t="str">
        <f t="shared" si="59"/>
        <v/>
      </c>
      <c r="J275" s="9" t="str">
        <f t="shared" si="60"/>
        <v/>
      </c>
      <c r="K275" s="11" t="e">
        <f t="shared" si="61"/>
        <v>#VALUE!</v>
      </c>
      <c r="L275" s="11" t="e">
        <f t="shared" si="62"/>
        <v>#VALUE!</v>
      </c>
      <c r="M275" s="11" t="e">
        <f t="shared" si="63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64"/>
        <v>#VALUE!</v>
      </c>
      <c r="S275" s="11" t="e">
        <f t="shared" si="65"/>
        <v>#VALUE!</v>
      </c>
      <c r="T275" s="11" t="e">
        <f t="shared" si="66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54"/>
        <v>#VALUE!</v>
      </c>
      <c r="E276" s="9" t="e">
        <f t="shared" si="55"/>
        <v>#VALUE!</v>
      </c>
      <c r="F276" s="9" t="e">
        <f t="shared" si="56"/>
        <v>#VALUE!</v>
      </c>
      <c r="G276" s="9" t="str">
        <f t="shared" si="57"/>
        <v/>
      </c>
      <c r="H276" s="9" t="str">
        <f t="shared" si="58"/>
        <v/>
      </c>
      <c r="I276" s="9" t="str">
        <f t="shared" si="59"/>
        <v/>
      </c>
      <c r="J276" s="9" t="str">
        <f t="shared" si="60"/>
        <v/>
      </c>
      <c r="K276" s="11" t="e">
        <f t="shared" si="61"/>
        <v>#VALUE!</v>
      </c>
      <c r="L276" s="11" t="e">
        <f t="shared" si="62"/>
        <v>#VALUE!</v>
      </c>
      <c r="M276" s="11" t="e">
        <f t="shared" si="63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64"/>
        <v>#VALUE!</v>
      </c>
      <c r="S276" s="11" t="e">
        <f t="shared" si="65"/>
        <v>#VALUE!</v>
      </c>
      <c r="T276" s="11" t="e">
        <f t="shared" si="66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54"/>
        <v>#VALUE!</v>
      </c>
      <c r="E277" s="9" t="e">
        <f t="shared" si="55"/>
        <v>#VALUE!</v>
      </c>
      <c r="F277" s="9" t="e">
        <f t="shared" si="56"/>
        <v>#VALUE!</v>
      </c>
      <c r="G277" s="9" t="str">
        <f t="shared" si="57"/>
        <v/>
      </c>
      <c r="H277" s="9" t="str">
        <f t="shared" si="58"/>
        <v/>
      </c>
      <c r="I277" s="9" t="str">
        <f t="shared" si="59"/>
        <v/>
      </c>
      <c r="J277" s="9" t="str">
        <f t="shared" si="60"/>
        <v/>
      </c>
      <c r="K277" s="11" t="e">
        <f t="shared" si="61"/>
        <v>#VALUE!</v>
      </c>
      <c r="L277" s="11" t="e">
        <f t="shared" si="62"/>
        <v>#VALUE!</v>
      </c>
      <c r="M277" s="11" t="e">
        <f t="shared" si="63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64"/>
        <v>#VALUE!</v>
      </c>
      <c r="S277" s="11" t="e">
        <f t="shared" si="65"/>
        <v>#VALUE!</v>
      </c>
      <c r="T277" s="11" t="e">
        <f t="shared" si="66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54"/>
        <v>#VALUE!</v>
      </c>
      <c r="E278" s="9" t="e">
        <f t="shared" si="55"/>
        <v>#VALUE!</v>
      </c>
      <c r="F278" s="9" t="e">
        <f t="shared" si="56"/>
        <v>#VALUE!</v>
      </c>
      <c r="G278" s="9" t="str">
        <f t="shared" si="57"/>
        <v/>
      </c>
      <c r="H278" s="9" t="str">
        <f t="shared" si="58"/>
        <v/>
      </c>
      <c r="I278" s="9" t="str">
        <f t="shared" si="59"/>
        <v/>
      </c>
      <c r="J278" s="9" t="str">
        <f t="shared" si="60"/>
        <v/>
      </c>
      <c r="K278" s="11" t="e">
        <f t="shared" si="61"/>
        <v>#VALUE!</v>
      </c>
      <c r="L278" s="11" t="e">
        <f t="shared" si="62"/>
        <v>#VALUE!</v>
      </c>
      <c r="M278" s="11" t="e">
        <f t="shared" si="63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64"/>
        <v>#VALUE!</v>
      </c>
      <c r="S278" s="11" t="e">
        <f t="shared" si="65"/>
        <v>#VALUE!</v>
      </c>
      <c r="T278" s="11" t="e">
        <f t="shared" si="66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54"/>
        <v>#VALUE!</v>
      </c>
      <c r="E279" s="9" t="e">
        <f t="shared" si="55"/>
        <v>#VALUE!</v>
      </c>
      <c r="F279" s="9" t="e">
        <f t="shared" si="56"/>
        <v>#VALUE!</v>
      </c>
      <c r="G279" s="9" t="str">
        <f t="shared" si="57"/>
        <v/>
      </c>
      <c r="H279" s="9" t="str">
        <f t="shared" si="58"/>
        <v/>
      </c>
      <c r="I279" s="9" t="str">
        <f t="shared" si="59"/>
        <v/>
      </c>
      <c r="J279" s="9" t="str">
        <f t="shared" si="60"/>
        <v/>
      </c>
      <c r="K279" s="11" t="e">
        <f t="shared" si="61"/>
        <v>#VALUE!</v>
      </c>
      <c r="L279" s="11" t="e">
        <f t="shared" si="62"/>
        <v>#VALUE!</v>
      </c>
      <c r="M279" s="11" t="e">
        <f t="shared" si="63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64"/>
        <v>#VALUE!</v>
      </c>
      <c r="S279" s="11" t="e">
        <f t="shared" si="65"/>
        <v>#VALUE!</v>
      </c>
      <c r="T279" s="11" t="e">
        <f t="shared" si="66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54"/>
        <v>#VALUE!</v>
      </c>
      <c r="E280" s="9" t="e">
        <f t="shared" si="55"/>
        <v>#VALUE!</v>
      </c>
      <c r="F280" s="9" t="e">
        <f t="shared" si="56"/>
        <v>#VALUE!</v>
      </c>
      <c r="G280" s="9" t="str">
        <f t="shared" si="57"/>
        <v/>
      </c>
      <c r="H280" s="9" t="str">
        <f t="shared" si="58"/>
        <v/>
      </c>
      <c r="I280" s="9" t="str">
        <f t="shared" si="59"/>
        <v/>
      </c>
      <c r="J280" s="9" t="str">
        <f t="shared" si="60"/>
        <v/>
      </c>
      <c r="K280" s="11" t="e">
        <f t="shared" si="61"/>
        <v>#VALUE!</v>
      </c>
      <c r="L280" s="11" t="e">
        <f t="shared" si="62"/>
        <v>#VALUE!</v>
      </c>
      <c r="M280" s="11" t="e">
        <f t="shared" si="63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64"/>
        <v>#VALUE!</v>
      </c>
      <c r="S280" s="11" t="e">
        <f t="shared" si="65"/>
        <v>#VALUE!</v>
      </c>
      <c r="T280" s="11" t="e">
        <f t="shared" si="66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54"/>
        <v>#VALUE!</v>
      </c>
      <c r="E281" s="9" t="e">
        <f t="shared" si="55"/>
        <v>#VALUE!</v>
      </c>
      <c r="F281" s="9" t="e">
        <f t="shared" si="56"/>
        <v>#VALUE!</v>
      </c>
      <c r="G281" s="9" t="str">
        <f t="shared" si="57"/>
        <v/>
      </c>
      <c r="H281" s="9" t="str">
        <f t="shared" si="58"/>
        <v/>
      </c>
      <c r="I281" s="9" t="str">
        <f t="shared" si="59"/>
        <v/>
      </c>
      <c r="J281" s="9" t="str">
        <f t="shared" si="60"/>
        <v/>
      </c>
      <c r="K281" s="11" t="e">
        <f t="shared" si="61"/>
        <v>#VALUE!</v>
      </c>
      <c r="L281" s="11" t="e">
        <f t="shared" si="62"/>
        <v>#VALUE!</v>
      </c>
      <c r="M281" s="11" t="e">
        <f t="shared" si="63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64"/>
        <v>#VALUE!</v>
      </c>
      <c r="S281" s="11" t="e">
        <f t="shared" si="65"/>
        <v>#VALUE!</v>
      </c>
      <c r="T281" s="11" t="e">
        <f t="shared" si="66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54"/>
        <v>#VALUE!</v>
      </c>
      <c r="E282" s="9" t="e">
        <f t="shared" si="55"/>
        <v>#VALUE!</v>
      </c>
      <c r="F282" s="9" t="e">
        <f t="shared" si="56"/>
        <v>#VALUE!</v>
      </c>
      <c r="G282" s="9" t="str">
        <f t="shared" si="57"/>
        <v/>
      </c>
      <c r="H282" s="9" t="str">
        <f t="shared" si="58"/>
        <v/>
      </c>
      <c r="I282" s="9" t="str">
        <f t="shared" si="59"/>
        <v/>
      </c>
      <c r="J282" s="9" t="str">
        <f t="shared" si="60"/>
        <v/>
      </c>
      <c r="K282" s="11" t="e">
        <f t="shared" si="61"/>
        <v>#VALUE!</v>
      </c>
      <c r="L282" s="11" t="e">
        <f t="shared" si="62"/>
        <v>#VALUE!</v>
      </c>
      <c r="M282" s="11" t="e">
        <f t="shared" si="63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64"/>
        <v>#VALUE!</v>
      </c>
      <c r="S282" s="11" t="e">
        <f t="shared" si="65"/>
        <v>#VALUE!</v>
      </c>
      <c r="T282" s="11" t="e">
        <f t="shared" si="66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54"/>
        <v>#VALUE!</v>
      </c>
      <c r="E283" s="9" t="e">
        <f t="shared" si="55"/>
        <v>#VALUE!</v>
      </c>
      <c r="F283" s="9" t="e">
        <f t="shared" si="56"/>
        <v>#VALUE!</v>
      </c>
      <c r="G283" s="9" t="str">
        <f t="shared" si="57"/>
        <v/>
      </c>
      <c r="H283" s="9" t="str">
        <f t="shared" si="58"/>
        <v/>
      </c>
      <c r="I283" s="9" t="str">
        <f t="shared" si="59"/>
        <v/>
      </c>
      <c r="J283" s="9" t="str">
        <f t="shared" si="60"/>
        <v/>
      </c>
      <c r="K283" s="11" t="e">
        <f t="shared" si="61"/>
        <v>#VALUE!</v>
      </c>
      <c r="L283" s="11" t="e">
        <f t="shared" si="62"/>
        <v>#VALUE!</v>
      </c>
      <c r="M283" s="11" t="e">
        <f t="shared" si="63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64"/>
        <v>#VALUE!</v>
      </c>
      <c r="S283" s="11" t="e">
        <f t="shared" si="65"/>
        <v>#VALUE!</v>
      </c>
      <c r="T283" s="11" t="e">
        <f t="shared" si="66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54"/>
        <v>#VALUE!</v>
      </c>
      <c r="E284" s="9" t="e">
        <f t="shared" si="55"/>
        <v>#VALUE!</v>
      </c>
      <c r="F284" s="9" t="e">
        <f t="shared" si="56"/>
        <v>#VALUE!</v>
      </c>
      <c r="G284" s="9" t="str">
        <f t="shared" si="57"/>
        <v/>
      </c>
      <c r="H284" s="9" t="str">
        <f t="shared" si="58"/>
        <v/>
      </c>
      <c r="I284" s="9" t="str">
        <f t="shared" si="59"/>
        <v/>
      </c>
      <c r="J284" s="9" t="str">
        <f t="shared" si="60"/>
        <v/>
      </c>
      <c r="K284" s="11" t="e">
        <f t="shared" si="61"/>
        <v>#VALUE!</v>
      </c>
      <c r="L284" s="11" t="e">
        <f t="shared" si="62"/>
        <v>#VALUE!</v>
      </c>
      <c r="M284" s="11" t="e">
        <f t="shared" si="63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64"/>
        <v>#VALUE!</v>
      </c>
      <c r="S284" s="11" t="e">
        <f t="shared" si="65"/>
        <v>#VALUE!</v>
      </c>
      <c r="T284" s="11" t="e">
        <f t="shared" si="66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54"/>
        <v>#VALUE!</v>
      </c>
      <c r="E285" s="9" t="e">
        <f t="shared" si="55"/>
        <v>#VALUE!</v>
      </c>
      <c r="F285" s="9" t="e">
        <f t="shared" si="56"/>
        <v>#VALUE!</v>
      </c>
      <c r="G285" s="9" t="str">
        <f t="shared" si="57"/>
        <v/>
      </c>
      <c r="H285" s="9" t="str">
        <f t="shared" si="58"/>
        <v/>
      </c>
      <c r="I285" s="9" t="str">
        <f t="shared" si="59"/>
        <v/>
      </c>
      <c r="J285" s="9" t="str">
        <f t="shared" si="60"/>
        <v/>
      </c>
      <c r="K285" s="11" t="e">
        <f t="shared" si="61"/>
        <v>#VALUE!</v>
      </c>
      <c r="L285" s="11" t="e">
        <f t="shared" si="62"/>
        <v>#VALUE!</v>
      </c>
      <c r="M285" s="11" t="e">
        <f t="shared" si="63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64"/>
        <v>#VALUE!</v>
      </c>
      <c r="S285" s="11" t="e">
        <f t="shared" si="65"/>
        <v>#VALUE!</v>
      </c>
      <c r="T285" s="11" t="e">
        <f t="shared" si="66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54"/>
        <v>#VALUE!</v>
      </c>
      <c r="E286" s="9" t="e">
        <f t="shared" si="55"/>
        <v>#VALUE!</v>
      </c>
      <c r="F286" s="9" t="e">
        <f t="shared" si="56"/>
        <v>#VALUE!</v>
      </c>
      <c r="G286" s="9" t="str">
        <f t="shared" si="57"/>
        <v/>
      </c>
      <c r="H286" s="9" t="str">
        <f t="shared" si="58"/>
        <v/>
      </c>
      <c r="I286" s="9" t="str">
        <f t="shared" si="59"/>
        <v/>
      </c>
      <c r="J286" s="9" t="str">
        <f t="shared" si="60"/>
        <v/>
      </c>
      <c r="K286" s="11" t="e">
        <f t="shared" si="61"/>
        <v>#VALUE!</v>
      </c>
      <c r="L286" s="11" t="e">
        <f t="shared" si="62"/>
        <v>#VALUE!</v>
      </c>
      <c r="M286" s="11" t="e">
        <f t="shared" si="63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64"/>
        <v>#VALUE!</v>
      </c>
      <c r="S286" s="11" t="e">
        <f t="shared" si="65"/>
        <v>#VALUE!</v>
      </c>
      <c r="T286" s="11" t="e">
        <f t="shared" si="66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54"/>
        <v>#VALUE!</v>
      </c>
      <c r="E287" s="9" t="e">
        <f t="shared" si="55"/>
        <v>#VALUE!</v>
      </c>
      <c r="F287" s="9" t="e">
        <f t="shared" si="56"/>
        <v>#VALUE!</v>
      </c>
      <c r="G287" s="9" t="str">
        <f t="shared" si="57"/>
        <v/>
      </c>
      <c r="H287" s="9" t="str">
        <f t="shared" si="58"/>
        <v/>
      </c>
      <c r="I287" s="9" t="str">
        <f t="shared" si="59"/>
        <v/>
      </c>
      <c r="J287" s="9" t="str">
        <f t="shared" si="60"/>
        <v/>
      </c>
      <c r="K287" s="11" t="e">
        <f t="shared" si="61"/>
        <v>#VALUE!</v>
      </c>
      <c r="L287" s="11" t="e">
        <f t="shared" si="62"/>
        <v>#VALUE!</v>
      </c>
      <c r="M287" s="11" t="e">
        <f t="shared" si="63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64"/>
        <v>#VALUE!</v>
      </c>
      <c r="S287" s="11" t="e">
        <f t="shared" si="65"/>
        <v>#VALUE!</v>
      </c>
      <c r="T287" s="11" t="e">
        <f t="shared" si="66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54"/>
        <v>#VALUE!</v>
      </c>
      <c r="E288" s="9" t="e">
        <f t="shared" si="55"/>
        <v>#VALUE!</v>
      </c>
      <c r="F288" s="9" t="e">
        <f t="shared" si="56"/>
        <v>#VALUE!</v>
      </c>
      <c r="G288" s="9" t="str">
        <f t="shared" si="57"/>
        <v/>
      </c>
      <c r="H288" s="9" t="str">
        <f t="shared" si="58"/>
        <v/>
      </c>
      <c r="I288" s="9" t="str">
        <f t="shared" si="59"/>
        <v/>
      </c>
      <c r="J288" s="9" t="str">
        <f t="shared" si="60"/>
        <v/>
      </c>
      <c r="K288" s="11" t="e">
        <f t="shared" si="61"/>
        <v>#VALUE!</v>
      </c>
      <c r="L288" s="11" t="e">
        <f t="shared" si="62"/>
        <v>#VALUE!</v>
      </c>
      <c r="M288" s="11" t="e">
        <f t="shared" si="63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64"/>
        <v>#VALUE!</v>
      </c>
      <c r="S288" s="11" t="e">
        <f t="shared" si="65"/>
        <v>#VALUE!</v>
      </c>
      <c r="T288" s="11" t="e">
        <f t="shared" si="66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54"/>
        <v>#VALUE!</v>
      </c>
      <c r="E289" s="9" t="e">
        <f t="shared" si="55"/>
        <v>#VALUE!</v>
      </c>
      <c r="F289" s="9" t="e">
        <f t="shared" si="56"/>
        <v>#VALUE!</v>
      </c>
      <c r="G289" s="9" t="str">
        <f t="shared" si="57"/>
        <v/>
      </c>
      <c r="H289" s="9" t="str">
        <f t="shared" si="58"/>
        <v/>
      </c>
      <c r="I289" s="9" t="str">
        <f t="shared" si="59"/>
        <v/>
      </c>
      <c r="J289" s="9" t="str">
        <f t="shared" si="60"/>
        <v/>
      </c>
      <c r="K289" s="11" t="e">
        <f t="shared" si="61"/>
        <v>#VALUE!</v>
      </c>
      <c r="L289" s="11" t="e">
        <f t="shared" si="62"/>
        <v>#VALUE!</v>
      </c>
      <c r="M289" s="11" t="e">
        <f t="shared" si="63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64"/>
        <v>#VALUE!</v>
      </c>
      <c r="S289" s="11" t="e">
        <f t="shared" si="65"/>
        <v>#VALUE!</v>
      </c>
      <c r="T289" s="11" t="e">
        <f t="shared" si="66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54"/>
        <v>#VALUE!</v>
      </c>
      <c r="E290" s="9" t="e">
        <f t="shared" si="55"/>
        <v>#VALUE!</v>
      </c>
      <c r="F290" s="9" t="e">
        <f t="shared" si="56"/>
        <v>#VALUE!</v>
      </c>
      <c r="G290" s="9" t="str">
        <f t="shared" si="57"/>
        <v/>
      </c>
      <c r="H290" s="9" t="str">
        <f t="shared" si="58"/>
        <v/>
      </c>
      <c r="I290" s="9" t="str">
        <f t="shared" si="59"/>
        <v/>
      </c>
      <c r="J290" s="9" t="str">
        <f t="shared" si="60"/>
        <v/>
      </c>
      <c r="K290" s="11" t="e">
        <f t="shared" si="61"/>
        <v>#VALUE!</v>
      </c>
      <c r="L290" s="11" t="e">
        <f t="shared" si="62"/>
        <v>#VALUE!</v>
      </c>
      <c r="M290" s="11" t="e">
        <f t="shared" si="63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64"/>
        <v>#VALUE!</v>
      </c>
      <c r="S290" s="11" t="e">
        <f t="shared" si="65"/>
        <v>#VALUE!</v>
      </c>
      <c r="T290" s="11" t="e">
        <f t="shared" si="66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54"/>
        <v>#VALUE!</v>
      </c>
      <c r="E291" s="9" t="e">
        <f t="shared" si="55"/>
        <v>#VALUE!</v>
      </c>
      <c r="F291" s="9" t="e">
        <f t="shared" si="56"/>
        <v>#VALUE!</v>
      </c>
      <c r="G291" s="9" t="str">
        <f t="shared" si="57"/>
        <v/>
      </c>
      <c r="H291" s="9" t="str">
        <f t="shared" si="58"/>
        <v/>
      </c>
      <c r="I291" s="9" t="str">
        <f t="shared" si="59"/>
        <v/>
      </c>
      <c r="J291" s="9" t="str">
        <f t="shared" si="60"/>
        <v/>
      </c>
      <c r="K291" s="11" t="e">
        <f t="shared" si="61"/>
        <v>#VALUE!</v>
      </c>
      <c r="L291" s="11" t="e">
        <f t="shared" si="62"/>
        <v>#VALUE!</v>
      </c>
      <c r="M291" s="11" t="e">
        <f t="shared" si="63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64"/>
        <v>#VALUE!</v>
      </c>
      <c r="S291" s="11" t="e">
        <f t="shared" si="65"/>
        <v>#VALUE!</v>
      </c>
      <c r="T291" s="11" t="e">
        <f t="shared" si="66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54"/>
        <v>#VALUE!</v>
      </c>
      <c r="E292" s="9" t="e">
        <f t="shared" si="55"/>
        <v>#VALUE!</v>
      </c>
      <c r="F292" s="9" t="e">
        <f t="shared" si="56"/>
        <v>#VALUE!</v>
      </c>
      <c r="G292" s="9" t="str">
        <f t="shared" si="57"/>
        <v/>
      </c>
      <c r="H292" s="9" t="str">
        <f t="shared" si="58"/>
        <v/>
      </c>
      <c r="I292" s="9" t="str">
        <f t="shared" si="59"/>
        <v/>
      </c>
      <c r="J292" s="9" t="str">
        <f t="shared" si="60"/>
        <v/>
      </c>
      <c r="K292" s="11" t="e">
        <f t="shared" si="61"/>
        <v>#VALUE!</v>
      </c>
      <c r="L292" s="11" t="e">
        <f t="shared" si="62"/>
        <v>#VALUE!</v>
      </c>
      <c r="M292" s="11" t="e">
        <f t="shared" si="63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64"/>
        <v>#VALUE!</v>
      </c>
      <c r="S292" s="11" t="e">
        <f t="shared" si="65"/>
        <v>#VALUE!</v>
      </c>
      <c r="T292" s="11" t="e">
        <f t="shared" si="66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54"/>
        <v>#VALUE!</v>
      </c>
      <c r="E293" s="9" t="e">
        <f t="shared" si="55"/>
        <v>#VALUE!</v>
      </c>
      <c r="F293" s="9" t="e">
        <f t="shared" si="56"/>
        <v>#VALUE!</v>
      </c>
      <c r="G293" s="9" t="str">
        <f t="shared" si="57"/>
        <v/>
      </c>
      <c r="H293" s="9" t="str">
        <f t="shared" si="58"/>
        <v/>
      </c>
      <c r="I293" s="9" t="str">
        <f t="shared" si="59"/>
        <v/>
      </c>
      <c r="J293" s="9" t="str">
        <f t="shared" si="60"/>
        <v/>
      </c>
      <c r="K293" s="11" t="e">
        <f t="shared" si="61"/>
        <v>#VALUE!</v>
      </c>
      <c r="L293" s="11" t="e">
        <f t="shared" si="62"/>
        <v>#VALUE!</v>
      </c>
      <c r="M293" s="11" t="e">
        <f t="shared" si="63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64"/>
        <v>#VALUE!</v>
      </c>
      <c r="S293" s="11" t="e">
        <f t="shared" si="65"/>
        <v>#VALUE!</v>
      </c>
      <c r="T293" s="11" t="e">
        <f t="shared" si="66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54"/>
        <v>#VALUE!</v>
      </c>
      <c r="E294" s="9" t="e">
        <f t="shared" si="55"/>
        <v>#VALUE!</v>
      </c>
      <c r="F294" s="9" t="e">
        <f t="shared" si="56"/>
        <v>#VALUE!</v>
      </c>
      <c r="G294" s="9" t="str">
        <f t="shared" si="57"/>
        <v/>
      </c>
      <c r="H294" s="9" t="str">
        <f t="shared" si="58"/>
        <v/>
      </c>
      <c r="I294" s="9" t="str">
        <f t="shared" si="59"/>
        <v/>
      </c>
      <c r="J294" s="9" t="str">
        <f t="shared" si="60"/>
        <v/>
      </c>
      <c r="K294" s="11" t="e">
        <f t="shared" si="61"/>
        <v>#VALUE!</v>
      </c>
      <c r="L294" s="11" t="e">
        <f t="shared" si="62"/>
        <v>#VALUE!</v>
      </c>
      <c r="M294" s="11" t="e">
        <f t="shared" si="63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64"/>
        <v>#VALUE!</v>
      </c>
      <c r="S294" s="11" t="e">
        <f t="shared" si="65"/>
        <v>#VALUE!</v>
      </c>
      <c r="T294" s="11" t="e">
        <f t="shared" si="66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54"/>
        <v>#VALUE!</v>
      </c>
      <c r="E295" s="9" t="e">
        <f t="shared" si="55"/>
        <v>#VALUE!</v>
      </c>
      <c r="F295" s="9" t="e">
        <f t="shared" si="56"/>
        <v>#VALUE!</v>
      </c>
      <c r="G295" s="9" t="str">
        <f t="shared" si="57"/>
        <v/>
      </c>
      <c r="H295" s="9" t="str">
        <f t="shared" si="58"/>
        <v/>
      </c>
      <c r="I295" s="9" t="str">
        <f t="shared" si="59"/>
        <v/>
      </c>
      <c r="J295" s="9" t="str">
        <f t="shared" si="60"/>
        <v/>
      </c>
      <c r="K295" s="11" t="e">
        <f t="shared" si="61"/>
        <v>#VALUE!</v>
      </c>
      <c r="L295" s="11" t="e">
        <f t="shared" si="62"/>
        <v>#VALUE!</v>
      </c>
      <c r="M295" s="11" t="e">
        <f t="shared" si="63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64"/>
        <v>#VALUE!</v>
      </c>
      <c r="S295" s="11" t="e">
        <f t="shared" si="65"/>
        <v>#VALUE!</v>
      </c>
      <c r="T295" s="11" t="e">
        <f t="shared" si="66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54"/>
        <v>#VALUE!</v>
      </c>
      <c r="E296" s="9" t="e">
        <f t="shared" si="55"/>
        <v>#VALUE!</v>
      </c>
      <c r="F296" s="9" t="e">
        <f t="shared" si="56"/>
        <v>#VALUE!</v>
      </c>
      <c r="G296" s="9" t="str">
        <f t="shared" si="57"/>
        <v/>
      </c>
      <c r="H296" s="9" t="str">
        <f t="shared" si="58"/>
        <v/>
      </c>
      <c r="I296" s="9" t="str">
        <f t="shared" si="59"/>
        <v/>
      </c>
      <c r="J296" s="9" t="str">
        <f t="shared" si="60"/>
        <v/>
      </c>
      <c r="K296" s="11" t="e">
        <f t="shared" si="61"/>
        <v>#VALUE!</v>
      </c>
      <c r="L296" s="11" t="e">
        <f t="shared" si="62"/>
        <v>#VALUE!</v>
      </c>
      <c r="M296" s="11" t="e">
        <f t="shared" si="63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64"/>
        <v>#VALUE!</v>
      </c>
      <c r="S296" s="11" t="e">
        <f t="shared" si="65"/>
        <v>#VALUE!</v>
      </c>
      <c r="T296" s="11" t="e">
        <f t="shared" si="66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54"/>
        <v>#VALUE!</v>
      </c>
      <c r="E297" s="9" t="e">
        <f t="shared" si="55"/>
        <v>#VALUE!</v>
      </c>
      <c r="F297" s="9" t="e">
        <f t="shared" si="56"/>
        <v>#VALUE!</v>
      </c>
      <c r="G297" s="9" t="str">
        <f t="shared" si="57"/>
        <v/>
      </c>
      <c r="H297" s="9" t="str">
        <f t="shared" si="58"/>
        <v/>
      </c>
      <c r="I297" s="9" t="str">
        <f t="shared" si="59"/>
        <v/>
      </c>
      <c r="J297" s="9" t="str">
        <f t="shared" si="60"/>
        <v/>
      </c>
      <c r="K297" s="11" t="e">
        <f t="shared" si="61"/>
        <v>#VALUE!</v>
      </c>
      <c r="L297" s="11" t="e">
        <f t="shared" si="62"/>
        <v>#VALUE!</v>
      </c>
      <c r="M297" s="11" t="e">
        <f t="shared" si="63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64"/>
        <v>#VALUE!</v>
      </c>
      <c r="S297" s="11" t="e">
        <f t="shared" si="65"/>
        <v>#VALUE!</v>
      </c>
      <c r="T297" s="11" t="e">
        <f t="shared" si="66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54"/>
        <v>#VALUE!</v>
      </c>
      <c r="E298" s="9" t="e">
        <f t="shared" si="55"/>
        <v>#VALUE!</v>
      </c>
      <c r="F298" s="9" t="e">
        <f t="shared" si="56"/>
        <v>#VALUE!</v>
      </c>
      <c r="G298" s="9" t="str">
        <f t="shared" si="57"/>
        <v/>
      </c>
      <c r="H298" s="9" t="str">
        <f t="shared" si="58"/>
        <v/>
      </c>
      <c r="I298" s="9" t="str">
        <f t="shared" si="59"/>
        <v/>
      </c>
      <c r="J298" s="9" t="str">
        <f t="shared" si="60"/>
        <v/>
      </c>
      <c r="K298" s="11" t="e">
        <f t="shared" si="61"/>
        <v>#VALUE!</v>
      </c>
      <c r="L298" s="11" t="e">
        <f t="shared" si="62"/>
        <v>#VALUE!</v>
      </c>
      <c r="M298" s="11" t="e">
        <f t="shared" si="63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64"/>
        <v>#VALUE!</v>
      </c>
      <c r="S298" s="11" t="e">
        <f t="shared" si="65"/>
        <v>#VALUE!</v>
      </c>
      <c r="T298" s="11" t="e">
        <f t="shared" si="66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54"/>
        <v>#VALUE!</v>
      </c>
      <c r="E299" s="9" t="e">
        <f t="shared" si="55"/>
        <v>#VALUE!</v>
      </c>
      <c r="F299" s="9" t="e">
        <f t="shared" si="56"/>
        <v>#VALUE!</v>
      </c>
      <c r="G299" s="9" t="str">
        <f t="shared" si="57"/>
        <v/>
      </c>
      <c r="H299" s="9" t="str">
        <f t="shared" si="58"/>
        <v/>
      </c>
      <c r="I299" s="9" t="str">
        <f t="shared" si="59"/>
        <v/>
      </c>
      <c r="J299" s="9" t="str">
        <f t="shared" si="60"/>
        <v/>
      </c>
      <c r="K299" s="11" t="e">
        <f t="shared" si="61"/>
        <v>#VALUE!</v>
      </c>
      <c r="L299" s="11" t="e">
        <f t="shared" si="62"/>
        <v>#VALUE!</v>
      </c>
      <c r="M299" s="11" t="e">
        <f t="shared" si="63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64"/>
        <v>#VALUE!</v>
      </c>
      <c r="S299" s="11" t="e">
        <f t="shared" si="65"/>
        <v>#VALUE!</v>
      </c>
      <c r="T299" s="11" t="e">
        <f t="shared" si="66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54"/>
        <v>#VALUE!</v>
      </c>
      <c r="E300" s="9" t="e">
        <f t="shared" si="55"/>
        <v>#VALUE!</v>
      </c>
      <c r="F300" s="9" t="e">
        <f t="shared" si="56"/>
        <v>#VALUE!</v>
      </c>
      <c r="G300" s="9" t="str">
        <f t="shared" si="57"/>
        <v/>
      </c>
      <c r="H300" s="9" t="str">
        <f t="shared" si="58"/>
        <v/>
      </c>
      <c r="I300" s="9" t="str">
        <f t="shared" si="59"/>
        <v/>
      </c>
      <c r="J300" s="9" t="str">
        <f t="shared" si="60"/>
        <v/>
      </c>
      <c r="K300" s="11" t="e">
        <f t="shared" si="61"/>
        <v>#VALUE!</v>
      </c>
      <c r="L300" s="11" t="e">
        <f t="shared" si="62"/>
        <v>#VALUE!</v>
      </c>
      <c r="M300" s="11" t="e">
        <f t="shared" si="63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64"/>
        <v>#VALUE!</v>
      </c>
      <c r="S300" s="11" t="e">
        <f t="shared" si="65"/>
        <v>#VALUE!</v>
      </c>
      <c r="T300" s="11" t="e">
        <f t="shared" si="66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54"/>
        <v>#VALUE!</v>
      </c>
      <c r="E301" s="9" t="e">
        <f t="shared" si="55"/>
        <v>#VALUE!</v>
      </c>
      <c r="F301" s="9" t="e">
        <f t="shared" si="56"/>
        <v>#VALUE!</v>
      </c>
      <c r="G301" s="9" t="str">
        <f t="shared" si="57"/>
        <v/>
      </c>
      <c r="H301" s="9" t="str">
        <f t="shared" si="58"/>
        <v/>
      </c>
      <c r="I301" s="9" t="str">
        <f t="shared" si="59"/>
        <v/>
      </c>
      <c r="J301" s="9" t="str">
        <f t="shared" si="60"/>
        <v/>
      </c>
      <c r="K301" s="11" t="e">
        <f t="shared" si="61"/>
        <v>#VALUE!</v>
      </c>
      <c r="L301" s="11" t="e">
        <f t="shared" si="62"/>
        <v>#VALUE!</v>
      </c>
      <c r="M301" s="11" t="e">
        <f t="shared" si="63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64"/>
        <v>#VALUE!</v>
      </c>
      <c r="S301" s="11" t="e">
        <f t="shared" si="65"/>
        <v>#VALUE!</v>
      </c>
      <c r="T301" s="11" t="e">
        <f t="shared" si="66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54"/>
        <v>#VALUE!</v>
      </c>
      <c r="E302" s="9" t="e">
        <f t="shared" si="55"/>
        <v>#VALUE!</v>
      </c>
      <c r="F302" s="9" t="e">
        <f t="shared" si="56"/>
        <v>#VALUE!</v>
      </c>
      <c r="G302" s="9" t="str">
        <f t="shared" si="57"/>
        <v/>
      </c>
      <c r="H302" s="9" t="str">
        <f t="shared" si="58"/>
        <v/>
      </c>
      <c r="I302" s="9" t="str">
        <f t="shared" si="59"/>
        <v/>
      </c>
      <c r="J302" s="9" t="str">
        <f t="shared" si="60"/>
        <v/>
      </c>
      <c r="K302" s="11" t="e">
        <f t="shared" si="61"/>
        <v>#VALUE!</v>
      </c>
      <c r="L302" s="11" t="e">
        <f t="shared" si="62"/>
        <v>#VALUE!</v>
      </c>
      <c r="M302" s="11" t="e">
        <f t="shared" si="63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64"/>
        <v>#VALUE!</v>
      </c>
      <c r="S302" s="11" t="e">
        <f t="shared" si="65"/>
        <v>#VALUE!</v>
      </c>
      <c r="T302" s="11" t="e">
        <f t="shared" si="66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54"/>
        <v>#VALUE!</v>
      </c>
      <c r="E303" s="9" t="e">
        <f t="shared" si="55"/>
        <v>#VALUE!</v>
      </c>
      <c r="F303" s="9" t="e">
        <f t="shared" si="56"/>
        <v>#VALUE!</v>
      </c>
      <c r="G303" s="9" t="str">
        <f t="shared" si="57"/>
        <v/>
      </c>
      <c r="H303" s="9" t="str">
        <f t="shared" si="58"/>
        <v/>
      </c>
      <c r="I303" s="9" t="str">
        <f t="shared" si="59"/>
        <v/>
      </c>
      <c r="J303" s="9" t="str">
        <f t="shared" si="60"/>
        <v/>
      </c>
      <c r="K303" s="11" t="e">
        <f t="shared" si="61"/>
        <v>#VALUE!</v>
      </c>
      <c r="L303" s="11" t="e">
        <f t="shared" si="62"/>
        <v>#VALUE!</v>
      </c>
      <c r="M303" s="11" t="e">
        <f t="shared" si="63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64"/>
        <v>#VALUE!</v>
      </c>
      <c r="S303" s="11" t="e">
        <f t="shared" si="65"/>
        <v>#VALUE!</v>
      </c>
      <c r="T303" s="11" t="e">
        <f t="shared" si="66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54"/>
        <v>#VALUE!</v>
      </c>
      <c r="E304" s="9" t="e">
        <f t="shared" si="55"/>
        <v>#VALUE!</v>
      </c>
      <c r="F304" s="9" t="e">
        <f t="shared" si="56"/>
        <v>#VALUE!</v>
      </c>
      <c r="G304" s="9" t="str">
        <f t="shared" si="57"/>
        <v/>
      </c>
      <c r="H304" s="9" t="str">
        <f t="shared" si="58"/>
        <v/>
      </c>
      <c r="I304" s="9" t="str">
        <f t="shared" si="59"/>
        <v/>
      </c>
      <c r="J304" s="9" t="str">
        <f t="shared" si="60"/>
        <v/>
      </c>
      <c r="K304" s="11" t="e">
        <f t="shared" si="61"/>
        <v>#VALUE!</v>
      </c>
      <c r="L304" s="11" t="e">
        <f t="shared" si="62"/>
        <v>#VALUE!</v>
      </c>
      <c r="M304" s="11" t="e">
        <f t="shared" si="63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64"/>
        <v>#VALUE!</v>
      </c>
      <c r="S304" s="11" t="e">
        <f t="shared" si="65"/>
        <v>#VALUE!</v>
      </c>
      <c r="T304" s="11" t="e">
        <f t="shared" si="66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54"/>
        <v>#VALUE!</v>
      </c>
      <c r="E305" s="9" t="e">
        <f t="shared" si="55"/>
        <v>#VALUE!</v>
      </c>
      <c r="F305" s="9" t="e">
        <f t="shared" si="56"/>
        <v>#VALUE!</v>
      </c>
      <c r="G305" s="9" t="str">
        <f t="shared" si="57"/>
        <v/>
      </c>
      <c r="H305" s="9" t="str">
        <f t="shared" si="58"/>
        <v/>
      </c>
      <c r="I305" s="9" t="str">
        <f t="shared" si="59"/>
        <v/>
      </c>
      <c r="J305" s="9" t="str">
        <f t="shared" si="60"/>
        <v/>
      </c>
      <c r="K305" s="11" t="e">
        <f t="shared" si="61"/>
        <v>#VALUE!</v>
      </c>
      <c r="L305" s="11" t="e">
        <f t="shared" si="62"/>
        <v>#VALUE!</v>
      </c>
      <c r="M305" s="11" t="e">
        <f t="shared" si="63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64"/>
        <v>#VALUE!</v>
      </c>
      <c r="S305" s="11" t="e">
        <f t="shared" si="65"/>
        <v>#VALUE!</v>
      </c>
      <c r="T305" s="11" t="e">
        <f t="shared" si="66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54"/>
        <v>#VALUE!</v>
      </c>
      <c r="E306" s="9" t="e">
        <f t="shared" si="55"/>
        <v>#VALUE!</v>
      </c>
      <c r="F306" s="9" t="e">
        <f t="shared" si="56"/>
        <v>#VALUE!</v>
      </c>
      <c r="G306" s="9" t="str">
        <f t="shared" si="57"/>
        <v/>
      </c>
      <c r="H306" s="9" t="str">
        <f t="shared" si="58"/>
        <v/>
      </c>
      <c r="I306" s="9" t="str">
        <f t="shared" si="59"/>
        <v/>
      </c>
      <c r="J306" s="9" t="str">
        <f t="shared" si="60"/>
        <v/>
      </c>
      <c r="K306" s="11" t="e">
        <f t="shared" si="61"/>
        <v>#VALUE!</v>
      </c>
      <c r="L306" s="11" t="e">
        <f t="shared" si="62"/>
        <v>#VALUE!</v>
      </c>
      <c r="M306" s="11" t="e">
        <f t="shared" si="63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64"/>
        <v>#VALUE!</v>
      </c>
      <c r="S306" s="11" t="e">
        <f t="shared" si="65"/>
        <v>#VALUE!</v>
      </c>
      <c r="T306" s="11" t="e">
        <f t="shared" si="66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54"/>
        <v>#VALUE!</v>
      </c>
      <c r="E307" s="9" t="e">
        <f t="shared" si="55"/>
        <v>#VALUE!</v>
      </c>
      <c r="F307" s="9" t="e">
        <f t="shared" si="56"/>
        <v>#VALUE!</v>
      </c>
      <c r="G307" s="9" t="str">
        <f t="shared" si="57"/>
        <v/>
      </c>
      <c r="H307" s="9" t="str">
        <f t="shared" si="58"/>
        <v/>
      </c>
      <c r="I307" s="9" t="str">
        <f t="shared" si="59"/>
        <v/>
      </c>
      <c r="J307" s="9" t="str">
        <f t="shared" si="60"/>
        <v/>
      </c>
      <c r="K307" s="11" t="e">
        <f t="shared" si="61"/>
        <v>#VALUE!</v>
      </c>
      <c r="L307" s="11" t="e">
        <f t="shared" si="62"/>
        <v>#VALUE!</v>
      </c>
      <c r="M307" s="11" t="e">
        <f t="shared" si="63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64"/>
        <v>#VALUE!</v>
      </c>
      <c r="S307" s="11" t="e">
        <f t="shared" si="65"/>
        <v>#VALUE!</v>
      </c>
      <c r="T307" s="11" t="e">
        <f t="shared" si="66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54"/>
        <v>#VALUE!</v>
      </c>
      <c r="E308" s="9" t="e">
        <f t="shared" si="55"/>
        <v>#VALUE!</v>
      </c>
      <c r="F308" s="9" t="e">
        <f t="shared" si="56"/>
        <v>#VALUE!</v>
      </c>
      <c r="G308" s="9" t="str">
        <f t="shared" si="57"/>
        <v/>
      </c>
      <c r="H308" s="9" t="str">
        <f t="shared" si="58"/>
        <v/>
      </c>
      <c r="I308" s="9" t="str">
        <f t="shared" si="59"/>
        <v/>
      </c>
      <c r="J308" s="9" t="str">
        <f t="shared" si="60"/>
        <v/>
      </c>
      <c r="K308" s="11" t="e">
        <f t="shared" si="61"/>
        <v>#VALUE!</v>
      </c>
      <c r="L308" s="11" t="e">
        <f t="shared" si="62"/>
        <v>#VALUE!</v>
      </c>
      <c r="M308" s="11" t="e">
        <f t="shared" si="63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64"/>
        <v>#VALUE!</v>
      </c>
      <c r="S308" s="11" t="e">
        <f t="shared" si="65"/>
        <v>#VALUE!</v>
      </c>
      <c r="T308" s="11" t="e">
        <f t="shared" si="66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54"/>
        <v>#VALUE!</v>
      </c>
      <c r="E309" s="9" t="e">
        <f t="shared" si="55"/>
        <v>#VALUE!</v>
      </c>
      <c r="F309" s="9" t="e">
        <f t="shared" si="56"/>
        <v>#VALUE!</v>
      </c>
      <c r="G309" s="9" t="str">
        <f t="shared" si="57"/>
        <v/>
      </c>
      <c r="H309" s="9" t="str">
        <f t="shared" si="58"/>
        <v/>
      </c>
      <c r="I309" s="9" t="str">
        <f t="shared" si="59"/>
        <v/>
      </c>
      <c r="J309" s="9" t="str">
        <f t="shared" si="60"/>
        <v/>
      </c>
      <c r="K309" s="11" t="e">
        <f t="shared" si="61"/>
        <v>#VALUE!</v>
      </c>
      <c r="L309" s="11" t="e">
        <f t="shared" si="62"/>
        <v>#VALUE!</v>
      </c>
      <c r="M309" s="11" t="e">
        <f t="shared" si="63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64"/>
        <v>#VALUE!</v>
      </c>
      <c r="S309" s="11" t="e">
        <f t="shared" si="65"/>
        <v>#VALUE!</v>
      </c>
      <c r="T309" s="11" t="e">
        <f t="shared" si="66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54"/>
        <v>#VALUE!</v>
      </c>
      <c r="E310" s="9" t="e">
        <f t="shared" si="55"/>
        <v>#VALUE!</v>
      </c>
      <c r="F310" s="9" t="e">
        <f t="shared" si="56"/>
        <v>#VALUE!</v>
      </c>
      <c r="G310" s="9" t="str">
        <f t="shared" si="57"/>
        <v/>
      </c>
      <c r="H310" s="9" t="str">
        <f t="shared" si="58"/>
        <v/>
      </c>
      <c r="I310" s="9" t="str">
        <f t="shared" si="59"/>
        <v/>
      </c>
      <c r="J310" s="9" t="str">
        <f t="shared" si="60"/>
        <v/>
      </c>
      <c r="K310" s="11" t="e">
        <f t="shared" si="61"/>
        <v>#VALUE!</v>
      </c>
      <c r="L310" s="11" t="e">
        <f t="shared" si="62"/>
        <v>#VALUE!</v>
      </c>
      <c r="M310" s="11" t="e">
        <f t="shared" si="63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64"/>
        <v>#VALUE!</v>
      </c>
      <c r="S310" s="11" t="e">
        <f t="shared" si="65"/>
        <v>#VALUE!</v>
      </c>
      <c r="T310" s="11" t="e">
        <f t="shared" si="66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54"/>
        <v>#VALUE!</v>
      </c>
      <c r="E311" s="9" t="e">
        <f t="shared" si="55"/>
        <v>#VALUE!</v>
      </c>
      <c r="F311" s="9" t="e">
        <f t="shared" si="56"/>
        <v>#VALUE!</v>
      </c>
      <c r="G311" s="9" t="str">
        <f t="shared" si="57"/>
        <v/>
      </c>
      <c r="H311" s="9" t="str">
        <f t="shared" si="58"/>
        <v/>
      </c>
      <c r="I311" s="9" t="str">
        <f t="shared" si="59"/>
        <v/>
      </c>
      <c r="J311" s="9" t="str">
        <f t="shared" si="60"/>
        <v/>
      </c>
      <c r="K311" s="11" t="e">
        <f t="shared" si="61"/>
        <v>#VALUE!</v>
      </c>
      <c r="L311" s="11" t="e">
        <f t="shared" si="62"/>
        <v>#VALUE!</v>
      </c>
      <c r="M311" s="11" t="e">
        <f t="shared" si="63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64"/>
        <v>#VALUE!</v>
      </c>
      <c r="S311" s="11" t="e">
        <f t="shared" si="65"/>
        <v>#VALUE!</v>
      </c>
      <c r="T311" s="11" t="e">
        <f t="shared" si="66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54"/>
        <v>#VALUE!</v>
      </c>
      <c r="E312" s="9" t="e">
        <f t="shared" si="55"/>
        <v>#VALUE!</v>
      </c>
      <c r="F312" s="9" t="e">
        <f t="shared" si="56"/>
        <v>#VALUE!</v>
      </c>
      <c r="G312" s="9" t="str">
        <f t="shared" si="57"/>
        <v/>
      </c>
      <c r="H312" s="9" t="str">
        <f t="shared" si="58"/>
        <v/>
      </c>
      <c r="I312" s="9" t="str">
        <f t="shared" si="59"/>
        <v/>
      </c>
      <c r="J312" s="9" t="str">
        <f t="shared" si="60"/>
        <v/>
      </c>
      <c r="K312" s="11" t="e">
        <f t="shared" si="61"/>
        <v>#VALUE!</v>
      </c>
      <c r="L312" s="11" t="e">
        <f t="shared" si="62"/>
        <v>#VALUE!</v>
      </c>
      <c r="M312" s="11" t="e">
        <f t="shared" si="63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64"/>
        <v>#VALUE!</v>
      </c>
      <c r="S312" s="11" t="e">
        <f t="shared" si="65"/>
        <v>#VALUE!</v>
      </c>
      <c r="T312" s="11" t="e">
        <f t="shared" si="66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54"/>
        <v>#VALUE!</v>
      </c>
      <c r="E313" s="9" t="e">
        <f t="shared" si="55"/>
        <v>#VALUE!</v>
      </c>
      <c r="F313" s="9" t="e">
        <f t="shared" si="56"/>
        <v>#VALUE!</v>
      </c>
      <c r="G313" s="9" t="str">
        <f t="shared" si="57"/>
        <v/>
      </c>
      <c r="H313" s="9" t="str">
        <f t="shared" si="58"/>
        <v/>
      </c>
      <c r="I313" s="9" t="str">
        <f t="shared" si="59"/>
        <v/>
      </c>
      <c r="J313" s="9" t="str">
        <f t="shared" si="60"/>
        <v/>
      </c>
      <c r="K313" s="11" t="e">
        <f t="shared" si="61"/>
        <v>#VALUE!</v>
      </c>
      <c r="L313" s="11" t="e">
        <f t="shared" si="62"/>
        <v>#VALUE!</v>
      </c>
      <c r="M313" s="11" t="e">
        <f t="shared" si="63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64"/>
        <v>#VALUE!</v>
      </c>
      <c r="S313" s="11" t="e">
        <f t="shared" si="65"/>
        <v>#VALUE!</v>
      </c>
      <c r="T313" s="11" t="e">
        <f t="shared" si="66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54"/>
        <v>#VALUE!</v>
      </c>
      <c r="E314" s="9" t="e">
        <f t="shared" si="55"/>
        <v>#VALUE!</v>
      </c>
      <c r="F314" s="9" t="e">
        <f t="shared" si="56"/>
        <v>#VALUE!</v>
      </c>
      <c r="G314" s="9" t="str">
        <f t="shared" si="57"/>
        <v/>
      </c>
      <c r="H314" s="9" t="str">
        <f t="shared" si="58"/>
        <v/>
      </c>
      <c r="I314" s="9" t="str">
        <f t="shared" si="59"/>
        <v/>
      </c>
      <c r="J314" s="9" t="str">
        <f t="shared" si="60"/>
        <v/>
      </c>
      <c r="K314" s="11" t="e">
        <f t="shared" si="61"/>
        <v>#VALUE!</v>
      </c>
      <c r="L314" s="11" t="e">
        <f t="shared" si="62"/>
        <v>#VALUE!</v>
      </c>
      <c r="M314" s="11" t="e">
        <f t="shared" si="63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64"/>
        <v>#VALUE!</v>
      </c>
      <c r="S314" s="11" t="e">
        <f t="shared" si="65"/>
        <v>#VALUE!</v>
      </c>
      <c r="T314" s="11" t="e">
        <f t="shared" si="66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54"/>
        <v>#VALUE!</v>
      </c>
      <c r="E315" s="9" t="e">
        <f t="shared" si="55"/>
        <v>#VALUE!</v>
      </c>
      <c r="F315" s="9" t="e">
        <f t="shared" si="56"/>
        <v>#VALUE!</v>
      </c>
      <c r="G315" s="9" t="str">
        <f t="shared" si="57"/>
        <v/>
      </c>
      <c r="H315" s="9" t="str">
        <f t="shared" si="58"/>
        <v/>
      </c>
      <c r="I315" s="9" t="str">
        <f t="shared" si="59"/>
        <v/>
      </c>
      <c r="J315" s="9" t="str">
        <f t="shared" si="60"/>
        <v/>
      </c>
      <c r="K315" s="11" t="e">
        <f t="shared" si="61"/>
        <v>#VALUE!</v>
      </c>
      <c r="L315" s="11" t="e">
        <f t="shared" si="62"/>
        <v>#VALUE!</v>
      </c>
      <c r="M315" s="11" t="e">
        <f t="shared" si="63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64"/>
        <v>#VALUE!</v>
      </c>
      <c r="S315" s="11" t="e">
        <f t="shared" si="65"/>
        <v>#VALUE!</v>
      </c>
      <c r="T315" s="11" t="e">
        <f t="shared" si="66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54"/>
        <v>#VALUE!</v>
      </c>
      <c r="E316" s="9" t="e">
        <f t="shared" si="55"/>
        <v>#VALUE!</v>
      </c>
      <c r="F316" s="9" t="e">
        <f t="shared" si="56"/>
        <v>#VALUE!</v>
      </c>
      <c r="G316" s="9" t="str">
        <f t="shared" si="57"/>
        <v/>
      </c>
      <c r="H316" s="9" t="str">
        <f t="shared" si="58"/>
        <v/>
      </c>
      <c r="I316" s="9" t="str">
        <f t="shared" si="59"/>
        <v/>
      </c>
      <c r="J316" s="9" t="str">
        <f t="shared" si="60"/>
        <v/>
      </c>
      <c r="K316" s="11" t="e">
        <f t="shared" si="61"/>
        <v>#VALUE!</v>
      </c>
      <c r="L316" s="11" t="e">
        <f t="shared" si="62"/>
        <v>#VALUE!</v>
      </c>
      <c r="M316" s="11" t="e">
        <f t="shared" si="63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64"/>
        <v>#VALUE!</v>
      </c>
      <c r="S316" s="11" t="e">
        <f t="shared" si="65"/>
        <v>#VALUE!</v>
      </c>
      <c r="T316" s="11" t="e">
        <f t="shared" si="66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54"/>
        <v>#VALUE!</v>
      </c>
      <c r="E317" s="9" t="e">
        <f t="shared" si="55"/>
        <v>#VALUE!</v>
      </c>
      <c r="F317" s="9" t="e">
        <f t="shared" si="56"/>
        <v>#VALUE!</v>
      </c>
      <c r="G317" s="9" t="str">
        <f t="shared" si="57"/>
        <v/>
      </c>
      <c r="H317" s="9" t="str">
        <f t="shared" si="58"/>
        <v/>
      </c>
      <c r="I317" s="9" t="str">
        <f t="shared" si="59"/>
        <v/>
      </c>
      <c r="J317" s="9" t="str">
        <f t="shared" si="60"/>
        <v/>
      </c>
      <c r="K317" s="11" t="e">
        <f t="shared" si="61"/>
        <v>#VALUE!</v>
      </c>
      <c r="L317" s="11" t="e">
        <f t="shared" si="62"/>
        <v>#VALUE!</v>
      </c>
      <c r="M317" s="11" t="e">
        <f t="shared" si="63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64"/>
        <v>#VALUE!</v>
      </c>
      <c r="S317" s="11" t="e">
        <f t="shared" si="65"/>
        <v>#VALUE!</v>
      </c>
      <c r="T317" s="11" t="e">
        <f t="shared" si="66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54"/>
        <v>#VALUE!</v>
      </c>
      <c r="E318" s="9" t="e">
        <f t="shared" si="55"/>
        <v>#VALUE!</v>
      </c>
      <c r="F318" s="9" t="e">
        <f t="shared" si="56"/>
        <v>#VALUE!</v>
      </c>
      <c r="G318" s="9" t="str">
        <f t="shared" si="57"/>
        <v/>
      </c>
      <c r="H318" s="9" t="str">
        <f t="shared" si="58"/>
        <v/>
      </c>
      <c r="I318" s="9" t="str">
        <f t="shared" si="59"/>
        <v/>
      </c>
      <c r="J318" s="9" t="str">
        <f t="shared" si="60"/>
        <v/>
      </c>
      <c r="K318" s="11" t="e">
        <f t="shared" si="61"/>
        <v>#VALUE!</v>
      </c>
      <c r="L318" s="11" t="e">
        <f t="shared" si="62"/>
        <v>#VALUE!</v>
      </c>
      <c r="M318" s="11" t="e">
        <f t="shared" si="63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64"/>
        <v>#VALUE!</v>
      </c>
      <c r="S318" s="11" t="e">
        <f t="shared" si="65"/>
        <v>#VALUE!</v>
      </c>
      <c r="T318" s="11" t="e">
        <f t="shared" si="66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54"/>
        <v>#VALUE!</v>
      </c>
      <c r="E319" s="9" t="e">
        <f t="shared" si="55"/>
        <v>#VALUE!</v>
      </c>
      <c r="F319" s="9" t="e">
        <f t="shared" si="56"/>
        <v>#VALUE!</v>
      </c>
      <c r="G319" s="9" t="str">
        <f t="shared" si="57"/>
        <v/>
      </c>
      <c r="H319" s="9" t="str">
        <f t="shared" si="58"/>
        <v/>
      </c>
      <c r="I319" s="9" t="str">
        <f t="shared" si="59"/>
        <v/>
      </c>
      <c r="J319" s="9" t="str">
        <f t="shared" si="60"/>
        <v/>
      </c>
      <c r="K319" s="11" t="e">
        <f t="shared" si="61"/>
        <v>#VALUE!</v>
      </c>
      <c r="L319" s="11" t="e">
        <f t="shared" si="62"/>
        <v>#VALUE!</v>
      </c>
      <c r="M319" s="11" t="e">
        <f t="shared" si="63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64"/>
        <v>#VALUE!</v>
      </c>
      <c r="S319" s="11" t="e">
        <f t="shared" si="65"/>
        <v>#VALUE!</v>
      </c>
      <c r="T319" s="11" t="e">
        <f t="shared" si="66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54"/>
        <v>#VALUE!</v>
      </c>
      <c r="E320" s="9" t="e">
        <f t="shared" si="55"/>
        <v>#VALUE!</v>
      </c>
      <c r="F320" s="9" t="e">
        <f t="shared" si="56"/>
        <v>#VALUE!</v>
      </c>
      <c r="G320" s="9" t="str">
        <f t="shared" si="57"/>
        <v/>
      </c>
      <c r="H320" s="9" t="str">
        <f t="shared" si="58"/>
        <v/>
      </c>
      <c r="I320" s="9" t="str">
        <f t="shared" si="59"/>
        <v/>
      </c>
      <c r="J320" s="9" t="str">
        <f t="shared" si="60"/>
        <v/>
      </c>
      <c r="K320" s="11" t="e">
        <f t="shared" si="61"/>
        <v>#VALUE!</v>
      </c>
      <c r="L320" s="11" t="e">
        <f t="shared" si="62"/>
        <v>#VALUE!</v>
      </c>
      <c r="M320" s="11" t="e">
        <f t="shared" si="63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64"/>
        <v>#VALUE!</v>
      </c>
      <c r="S320" s="11" t="e">
        <f t="shared" si="65"/>
        <v>#VALUE!</v>
      </c>
      <c r="T320" s="11" t="e">
        <f t="shared" si="66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54"/>
        <v>#VALUE!</v>
      </c>
      <c r="E321" s="9" t="e">
        <f t="shared" si="55"/>
        <v>#VALUE!</v>
      </c>
      <c r="F321" s="9" t="e">
        <f t="shared" si="56"/>
        <v>#VALUE!</v>
      </c>
      <c r="G321" s="9" t="str">
        <f t="shared" si="57"/>
        <v/>
      </c>
      <c r="H321" s="9" t="str">
        <f t="shared" si="58"/>
        <v/>
      </c>
      <c r="I321" s="9" t="str">
        <f t="shared" si="59"/>
        <v/>
      </c>
      <c r="J321" s="9" t="str">
        <f t="shared" si="60"/>
        <v/>
      </c>
      <c r="K321" s="11" t="e">
        <f t="shared" si="61"/>
        <v>#VALUE!</v>
      </c>
      <c r="L321" s="11" t="e">
        <f t="shared" si="62"/>
        <v>#VALUE!</v>
      </c>
      <c r="M321" s="11" t="e">
        <f t="shared" si="63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64"/>
        <v>#VALUE!</v>
      </c>
      <c r="S321" s="11" t="e">
        <f t="shared" si="65"/>
        <v>#VALUE!</v>
      </c>
      <c r="T321" s="11" t="e">
        <f t="shared" si="66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54"/>
        <v>#VALUE!</v>
      </c>
      <c r="E322" s="9" t="e">
        <f t="shared" si="55"/>
        <v>#VALUE!</v>
      </c>
      <c r="F322" s="9" t="e">
        <f t="shared" si="56"/>
        <v>#VALUE!</v>
      </c>
      <c r="G322" s="9" t="str">
        <f t="shared" si="57"/>
        <v/>
      </c>
      <c r="H322" s="9" t="str">
        <f t="shared" si="58"/>
        <v/>
      </c>
      <c r="I322" s="9" t="str">
        <f t="shared" si="59"/>
        <v/>
      </c>
      <c r="J322" s="9" t="str">
        <f t="shared" si="60"/>
        <v/>
      </c>
      <c r="K322" s="11" t="e">
        <f t="shared" si="61"/>
        <v>#VALUE!</v>
      </c>
      <c r="L322" s="11" t="e">
        <f t="shared" si="62"/>
        <v>#VALUE!</v>
      </c>
      <c r="M322" s="11" t="e">
        <f t="shared" si="63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64"/>
        <v>#VALUE!</v>
      </c>
      <c r="S322" s="11" t="e">
        <f t="shared" si="65"/>
        <v>#VALUE!</v>
      </c>
      <c r="T322" s="11" t="e">
        <f t="shared" si="66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54"/>
        <v>#VALUE!</v>
      </c>
      <c r="E323" s="9" t="e">
        <f t="shared" si="55"/>
        <v>#VALUE!</v>
      </c>
      <c r="F323" s="9" t="e">
        <f t="shared" si="56"/>
        <v>#VALUE!</v>
      </c>
      <c r="G323" s="9" t="str">
        <f t="shared" si="57"/>
        <v/>
      </c>
      <c r="H323" s="9" t="str">
        <f t="shared" si="58"/>
        <v/>
      </c>
      <c r="I323" s="9" t="str">
        <f t="shared" si="59"/>
        <v/>
      </c>
      <c r="J323" s="9" t="str">
        <f t="shared" si="60"/>
        <v/>
      </c>
      <c r="K323" s="11" t="e">
        <f t="shared" si="61"/>
        <v>#VALUE!</v>
      </c>
      <c r="L323" s="11" t="e">
        <f t="shared" si="62"/>
        <v>#VALUE!</v>
      </c>
      <c r="M323" s="11" t="e">
        <f t="shared" si="63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64"/>
        <v>#VALUE!</v>
      </c>
      <c r="S323" s="11" t="e">
        <f t="shared" si="65"/>
        <v>#VALUE!</v>
      </c>
      <c r="T323" s="11" t="e">
        <f t="shared" si="66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67">(K324/(AR324+K324-(AR324*K324)))</f>
        <v>#VALUE!</v>
      </c>
      <c r="E324" s="9" t="e">
        <f t="shared" ref="E324:E387" si="68">(L324/(AR324+L324-(AR324*L324)))</f>
        <v>#VALUE!</v>
      </c>
      <c r="F324" s="9" t="e">
        <f t="shared" ref="F324:F387" si="69">(M324/(AR324+M324-(AR324*M324)))</f>
        <v>#VALUE!</v>
      </c>
      <c r="G324" s="9" t="str">
        <f t="shared" ref="G324:G387" si="70">AR324</f>
        <v/>
      </c>
      <c r="H324" s="9" t="str">
        <f t="shared" ref="H324:H387" si="71">IF(A324="","",1/D324)</f>
        <v/>
      </c>
      <c r="I324" s="9" t="str">
        <f t="shared" ref="I324:I387" si="72">IF(B324="","",1/E324)</f>
        <v/>
      </c>
      <c r="J324" s="9" t="str">
        <f t="shared" ref="J324:J387" si="73">IF(C324="","",1/F324)</f>
        <v/>
      </c>
      <c r="K324" s="11" t="e">
        <f t="shared" ref="K324:K387" si="74">1/A324</f>
        <v>#VALUE!</v>
      </c>
      <c r="L324" s="11" t="e">
        <f t="shared" ref="L324:L387" si="75">1/B324</f>
        <v>#VALUE!</v>
      </c>
      <c r="M324" s="11" t="e">
        <f t="shared" ref="M324:M387" si="76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77">O324/N324</f>
        <v>#VALUE!</v>
      </c>
      <c r="S324" s="11" t="e">
        <f t="shared" ref="S324:S387" si="78">P324/N324</f>
        <v>#VALUE!</v>
      </c>
      <c r="T324" s="11" t="e">
        <f t="shared" ref="T324:T387" si="79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67"/>
        <v>#VALUE!</v>
      </c>
      <c r="E325" s="9" t="e">
        <f t="shared" si="68"/>
        <v>#VALUE!</v>
      </c>
      <c r="F325" s="9" t="e">
        <f t="shared" si="69"/>
        <v>#VALUE!</v>
      </c>
      <c r="G325" s="9" t="str">
        <f t="shared" si="70"/>
        <v/>
      </c>
      <c r="H325" s="9" t="str">
        <f t="shared" si="71"/>
        <v/>
      </c>
      <c r="I325" s="9" t="str">
        <f t="shared" si="72"/>
        <v/>
      </c>
      <c r="J325" s="9" t="str">
        <f t="shared" si="73"/>
        <v/>
      </c>
      <c r="K325" s="11" t="e">
        <f t="shared" si="74"/>
        <v>#VALUE!</v>
      </c>
      <c r="L325" s="11" t="e">
        <f t="shared" si="75"/>
        <v>#VALUE!</v>
      </c>
      <c r="M325" s="11" t="e">
        <f t="shared" si="76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77"/>
        <v>#VALUE!</v>
      </c>
      <c r="S325" s="11" t="e">
        <f t="shared" si="78"/>
        <v>#VALUE!</v>
      </c>
      <c r="T325" s="11" t="e">
        <f t="shared" si="79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67"/>
        <v>#VALUE!</v>
      </c>
      <c r="E326" s="9" t="e">
        <f t="shared" si="68"/>
        <v>#VALUE!</v>
      </c>
      <c r="F326" s="9" t="e">
        <f t="shared" si="69"/>
        <v>#VALUE!</v>
      </c>
      <c r="G326" s="9" t="str">
        <f t="shared" si="70"/>
        <v/>
      </c>
      <c r="H326" s="9" t="str">
        <f t="shared" si="71"/>
        <v/>
      </c>
      <c r="I326" s="9" t="str">
        <f t="shared" si="72"/>
        <v/>
      </c>
      <c r="J326" s="9" t="str">
        <f t="shared" si="73"/>
        <v/>
      </c>
      <c r="K326" s="11" t="e">
        <f t="shared" si="74"/>
        <v>#VALUE!</v>
      </c>
      <c r="L326" s="11" t="e">
        <f t="shared" si="75"/>
        <v>#VALUE!</v>
      </c>
      <c r="M326" s="11" t="e">
        <f t="shared" si="76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77"/>
        <v>#VALUE!</v>
      </c>
      <c r="S326" s="11" t="e">
        <f t="shared" si="78"/>
        <v>#VALUE!</v>
      </c>
      <c r="T326" s="11" t="e">
        <f t="shared" si="79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67"/>
        <v>#VALUE!</v>
      </c>
      <c r="E327" s="9" t="e">
        <f t="shared" si="68"/>
        <v>#VALUE!</v>
      </c>
      <c r="F327" s="9" t="e">
        <f t="shared" si="69"/>
        <v>#VALUE!</v>
      </c>
      <c r="G327" s="9" t="str">
        <f t="shared" si="70"/>
        <v/>
      </c>
      <c r="H327" s="9" t="str">
        <f t="shared" si="71"/>
        <v/>
      </c>
      <c r="I327" s="9" t="str">
        <f t="shared" si="72"/>
        <v/>
      </c>
      <c r="J327" s="9" t="str">
        <f t="shared" si="73"/>
        <v/>
      </c>
      <c r="K327" s="11" t="e">
        <f t="shared" si="74"/>
        <v>#VALUE!</v>
      </c>
      <c r="L327" s="11" t="e">
        <f t="shared" si="75"/>
        <v>#VALUE!</v>
      </c>
      <c r="M327" s="11" t="e">
        <f t="shared" si="76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77"/>
        <v>#VALUE!</v>
      </c>
      <c r="S327" s="11" t="e">
        <f t="shared" si="78"/>
        <v>#VALUE!</v>
      </c>
      <c r="T327" s="11" t="e">
        <f t="shared" si="79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67"/>
        <v>#VALUE!</v>
      </c>
      <c r="E328" s="9" t="e">
        <f t="shared" si="68"/>
        <v>#VALUE!</v>
      </c>
      <c r="F328" s="9" t="e">
        <f t="shared" si="69"/>
        <v>#VALUE!</v>
      </c>
      <c r="G328" s="9" t="str">
        <f t="shared" si="70"/>
        <v/>
      </c>
      <c r="H328" s="9" t="str">
        <f t="shared" si="71"/>
        <v/>
      </c>
      <c r="I328" s="9" t="str">
        <f t="shared" si="72"/>
        <v/>
      </c>
      <c r="J328" s="9" t="str">
        <f t="shared" si="73"/>
        <v/>
      </c>
      <c r="K328" s="11" t="e">
        <f t="shared" si="74"/>
        <v>#VALUE!</v>
      </c>
      <c r="L328" s="11" t="e">
        <f t="shared" si="75"/>
        <v>#VALUE!</v>
      </c>
      <c r="M328" s="11" t="e">
        <f t="shared" si="76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77"/>
        <v>#VALUE!</v>
      </c>
      <c r="S328" s="11" t="e">
        <f t="shared" si="78"/>
        <v>#VALUE!</v>
      </c>
      <c r="T328" s="11" t="e">
        <f t="shared" si="79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67"/>
        <v>#VALUE!</v>
      </c>
      <c r="E329" s="9" t="e">
        <f t="shared" si="68"/>
        <v>#VALUE!</v>
      </c>
      <c r="F329" s="9" t="e">
        <f t="shared" si="69"/>
        <v>#VALUE!</v>
      </c>
      <c r="G329" s="9" t="str">
        <f t="shared" si="70"/>
        <v/>
      </c>
      <c r="H329" s="9" t="str">
        <f t="shared" si="71"/>
        <v/>
      </c>
      <c r="I329" s="9" t="str">
        <f t="shared" si="72"/>
        <v/>
      </c>
      <c r="J329" s="9" t="str">
        <f t="shared" si="73"/>
        <v/>
      </c>
      <c r="K329" s="11" t="e">
        <f t="shared" si="74"/>
        <v>#VALUE!</v>
      </c>
      <c r="L329" s="11" t="e">
        <f t="shared" si="75"/>
        <v>#VALUE!</v>
      </c>
      <c r="M329" s="11" t="e">
        <f t="shared" si="76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77"/>
        <v>#VALUE!</v>
      </c>
      <c r="S329" s="11" t="e">
        <f t="shared" si="78"/>
        <v>#VALUE!</v>
      </c>
      <c r="T329" s="11" t="e">
        <f t="shared" si="79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67"/>
        <v>#VALUE!</v>
      </c>
      <c r="E330" s="9" t="e">
        <f t="shared" si="68"/>
        <v>#VALUE!</v>
      </c>
      <c r="F330" s="9" t="e">
        <f t="shared" si="69"/>
        <v>#VALUE!</v>
      </c>
      <c r="G330" s="9" t="str">
        <f t="shared" si="70"/>
        <v/>
      </c>
      <c r="H330" s="9" t="str">
        <f t="shared" si="71"/>
        <v/>
      </c>
      <c r="I330" s="9" t="str">
        <f t="shared" si="72"/>
        <v/>
      </c>
      <c r="J330" s="9" t="str">
        <f t="shared" si="73"/>
        <v/>
      </c>
      <c r="K330" s="11" t="e">
        <f t="shared" si="74"/>
        <v>#VALUE!</v>
      </c>
      <c r="L330" s="11" t="e">
        <f t="shared" si="75"/>
        <v>#VALUE!</v>
      </c>
      <c r="M330" s="11" t="e">
        <f t="shared" si="76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77"/>
        <v>#VALUE!</v>
      </c>
      <c r="S330" s="11" t="e">
        <f t="shared" si="78"/>
        <v>#VALUE!</v>
      </c>
      <c r="T330" s="11" t="e">
        <f t="shared" si="79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67"/>
        <v>#VALUE!</v>
      </c>
      <c r="E331" s="9" t="e">
        <f t="shared" si="68"/>
        <v>#VALUE!</v>
      </c>
      <c r="F331" s="9" t="e">
        <f t="shared" si="69"/>
        <v>#VALUE!</v>
      </c>
      <c r="G331" s="9" t="str">
        <f t="shared" si="70"/>
        <v/>
      </c>
      <c r="H331" s="9" t="str">
        <f t="shared" si="71"/>
        <v/>
      </c>
      <c r="I331" s="9" t="str">
        <f t="shared" si="72"/>
        <v/>
      </c>
      <c r="J331" s="9" t="str">
        <f t="shared" si="73"/>
        <v/>
      </c>
      <c r="K331" s="11" t="e">
        <f t="shared" si="74"/>
        <v>#VALUE!</v>
      </c>
      <c r="L331" s="11" t="e">
        <f t="shared" si="75"/>
        <v>#VALUE!</v>
      </c>
      <c r="M331" s="11" t="e">
        <f t="shared" si="76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77"/>
        <v>#VALUE!</v>
      </c>
      <c r="S331" s="11" t="e">
        <f t="shared" si="78"/>
        <v>#VALUE!</v>
      </c>
      <c r="T331" s="11" t="e">
        <f t="shared" si="79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67"/>
        <v>#VALUE!</v>
      </c>
      <c r="E332" s="9" t="e">
        <f t="shared" si="68"/>
        <v>#VALUE!</v>
      </c>
      <c r="F332" s="9" t="e">
        <f t="shared" si="69"/>
        <v>#VALUE!</v>
      </c>
      <c r="G332" s="9" t="str">
        <f t="shared" si="70"/>
        <v/>
      </c>
      <c r="H332" s="9" t="str">
        <f t="shared" si="71"/>
        <v/>
      </c>
      <c r="I332" s="9" t="str">
        <f t="shared" si="72"/>
        <v/>
      </c>
      <c r="J332" s="9" t="str">
        <f t="shared" si="73"/>
        <v/>
      </c>
      <c r="K332" s="11" t="e">
        <f t="shared" si="74"/>
        <v>#VALUE!</v>
      </c>
      <c r="L332" s="11" t="e">
        <f t="shared" si="75"/>
        <v>#VALUE!</v>
      </c>
      <c r="M332" s="11" t="e">
        <f t="shared" si="76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77"/>
        <v>#VALUE!</v>
      </c>
      <c r="S332" s="11" t="e">
        <f t="shared" si="78"/>
        <v>#VALUE!</v>
      </c>
      <c r="T332" s="11" t="e">
        <f t="shared" si="79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67"/>
        <v>#VALUE!</v>
      </c>
      <c r="E333" s="9" t="e">
        <f t="shared" si="68"/>
        <v>#VALUE!</v>
      </c>
      <c r="F333" s="9" t="e">
        <f t="shared" si="69"/>
        <v>#VALUE!</v>
      </c>
      <c r="G333" s="9" t="str">
        <f t="shared" si="70"/>
        <v/>
      </c>
      <c r="H333" s="9" t="str">
        <f t="shared" si="71"/>
        <v/>
      </c>
      <c r="I333" s="9" t="str">
        <f t="shared" si="72"/>
        <v/>
      </c>
      <c r="J333" s="9" t="str">
        <f t="shared" si="73"/>
        <v/>
      </c>
      <c r="K333" s="11" t="e">
        <f t="shared" si="74"/>
        <v>#VALUE!</v>
      </c>
      <c r="L333" s="11" t="e">
        <f t="shared" si="75"/>
        <v>#VALUE!</v>
      </c>
      <c r="M333" s="11" t="e">
        <f t="shared" si="76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77"/>
        <v>#VALUE!</v>
      </c>
      <c r="S333" s="11" t="e">
        <f t="shared" si="78"/>
        <v>#VALUE!</v>
      </c>
      <c r="T333" s="11" t="e">
        <f t="shared" si="79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67"/>
        <v>#VALUE!</v>
      </c>
      <c r="E334" s="9" t="e">
        <f t="shared" si="68"/>
        <v>#VALUE!</v>
      </c>
      <c r="F334" s="9" t="e">
        <f t="shared" si="69"/>
        <v>#VALUE!</v>
      </c>
      <c r="G334" s="9" t="str">
        <f t="shared" si="70"/>
        <v/>
      </c>
      <c r="H334" s="9" t="str">
        <f t="shared" si="71"/>
        <v/>
      </c>
      <c r="I334" s="9" t="str">
        <f t="shared" si="72"/>
        <v/>
      </c>
      <c r="J334" s="9" t="str">
        <f t="shared" si="73"/>
        <v/>
      </c>
      <c r="K334" s="11" t="e">
        <f t="shared" si="74"/>
        <v>#VALUE!</v>
      </c>
      <c r="L334" s="11" t="e">
        <f t="shared" si="75"/>
        <v>#VALUE!</v>
      </c>
      <c r="M334" s="11" t="e">
        <f t="shared" si="76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77"/>
        <v>#VALUE!</v>
      </c>
      <c r="S334" s="11" t="e">
        <f t="shared" si="78"/>
        <v>#VALUE!</v>
      </c>
      <c r="T334" s="11" t="e">
        <f t="shared" si="79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67"/>
        <v>#VALUE!</v>
      </c>
      <c r="E335" s="9" t="e">
        <f t="shared" si="68"/>
        <v>#VALUE!</v>
      </c>
      <c r="F335" s="9" t="e">
        <f t="shared" si="69"/>
        <v>#VALUE!</v>
      </c>
      <c r="G335" s="9" t="str">
        <f t="shared" si="70"/>
        <v/>
      </c>
      <c r="H335" s="9" t="str">
        <f t="shared" si="71"/>
        <v/>
      </c>
      <c r="I335" s="9" t="str">
        <f t="shared" si="72"/>
        <v/>
      </c>
      <c r="J335" s="9" t="str">
        <f t="shared" si="73"/>
        <v/>
      </c>
      <c r="K335" s="11" t="e">
        <f t="shared" si="74"/>
        <v>#VALUE!</v>
      </c>
      <c r="L335" s="11" t="e">
        <f t="shared" si="75"/>
        <v>#VALUE!</v>
      </c>
      <c r="M335" s="11" t="e">
        <f t="shared" si="76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77"/>
        <v>#VALUE!</v>
      </c>
      <c r="S335" s="11" t="e">
        <f t="shared" si="78"/>
        <v>#VALUE!</v>
      </c>
      <c r="T335" s="11" t="e">
        <f t="shared" si="79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67"/>
        <v>#VALUE!</v>
      </c>
      <c r="E336" s="9" t="e">
        <f t="shared" si="68"/>
        <v>#VALUE!</v>
      </c>
      <c r="F336" s="9" t="e">
        <f t="shared" si="69"/>
        <v>#VALUE!</v>
      </c>
      <c r="G336" s="9" t="str">
        <f t="shared" si="70"/>
        <v/>
      </c>
      <c r="H336" s="9" t="str">
        <f t="shared" si="71"/>
        <v/>
      </c>
      <c r="I336" s="9" t="str">
        <f t="shared" si="72"/>
        <v/>
      </c>
      <c r="J336" s="9" t="str">
        <f t="shared" si="73"/>
        <v/>
      </c>
      <c r="K336" s="11" t="e">
        <f t="shared" si="74"/>
        <v>#VALUE!</v>
      </c>
      <c r="L336" s="11" t="e">
        <f t="shared" si="75"/>
        <v>#VALUE!</v>
      </c>
      <c r="M336" s="11" t="e">
        <f t="shared" si="76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77"/>
        <v>#VALUE!</v>
      </c>
      <c r="S336" s="11" t="e">
        <f t="shared" si="78"/>
        <v>#VALUE!</v>
      </c>
      <c r="T336" s="11" t="e">
        <f t="shared" si="79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67"/>
        <v>#VALUE!</v>
      </c>
      <c r="E337" s="9" t="e">
        <f t="shared" si="68"/>
        <v>#VALUE!</v>
      </c>
      <c r="F337" s="9" t="e">
        <f t="shared" si="69"/>
        <v>#VALUE!</v>
      </c>
      <c r="G337" s="9" t="str">
        <f t="shared" si="70"/>
        <v/>
      </c>
      <c r="H337" s="9" t="str">
        <f t="shared" si="71"/>
        <v/>
      </c>
      <c r="I337" s="9" t="str">
        <f t="shared" si="72"/>
        <v/>
      </c>
      <c r="J337" s="9" t="str">
        <f t="shared" si="73"/>
        <v/>
      </c>
      <c r="K337" s="11" t="e">
        <f t="shared" si="74"/>
        <v>#VALUE!</v>
      </c>
      <c r="L337" s="11" t="e">
        <f t="shared" si="75"/>
        <v>#VALUE!</v>
      </c>
      <c r="M337" s="11" t="e">
        <f t="shared" si="76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77"/>
        <v>#VALUE!</v>
      </c>
      <c r="S337" s="11" t="e">
        <f t="shared" si="78"/>
        <v>#VALUE!</v>
      </c>
      <c r="T337" s="11" t="e">
        <f t="shared" si="79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67"/>
        <v>#VALUE!</v>
      </c>
      <c r="E338" s="9" t="e">
        <f t="shared" si="68"/>
        <v>#VALUE!</v>
      </c>
      <c r="F338" s="9" t="e">
        <f t="shared" si="69"/>
        <v>#VALUE!</v>
      </c>
      <c r="G338" s="9" t="str">
        <f t="shared" si="70"/>
        <v/>
      </c>
      <c r="H338" s="9" t="str">
        <f t="shared" si="71"/>
        <v/>
      </c>
      <c r="I338" s="9" t="str">
        <f t="shared" si="72"/>
        <v/>
      </c>
      <c r="J338" s="9" t="str">
        <f t="shared" si="73"/>
        <v/>
      </c>
      <c r="K338" s="11" t="e">
        <f t="shared" si="74"/>
        <v>#VALUE!</v>
      </c>
      <c r="L338" s="11" t="e">
        <f t="shared" si="75"/>
        <v>#VALUE!</v>
      </c>
      <c r="M338" s="11" t="e">
        <f t="shared" si="76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77"/>
        <v>#VALUE!</v>
      </c>
      <c r="S338" s="11" t="e">
        <f t="shared" si="78"/>
        <v>#VALUE!</v>
      </c>
      <c r="T338" s="11" t="e">
        <f t="shared" si="79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67"/>
        <v>#VALUE!</v>
      </c>
      <c r="E339" s="9" t="e">
        <f t="shared" si="68"/>
        <v>#VALUE!</v>
      </c>
      <c r="F339" s="9" t="e">
        <f t="shared" si="69"/>
        <v>#VALUE!</v>
      </c>
      <c r="G339" s="9" t="str">
        <f t="shared" si="70"/>
        <v/>
      </c>
      <c r="H339" s="9" t="str">
        <f t="shared" si="71"/>
        <v/>
      </c>
      <c r="I339" s="9" t="str">
        <f t="shared" si="72"/>
        <v/>
      </c>
      <c r="J339" s="9" t="str">
        <f t="shared" si="73"/>
        <v/>
      </c>
      <c r="K339" s="11" t="e">
        <f t="shared" si="74"/>
        <v>#VALUE!</v>
      </c>
      <c r="L339" s="11" t="e">
        <f t="shared" si="75"/>
        <v>#VALUE!</v>
      </c>
      <c r="M339" s="11" t="e">
        <f t="shared" si="76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77"/>
        <v>#VALUE!</v>
      </c>
      <c r="S339" s="11" t="e">
        <f t="shared" si="78"/>
        <v>#VALUE!</v>
      </c>
      <c r="T339" s="11" t="e">
        <f t="shared" si="79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67"/>
        <v>#VALUE!</v>
      </c>
      <c r="E340" s="9" t="e">
        <f t="shared" si="68"/>
        <v>#VALUE!</v>
      </c>
      <c r="F340" s="9" t="e">
        <f t="shared" si="69"/>
        <v>#VALUE!</v>
      </c>
      <c r="G340" s="9" t="str">
        <f t="shared" si="70"/>
        <v/>
      </c>
      <c r="H340" s="9" t="str">
        <f t="shared" si="71"/>
        <v/>
      </c>
      <c r="I340" s="9" t="str">
        <f t="shared" si="72"/>
        <v/>
      </c>
      <c r="J340" s="9" t="str">
        <f t="shared" si="73"/>
        <v/>
      </c>
      <c r="K340" s="11" t="e">
        <f t="shared" si="74"/>
        <v>#VALUE!</v>
      </c>
      <c r="L340" s="11" t="e">
        <f t="shared" si="75"/>
        <v>#VALUE!</v>
      </c>
      <c r="M340" s="11" t="e">
        <f t="shared" si="76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77"/>
        <v>#VALUE!</v>
      </c>
      <c r="S340" s="11" t="e">
        <f t="shared" si="78"/>
        <v>#VALUE!</v>
      </c>
      <c r="T340" s="11" t="e">
        <f t="shared" si="79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67"/>
        <v>#VALUE!</v>
      </c>
      <c r="E341" s="9" t="e">
        <f t="shared" si="68"/>
        <v>#VALUE!</v>
      </c>
      <c r="F341" s="9" t="e">
        <f t="shared" si="69"/>
        <v>#VALUE!</v>
      </c>
      <c r="G341" s="9" t="str">
        <f t="shared" si="70"/>
        <v/>
      </c>
      <c r="H341" s="9" t="str">
        <f t="shared" si="71"/>
        <v/>
      </c>
      <c r="I341" s="9" t="str">
        <f t="shared" si="72"/>
        <v/>
      </c>
      <c r="J341" s="9" t="str">
        <f t="shared" si="73"/>
        <v/>
      </c>
      <c r="K341" s="11" t="e">
        <f t="shared" si="74"/>
        <v>#VALUE!</v>
      </c>
      <c r="L341" s="11" t="e">
        <f t="shared" si="75"/>
        <v>#VALUE!</v>
      </c>
      <c r="M341" s="11" t="e">
        <f t="shared" si="76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77"/>
        <v>#VALUE!</v>
      </c>
      <c r="S341" s="11" t="e">
        <f t="shared" si="78"/>
        <v>#VALUE!</v>
      </c>
      <c r="T341" s="11" t="e">
        <f t="shared" si="79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67"/>
        <v>#VALUE!</v>
      </c>
      <c r="E342" s="9" t="e">
        <f t="shared" si="68"/>
        <v>#VALUE!</v>
      </c>
      <c r="F342" s="9" t="e">
        <f t="shared" si="69"/>
        <v>#VALUE!</v>
      </c>
      <c r="G342" s="9" t="str">
        <f t="shared" si="70"/>
        <v/>
      </c>
      <c r="H342" s="9" t="str">
        <f t="shared" si="71"/>
        <v/>
      </c>
      <c r="I342" s="9" t="str">
        <f t="shared" si="72"/>
        <v/>
      </c>
      <c r="J342" s="9" t="str">
        <f t="shared" si="73"/>
        <v/>
      </c>
      <c r="K342" s="11" t="e">
        <f t="shared" si="74"/>
        <v>#VALUE!</v>
      </c>
      <c r="L342" s="11" t="e">
        <f t="shared" si="75"/>
        <v>#VALUE!</v>
      </c>
      <c r="M342" s="11" t="e">
        <f t="shared" si="76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77"/>
        <v>#VALUE!</v>
      </c>
      <c r="S342" s="11" t="e">
        <f t="shared" si="78"/>
        <v>#VALUE!</v>
      </c>
      <c r="T342" s="11" t="e">
        <f t="shared" si="79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67"/>
        <v>#VALUE!</v>
      </c>
      <c r="E343" s="9" t="e">
        <f t="shared" si="68"/>
        <v>#VALUE!</v>
      </c>
      <c r="F343" s="9" t="e">
        <f t="shared" si="69"/>
        <v>#VALUE!</v>
      </c>
      <c r="G343" s="9" t="str">
        <f t="shared" si="70"/>
        <v/>
      </c>
      <c r="H343" s="9" t="str">
        <f t="shared" si="71"/>
        <v/>
      </c>
      <c r="I343" s="9" t="str">
        <f t="shared" si="72"/>
        <v/>
      </c>
      <c r="J343" s="9" t="str">
        <f t="shared" si="73"/>
        <v/>
      </c>
      <c r="K343" s="11" t="e">
        <f t="shared" si="74"/>
        <v>#VALUE!</v>
      </c>
      <c r="L343" s="11" t="e">
        <f t="shared" si="75"/>
        <v>#VALUE!</v>
      </c>
      <c r="M343" s="11" t="e">
        <f t="shared" si="76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77"/>
        <v>#VALUE!</v>
      </c>
      <c r="S343" s="11" t="e">
        <f t="shared" si="78"/>
        <v>#VALUE!</v>
      </c>
      <c r="T343" s="11" t="e">
        <f t="shared" si="79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67"/>
        <v>#VALUE!</v>
      </c>
      <c r="E344" s="9" t="e">
        <f t="shared" si="68"/>
        <v>#VALUE!</v>
      </c>
      <c r="F344" s="9" t="e">
        <f t="shared" si="69"/>
        <v>#VALUE!</v>
      </c>
      <c r="G344" s="9" t="str">
        <f t="shared" si="70"/>
        <v/>
      </c>
      <c r="H344" s="9" t="str">
        <f t="shared" si="71"/>
        <v/>
      </c>
      <c r="I344" s="9" t="str">
        <f t="shared" si="72"/>
        <v/>
      </c>
      <c r="J344" s="9" t="str">
        <f t="shared" si="73"/>
        <v/>
      </c>
      <c r="K344" s="11" t="e">
        <f t="shared" si="74"/>
        <v>#VALUE!</v>
      </c>
      <c r="L344" s="11" t="e">
        <f t="shared" si="75"/>
        <v>#VALUE!</v>
      </c>
      <c r="M344" s="11" t="e">
        <f t="shared" si="76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77"/>
        <v>#VALUE!</v>
      </c>
      <c r="S344" s="11" t="e">
        <f t="shared" si="78"/>
        <v>#VALUE!</v>
      </c>
      <c r="T344" s="11" t="e">
        <f t="shared" si="79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67"/>
        <v>#VALUE!</v>
      </c>
      <c r="E345" s="9" t="e">
        <f t="shared" si="68"/>
        <v>#VALUE!</v>
      </c>
      <c r="F345" s="9" t="e">
        <f t="shared" si="69"/>
        <v>#VALUE!</v>
      </c>
      <c r="G345" s="9" t="str">
        <f t="shared" si="70"/>
        <v/>
      </c>
      <c r="H345" s="9" t="str">
        <f t="shared" si="71"/>
        <v/>
      </c>
      <c r="I345" s="9" t="str">
        <f t="shared" si="72"/>
        <v/>
      </c>
      <c r="J345" s="9" t="str">
        <f t="shared" si="73"/>
        <v/>
      </c>
      <c r="K345" s="11" t="e">
        <f t="shared" si="74"/>
        <v>#VALUE!</v>
      </c>
      <c r="L345" s="11" t="e">
        <f t="shared" si="75"/>
        <v>#VALUE!</v>
      </c>
      <c r="M345" s="11" t="e">
        <f t="shared" si="76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77"/>
        <v>#VALUE!</v>
      </c>
      <c r="S345" s="11" t="e">
        <f t="shared" si="78"/>
        <v>#VALUE!</v>
      </c>
      <c r="T345" s="11" t="e">
        <f t="shared" si="79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67"/>
        <v>#VALUE!</v>
      </c>
      <c r="E346" s="9" t="e">
        <f t="shared" si="68"/>
        <v>#VALUE!</v>
      </c>
      <c r="F346" s="9" t="e">
        <f t="shared" si="69"/>
        <v>#VALUE!</v>
      </c>
      <c r="G346" s="9" t="str">
        <f t="shared" si="70"/>
        <v/>
      </c>
      <c r="H346" s="9" t="str">
        <f t="shared" si="71"/>
        <v/>
      </c>
      <c r="I346" s="9" t="str">
        <f t="shared" si="72"/>
        <v/>
      </c>
      <c r="J346" s="9" t="str">
        <f t="shared" si="73"/>
        <v/>
      </c>
      <c r="K346" s="11" t="e">
        <f t="shared" si="74"/>
        <v>#VALUE!</v>
      </c>
      <c r="L346" s="11" t="e">
        <f t="shared" si="75"/>
        <v>#VALUE!</v>
      </c>
      <c r="M346" s="11" t="e">
        <f t="shared" si="76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77"/>
        <v>#VALUE!</v>
      </c>
      <c r="S346" s="11" t="e">
        <f t="shared" si="78"/>
        <v>#VALUE!</v>
      </c>
      <c r="T346" s="11" t="e">
        <f t="shared" si="79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67"/>
        <v>#VALUE!</v>
      </c>
      <c r="E347" s="9" t="e">
        <f t="shared" si="68"/>
        <v>#VALUE!</v>
      </c>
      <c r="F347" s="9" t="e">
        <f t="shared" si="69"/>
        <v>#VALUE!</v>
      </c>
      <c r="G347" s="9" t="str">
        <f t="shared" si="70"/>
        <v/>
      </c>
      <c r="H347" s="9" t="str">
        <f t="shared" si="71"/>
        <v/>
      </c>
      <c r="I347" s="9" t="str">
        <f t="shared" si="72"/>
        <v/>
      </c>
      <c r="J347" s="9" t="str">
        <f t="shared" si="73"/>
        <v/>
      </c>
      <c r="K347" s="11" t="e">
        <f t="shared" si="74"/>
        <v>#VALUE!</v>
      </c>
      <c r="L347" s="11" t="e">
        <f t="shared" si="75"/>
        <v>#VALUE!</v>
      </c>
      <c r="M347" s="11" t="e">
        <f t="shared" si="76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77"/>
        <v>#VALUE!</v>
      </c>
      <c r="S347" s="11" t="e">
        <f t="shared" si="78"/>
        <v>#VALUE!</v>
      </c>
      <c r="T347" s="11" t="e">
        <f t="shared" si="79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67"/>
        <v>#VALUE!</v>
      </c>
      <c r="E348" s="9" t="e">
        <f t="shared" si="68"/>
        <v>#VALUE!</v>
      </c>
      <c r="F348" s="9" t="e">
        <f t="shared" si="69"/>
        <v>#VALUE!</v>
      </c>
      <c r="G348" s="9" t="str">
        <f t="shared" si="70"/>
        <v/>
      </c>
      <c r="H348" s="9" t="str">
        <f t="shared" si="71"/>
        <v/>
      </c>
      <c r="I348" s="9" t="str">
        <f t="shared" si="72"/>
        <v/>
      </c>
      <c r="J348" s="9" t="str">
        <f t="shared" si="73"/>
        <v/>
      </c>
      <c r="K348" s="11" t="e">
        <f t="shared" si="74"/>
        <v>#VALUE!</v>
      </c>
      <c r="L348" s="11" t="e">
        <f t="shared" si="75"/>
        <v>#VALUE!</v>
      </c>
      <c r="M348" s="11" t="e">
        <f t="shared" si="76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77"/>
        <v>#VALUE!</v>
      </c>
      <c r="S348" s="11" t="e">
        <f t="shared" si="78"/>
        <v>#VALUE!</v>
      </c>
      <c r="T348" s="11" t="e">
        <f t="shared" si="79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67"/>
        <v>#VALUE!</v>
      </c>
      <c r="E349" s="9" t="e">
        <f t="shared" si="68"/>
        <v>#VALUE!</v>
      </c>
      <c r="F349" s="9" t="e">
        <f t="shared" si="69"/>
        <v>#VALUE!</v>
      </c>
      <c r="G349" s="9" t="str">
        <f t="shared" si="70"/>
        <v/>
      </c>
      <c r="H349" s="9" t="str">
        <f t="shared" si="71"/>
        <v/>
      </c>
      <c r="I349" s="9" t="str">
        <f t="shared" si="72"/>
        <v/>
      </c>
      <c r="J349" s="9" t="str">
        <f t="shared" si="73"/>
        <v/>
      </c>
      <c r="K349" s="11" t="e">
        <f t="shared" si="74"/>
        <v>#VALUE!</v>
      </c>
      <c r="L349" s="11" t="e">
        <f t="shared" si="75"/>
        <v>#VALUE!</v>
      </c>
      <c r="M349" s="11" t="e">
        <f t="shared" si="76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77"/>
        <v>#VALUE!</v>
      </c>
      <c r="S349" s="11" t="e">
        <f t="shared" si="78"/>
        <v>#VALUE!</v>
      </c>
      <c r="T349" s="11" t="e">
        <f t="shared" si="79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67"/>
        <v>#VALUE!</v>
      </c>
      <c r="E350" s="9" t="e">
        <f t="shared" si="68"/>
        <v>#VALUE!</v>
      </c>
      <c r="F350" s="9" t="e">
        <f t="shared" si="69"/>
        <v>#VALUE!</v>
      </c>
      <c r="G350" s="9" t="str">
        <f t="shared" si="70"/>
        <v/>
      </c>
      <c r="H350" s="9" t="str">
        <f t="shared" si="71"/>
        <v/>
      </c>
      <c r="I350" s="9" t="str">
        <f t="shared" si="72"/>
        <v/>
      </c>
      <c r="J350" s="9" t="str">
        <f t="shared" si="73"/>
        <v/>
      </c>
      <c r="K350" s="11" t="e">
        <f t="shared" si="74"/>
        <v>#VALUE!</v>
      </c>
      <c r="L350" s="11" t="e">
        <f t="shared" si="75"/>
        <v>#VALUE!</v>
      </c>
      <c r="M350" s="11" t="e">
        <f t="shared" si="76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77"/>
        <v>#VALUE!</v>
      </c>
      <c r="S350" s="11" t="e">
        <f t="shared" si="78"/>
        <v>#VALUE!</v>
      </c>
      <c r="T350" s="11" t="e">
        <f t="shared" si="79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67"/>
        <v>#VALUE!</v>
      </c>
      <c r="E351" s="9" t="e">
        <f t="shared" si="68"/>
        <v>#VALUE!</v>
      </c>
      <c r="F351" s="9" t="e">
        <f t="shared" si="69"/>
        <v>#VALUE!</v>
      </c>
      <c r="G351" s="9" t="str">
        <f t="shared" si="70"/>
        <v/>
      </c>
      <c r="H351" s="9" t="str">
        <f t="shared" si="71"/>
        <v/>
      </c>
      <c r="I351" s="9" t="str">
        <f t="shared" si="72"/>
        <v/>
      </c>
      <c r="J351" s="9" t="str">
        <f t="shared" si="73"/>
        <v/>
      </c>
      <c r="K351" s="11" t="e">
        <f t="shared" si="74"/>
        <v>#VALUE!</v>
      </c>
      <c r="L351" s="11" t="e">
        <f t="shared" si="75"/>
        <v>#VALUE!</v>
      </c>
      <c r="M351" s="11" t="e">
        <f t="shared" si="76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77"/>
        <v>#VALUE!</v>
      </c>
      <c r="S351" s="11" t="e">
        <f t="shared" si="78"/>
        <v>#VALUE!</v>
      </c>
      <c r="T351" s="11" t="e">
        <f t="shared" si="79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67"/>
        <v>#VALUE!</v>
      </c>
      <c r="E352" s="9" t="e">
        <f t="shared" si="68"/>
        <v>#VALUE!</v>
      </c>
      <c r="F352" s="9" t="e">
        <f t="shared" si="69"/>
        <v>#VALUE!</v>
      </c>
      <c r="G352" s="9" t="str">
        <f t="shared" si="70"/>
        <v/>
      </c>
      <c r="H352" s="9" t="str">
        <f t="shared" si="71"/>
        <v/>
      </c>
      <c r="I352" s="9" t="str">
        <f t="shared" si="72"/>
        <v/>
      </c>
      <c r="J352" s="9" t="str">
        <f t="shared" si="73"/>
        <v/>
      </c>
      <c r="K352" s="11" t="e">
        <f t="shared" si="74"/>
        <v>#VALUE!</v>
      </c>
      <c r="L352" s="11" t="e">
        <f t="shared" si="75"/>
        <v>#VALUE!</v>
      </c>
      <c r="M352" s="11" t="e">
        <f t="shared" si="76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77"/>
        <v>#VALUE!</v>
      </c>
      <c r="S352" s="11" t="e">
        <f t="shared" si="78"/>
        <v>#VALUE!</v>
      </c>
      <c r="T352" s="11" t="e">
        <f t="shared" si="79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67"/>
        <v>#VALUE!</v>
      </c>
      <c r="E353" s="9" t="e">
        <f t="shared" si="68"/>
        <v>#VALUE!</v>
      </c>
      <c r="F353" s="9" t="e">
        <f t="shared" si="69"/>
        <v>#VALUE!</v>
      </c>
      <c r="G353" s="9" t="str">
        <f t="shared" si="70"/>
        <v/>
      </c>
      <c r="H353" s="9" t="str">
        <f t="shared" si="71"/>
        <v/>
      </c>
      <c r="I353" s="9" t="str">
        <f t="shared" si="72"/>
        <v/>
      </c>
      <c r="J353" s="9" t="str">
        <f t="shared" si="73"/>
        <v/>
      </c>
      <c r="K353" s="11" t="e">
        <f t="shared" si="74"/>
        <v>#VALUE!</v>
      </c>
      <c r="L353" s="11" t="e">
        <f t="shared" si="75"/>
        <v>#VALUE!</v>
      </c>
      <c r="M353" s="11" t="e">
        <f t="shared" si="76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77"/>
        <v>#VALUE!</v>
      </c>
      <c r="S353" s="11" t="e">
        <f t="shared" si="78"/>
        <v>#VALUE!</v>
      </c>
      <c r="T353" s="11" t="e">
        <f t="shared" si="79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67"/>
        <v>#VALUE!</v>
      </c>
      <c r="E354" s="9" t="e">
        <f t="shared" si="68"/>
        <v>#VALUE!</v>
      </c>
      <c r="F354" s="9" t="e">
        <f t="shared" si="69"/>
        <v>#VALUE!</v>
      </c>
      <c r="G354" s="9" t="str">
        <f t="shared" si="70"/>
        <v/>
      </c>
      <c r="H354" s="9" t="str">
        <f t="shared" si="71"/>
        <v/>
      </c>
      <c r="I354" s="9" t="str">
        <f t="shared" si="72"/>
        <v/>
      </c>
      <c r="J354" s="9" t="str">
        <f t="shared" si="73"/>
        <v/>
      </c>
      <c r="K354" s="11" t="e">
        <f t="shared" si="74"/>
        <v>#VALUE!</v>
      </c>
      <c r="L354" s="11" t="e">
        <f t="shared" si="75"/>
        <v>#VALUE!</v>
      </c>
      <c r="M354" s="11" t="e">
        <f t="shared" si="76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77"/>
        <v>#VALUE!</v>
      </c>
      <c r="S354" s="11" t="e">
        <f t="shared" si="78"/>
        <v>#VALUE!</v>
      </c>
      <c r="T354" s="11" t="e">
        <f t="shared" si="79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67"/>
        <v>#VALUE!</v>
      </c>
      <c r="E355" s="9" t="e">
        <f t="shared" si="68"/>
        <v>#VALUE!</v>
      </c>
      <c r="F355" s="9" t="e">
        <f t="shared" si="69"/>
        <v>#VALUE!</v>
      </c>
      <c r="G355" s="9" t="str">
        <f t="shared" si="70"/>
        <v/>
      </c>
      <c r="H355" s="9" t="str">
        <f t="shared" si="71"/>
        <v/>
      </c>
      <c r="I355" s="9" t="str">
        <f t="shared" si="72"/>
        <v/>
      </c>
      <c r="J355" s="9" t="str">
        <f t="shared" si="73"/>
        <v/>
      </c>
      <c r="K355" s="11" t="e">
        <f t="shared" si="74"/>
        <v>#VALUE!</v>
      </c>
      <c r="L355" s="11" t="e">
        <f t="shared" si="75"/>
        <v>#VALUE!</v>
      </c>
      <c r="M355" s="11" t="e">
        <f t="shared" si="76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77"/>
        <v>#VALUE!</v>
      </c>
      <c r="S355" s="11" t="e">
        <f t="shared" si="78"/>
        <v>#VALUE!</v>
      </c>
      <c r="T355" s="11" t="e">
        <f t="shared" si="79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67"/>
        <v>#VALUE!</v>
      </c>
      <c r="E356" s="9" t="e">
        <f t="shared" si="68"/>
        <v>#VALUE!</v>
      </c>
      <c r="F356" s="9" t="e">
        <f t="shared" si="69"/>
        <v>#VALUE!</v>
      </c>
      <c r="G356" s="9" t="str">
        <f t="shared" si="70"/>
        <v/>
      </c>
      <c r="H356" s="9" t="str">
        <f t="shared" si="71"/>
        <v/>
      </c>
      <c r="I356" s="9" t="str">
        <f t="shared" si="72"/>
        <v/>
      </c>
      <c r="J356" s="9" t="str">
        <f t="shared" si="73"/>
        <v/>
      </c>
      <c r="K356" s="11" t="e">
        <f t="shared" si="74"/>
        <v>#VALUE!</v>
      </c>
      <c r="L356" s="11" t="e">
        <f t="shared" si="75"/>
        <v>#VALUE!</v>
      </c>
      <c r="M356" s="11" t="e">
        <f t="shared" si="76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77"/>
        <v>#VALUE!</v>
      </c>
      <c r="S356" s="11" t="e">
        <f t="shared" si="78"/>
        <v>#VALUE!</v>
      </c>
      <c r="T356" s="11" t="e">
        <f t="shared" si="79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67"/>
        <v>#VALUE!</v>
      </c>
      <c r="E357" s="9" t="e">
        <f t="shared" si="68"/>
        <v>#VALUE!</v>
      </c>
      <c r="F357" s="9" t="e">
        <f t="shared" si="69"/>
        <v>#VALUE!</v>
      </c>
      <c r="G357" s="9" t="str">
        <f t="shared" si="70"/>
        <v/>
      </c>
      <c r="H357" s="9" t="str">
        <f t="shared" si="71"/>
        <v/>
      </c>
      <c r="I357" s="9" t="str">
        <f t="shared" si="72"/>
        <v/>
      </c>
      <c r="J357" s="9" t="str">
        <f t="shared" si="73"/>
        <v/>
      </c>
      <c r="K357" s="11" t="e">
        <f t="shared" si="74"/>
        <v>#VALUE!</v>
      </c>
      <c r="L357" s="11" t="e">
        <f t="shared" si="75"/>
        <v>#VALUE!</v>
      </c>
      <c r="M357" s="11" t="e">
        <f t="shared" si="76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77"/>
        <v>#VALUE!</v>
      </c>
      <c r="S357" s="11" t="e">
        <f t="shared" si="78"/>
        <v>#VALUE!</v>
      </c>
      <c r="T357" s="11" t="e">
        <f t="shared" si="79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67"/>
        <v>#VALUE!</v>
      </c>
      <c r="E358" s="9" t="e">
        <f t="shared" si="68"/>
        <v>#VALUE!</v>
      </c>
      <c r="F358" s="9" t="e">
        <f t="shared" si="69"/>
        <v>#VALUE!</v>
      </c>
      <c r="G358" s="9" t="str">
        <f t="shared" si="70"/>
        <v/>
      </c>
      <c r="H358" s="9" t="str">
        <f t="shared" si="71"/>
        <v/>
      </c>
      <c r="I358" s="9" t="str">
        <f t="shared" si="72"/>
        <v/>
      </c>
      <c r="J358" s="9" t="str">
        <f t="shared" si="73"/>
        <v/>
      </c>
      <c r="K358" s="11" t="e">
        <f t="shared" si="74"/>
        <v>#VALUE!</v>
      </c>
      <c r="L358" s="11" t="e">
        <f t="shared" si="75"/>
        <v>#VALUE!</v>
      </c>
      <c r="M358" s="11" t="e">
        <f t="shared" si="76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77"/>
        <v>#VALUE!</v>
      </c>
      <c r="S358" s="11" t="e">
        <f t="shared" si="78"/>
        <v>#VALUE!</v>
      </c>
      <c r="T358" s="11" t="e">
        <f t="shared" si="79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67"/>
        <v>#VALUE!</v>
      </c>
      <c r="E359" s="9" t="e">
        <f t="shared" si="68"/>
        <v>#VALUE!</v>
      </c>
      <c r="F359" s="9" t="e">
        <f t="shared" si="69"/>
        <v>#VALUE!</v>
      </c>
      <c r="G359" s="9" t="str">
        <f t="shared" si="70"/>
        <v/>
      </c>
      <c r="H359" s="9" t="str">
        <f t="shared" si="71"/>
        <v/>
      </c>
      <c r="I359" s="9" t="str">
        <f t="shared" si="72"/>
        <v/>
      </c>
      <c r="J359" s="9" t="str">
        <f t="shared" si="73"/>
        <v/>
      </c>
      <c r="K359" s="11" t="e">
        <f t="shared" si="74"/>
        <v>#VALUE!</v>
      </c>
      <c r="L359" s="11" t="e">
        <f t="shared" si="75"/>
        <v>#VALUE!</v>
      </c>
      <c r="M359" s="11" t="e">
        <f t="shared" si="76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77"/>
        <v>#VALUE!</v>
      </c>
      <c r="S359" s="11" t="e">
        <f t="shared" si="78"/>
        <v>#VALUE!</v>
      </c>
      <c r="T359" s="11" t="e">
        <f t="shared" si="79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67"/>
        <v>#VALUE!</v>
      </c>
      <c r="E360" s="9" t="e">
        <f t="shared" si="68"/>
        <v>#VALUE!</v>
      </c>
      <c r="F360" s="9" t="e">
        <f t="shared" si="69"/>
        <v>#VALUE!</v>
      </c>
      <c r="G360" s="9" t="str">
        <f t="shared" si="70"/>
        <v/>
      </c>
      <c r="H360" s="9" t="str">
        <f t="shared" si="71"/>
        <v/>
      </c>
      <c r="I360" s="9" t="str">
        <f t="shared" si="72"/>
        <v/>
      </c>
      <c r="J360" s="9" t="str">
        <f t="shared" si="73"/>
        <v/>
      </c>
      <c r="K360" s="11" t="e">
        <f t="shared" si="74"/>
        <v>#VALUE!</v>
      </c>
      <c r="L360" s="11" t="e">
        <f t="shared" si="75"/>
        <v>#VALUE!</v>
      </c>
      <c r="M360" s="11" t="e">
        <f t="shared" si="76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77"/>
        <v>#VALUE!</v>
      </c>
      <c r="S360" s="11" t="e">
        <f t="shared" si="78"/>
        <v>#VALUE!</v>
      </c>
      <c r="T360" s="11" t="e">
        <f t="shared" si="79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67"/>
        <v>#VALUE!</v>
      </c>
      <c r="E361" s="9" t="e">
        <f t="shared" si="68"/>
        <v>#VALUE!</v>
      </c>
      <c r="F361" s="9" t="e">
        <f t="shared" si="69"/>
        <v>#VALUE!</v>
      </c>
      <c r="G361" s="9" t="str">
        <f t="shared" si="70"/>
        <v/>
      </c>
      <c r="H361" s="9" t="str">
        <f t="shared" si="71"/>
        <v/>
      </c>
      <c r="I361" s="9" t="str">
        <f t="shared" si="72"/>
        <v/>
      </c>
      <c r="J361" s="9" t="str">
        <f t="shared" si="73"/>
        <v/>
      </c>
      <c r="K361" s="11" t="e">
        <f t="shared" si="74"/>
        <v>#VALUE!</v>
      </c>
      <c r="L361" s="11" t="e">
        <f t="shared" si="75"/>
        <v>#VALUE!</v>
      </c>
      <c r="M361" s="11" t="e">
        <f t="shared" si="76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77"/>
        <v>#VALUE!</v>
      </c>
      <c r="S361" s="11" t="e">
        <f t="shared" si="78"/>
        <v>#VALUE!</v>
      </c>
      <c r="T361" s="11" t="e">
        <f t="shared" si="79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67"/>
        <v>#VALUE!</v>
      </c>
      <c r="E362" s="9" t="e">
        <f t="shared" si="68"/>
        <v>#VALUE!</v>
      </c>
      <c r="F362" s="9" t="e">
        <f t="shared" si="69"/>
        <v>#VALUE!</v>
      </c>
      <c r="G362" s="9" t="str">
        <f t="shared" si="70"/>
        <v/>
      </c>
      <c r="H362" s="9" t="str">
        <f t="shared" si="71"/>
        <v/>
      </c>
      <c r="I362" s="9" t="str">
        <f t="shared" si="72"/>
        <v/>
      </c>
      <c r="J362" s="9" t="str">
        <f t="shared" si="73"/>
        <v/>
      </c>
      <c r="K362" s="11" t="e">
        <f t="shared" si="74"/>
        <v>#VALUE!</v>
      </c>
      <c r="L362" s="11" t="e">
        <f t="shared" si="75"/>
        <v>#VALUE!</v>
      </c>
      <c r="M362" s="11" t="e">
        <f t="shared" si="76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77"/>
        <v>#VALUE!</v>
      </c>
      <c r="S362" s="11" t="e">
        <f t="shared" si="78"/>
        <v>#VALUE!</v>
      </c>
      <c r="T362" s="11" t="e">
        <f t="shared" si="79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67"/>
        <v>#VALUE!</v>
      </c>
      <c r="E363" s="9" t="e">
        <f t="shared" si="68"/>
        <v>#VALUE!</v>
      </c>
      <c r="F363" s="9" t="e">
        <f t="shared" si="69"/>
        <v>#VALUE!</v>
      </c>
      <c r="G363" s="9" t="str">
        <f t="shared" si="70"/>
        <v/>
      </c>
      <c r="H363" s="9" t="str">
        <f t="shared" si="71"/>
        <v/>
      </c>
      <c r="I363" s="9" t="str">
        <f t="shared" si="72"/>
        <v/>
      </c>
      <c r="J363" s="9" t="str">
        <f t="shared" si="73"/>
        <v/>
      </c>
      <c r="K363" s="11" t="e">
        <f t="shared" si="74"/>
        <v>#VALUE!</v>
      </c>
      <c r="L363" s="11" t="e">
        <f t="shared" si="75"/>
        <v>#VALUE!</v>
      </c>
      <c r="M363" s="11" t="e">
        <f t="shared" si="76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77"/>
        <v>#VALUE!</v>
      </c>
      <c r="S363" s="11" t="e">
        <f t="shared" si="78"/>
        <v>#VALUE!</v>
      </c>
      <c r="T363" s="11" t="e">
        <f t="shared" si="79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67"/>
        <v>#VALUE!</v>
      </c>
      <c r="E364" s="9" t="e">
        <f t="shared" si="68"/>
        <v>#VALUE!</v>
      </c>
      <c r="F364" s="9" t="e">
        <f t="shared" si="69"/>
        <v>#VALUE!</v>
      </c>
      <c r="G364" s="9" t="str">
        <f t="shared" si="70"/>
        <v/>
      </c>
      <c r="H364" s="9" t="str">
        <f t="shared" si="71"/>
        <v/>
      </c>
      <c r="I364" s="9" t="str">
        <f t="shared" si="72"/>
        <v/>
      </c>
      <c r="J364" s="9" t="str">
        <f t="shared" si="73"/>
        <v/>
      </c>
      <c r="K364" s="11" t="e">
        <f t="shared" si="74"/>
        <v>#VALUE!</v>
      </c>
      <c r="L364" s="11" t="e">
        <f t="shared" si="75"/>
        <v>#VALUE!</v>
      </c>
      <c r="M364" s="11" t="e">
        <f t="shared" si="76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77"/>
        <v>#VALUE!</v>
      </c>
      <c r="S364" s="11" t="e">
        <f t="shared" si="78"/>
        <v>#VALUE!</v>
      </c>
      <c r="T364" s="11" t="e">
        <f t="shared" si="79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67"/>
        <v>#VALUE!</v>
      </c>
      <c r="E365" s="9" t="e">
        <f t="shared" si="68"/>
        <v>#VALUE!</v>
      </c>
      <c r="F365" s="9" t="e">
        <f t="shared" si="69"/>
        <v>#VALUE!</v>
      </c>
      <c r="G365" s="9" t="str">
        <f t="shared" si="70"/>
        <v/>
      </c>
      <c r="H365" s="9" t="str">
        <f t="shared" si="71"/>
        <v/>
      </c>
      <c r="I365" s="9" t="str">
        <f t="shared" si="72"/>
        <v/>
      </c>
      <c r="J365" s="9" t="str">
        <f t="shared" si="73"/>
        <v/>
      </c>
      <c r="K365" s="11" t="e">
        <f t="shared" si="74"/>
        <v>#VALUE!</v>
      </c>
      <c r="L365" s="11" t="e">
        <f t="shared" si="75"/>
        <v>#VALUE!</v>
      </c>
      <c r="M365" s="11" t="e">
        <f t="shared" si="76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77"/>
        <v>#VALUE!</v>
      </c>
      <c r="S365" s="11" t="e">
        <f t="shared" si="78"/>
        <v>#VALUE!</v>
      </c>
      <c r="T365" s="11" t="e">
        <f t="shared" si="79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67"/>
        <v>#VALUE!</v>
      </c>
      <c r="E366" s="9" t="e">
        <f t="shared" si="68"/>
        <v>#VALUE!</v>
      </c>
      <c r="F366" s="9" t="e">
        <f t="shared" si="69"/>
        <v>#VALUE!</v>
      </c>
      <c r="G366" s="9" t="str">
        <f t="shared" si="70"/>
        <v/>
      </c>
      <c r="H366" s="9" t="str">
        <f t="shared" si="71"/>
        <v/>
      </c>
      <c r="I366" s="9" t="str">
        <f t="shared" si="72"/>
        <v/>
      </c>
      <c r="J366" s="9" t="str">
        <f t="shared" si="73"/>
        <v/>
      </c>
      <c r="K366" s="11" t="e">
        <f t="shared" si="74"/>
        <v>#VALUE!</v>
      </c>
      <c r="L366" s="11" t="e">
        <f t="shared" si="75"/>
        <v>#VALUE!</v>
      </c>
      <c r="M366" s="11" t="e">
        <f t="shared" si="76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77"/>
        <v>#VALUE!</v>
      </c>
      <c r="S366" s="11" t="e">
        <f t="shared" si="78"/>
        <v>#VALUE!</v>
      </c>
      <c r="T366" s="11" t="e">
        <f t="shared" si="79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67"/>
        <v>#VALUE!</v>
      </c>
      <c r="E367" s="9" t="e">
        <f t="shared" si="68"/>
        <v>#VALUE!</v>
      </c>
      <c r="F367" s="9" t="e">
        <f t="shared" si="69"/>
        <v>#VALUE!</v>
      </c>
      <c r="G367" s="9" t="str">
        <f t="shared" si="70"/>
        <v/>
      </c>
      <c r="H367" s="9" t="str">
        <f t="shared" si="71"/>
        <v/>
      </c>
      <c r="I367" s="9" t="str">
        <f t="shared" si="72"/>
        <v/>
      </c>
      <c r="J367" s="9" t="str">
        <f t="shared" si="73"/>
        <v/>
      </c>
      <c r="K367" s="11" t="e">
        <f t="shared" si="74"/>
        <v>#VALUE!</v>
      </c>
      <c r="L367" s="11" t="e">
        <f t="shared" si="75"/>
        <v>#VALUE!</v>
      </c>
      <c r="M367" s="11" t="e">
        <f t="shared" si="76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77"/>
        <v>#VALUE!</v>
      </c>
      <c r="S367" s="11" t="e">
        <f t="shared" si="78"/>
        <v>#VALUE!</v>
      </c>
      <c r="T367" s="11" t="e">
        <f t="shared" si="79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67"/>
        <v>#VALUE!</v>
      </c>
      <c r="E368" s="9" t="e">
        <f t="shared" si="68"/>
        <v>#VALUE!</v>
      </c>
      <c r="F368" s="9" t="e">
        <f t="shared" si="69"/>
        <v>#VALUE!</v>
      </c>
      <c r="G368" s="9" t="str">
        <f t="shared" si="70"/>
        <v/>
      </c>
      <c r="H368" s="9" t="str">
        <f t="shared" si="71"/>
        <v/>
      </c>
      <c r="I368" s="9" t="str">
        <f t="shared" si="72"/>
        <v/>
      </c>
      <c r="J368" s="9" t="str">
        <f t="shared" si="73"/>
        <v/>
      </c>
      <c r="K368" s="11" t="e">
        <f t="shared" si="74"/>
        <v>#VALUE!</v>
      </c>
      <c r="L368" s="11" t="e">
        <f t="shared" si="75"/>
        <v>#VALUE!</v>
      </c>
      <c r="M368" s="11" t="e">
        <f t="shared" si="76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77"/>
        <v>#VALUE!</v>
      </c>
      <c r="S368" s="11" t="e">
        <f t="shared" si="78"/>
        <v>#VALUE!</v>
      </c>
      <c r="T368" s="11" t="e">
        <f t="shared" si="79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67"/>
        <v>#VALUE!</v>
      </c>
      <c r="E369" s="9" t="e">
        <f t="shared" si="68"/>
        <v>#VALUE!</v>
      </c>
      <c r="F369" s="9" t="e">
        <f t="shared" si="69"/>
        <v>#VALUE!</v>
      </c>
      <c r="G369" s="9" t="str">
        <f t="shared" si="70"/>
        <v/>
      </c>
      <c r="H369" s="9" t="str">
        <f t="shared" si="71"/>
        <v/>
      </c>
      <c r="I369" s="9" t="str">
        <f t="shared" si="72"/>
        <v/>
      </c>
      <c r="J369" s="9" t="str">
        <f t="shared" si="73"/>
        <v/>
      </c>
      <c r="K369" s="11" t="e">
        <f t="shared" si="74"/>
        <v>#VALUE!</v>
      </c>
      <c r="L369" s="11" t="e">
        <f t="shared" si="75"/>
        <v>#VALUE!</v>
      </c>
      <c r="M369" s="11" t="e">
        <f t="shared" si="76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77"/>
        <v>#VALUE!</v>
      </c>
      <c r="S369" s="11" t="e">
        <f t="shared" si="78"/>
        <v>#VALUE!</v>
      </c>
      <c r="T369" s="11" t="e">
        <f t="shared" si="79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67"/>
        <v>#VALUE!</v>
      </c>
      <c r="E370" s="9" t="e">
        <f t="shared" si="68"/>
        <v>#VALUE!</v>
      </c>
      <c r="F370" s="9" t="e">
        <f t="shared" si="69"/>
        <v>#VALUE!</v>
      </c>
      <c r="G370" s="9" t="str">
        <f t="shared" si="70"/>
        <v/>
      </c>
      <c r="H370" s="9" t="str">
        <f t="shared" si="71"/>
        <v/>
      </c>
      <c r="I370" s="9" t="str">
        <f t="shared" si="72"/>
        <v/>
      </c>
      <c r="J370" s="9" t="str">
        <f t="shared" si="73"/>
        <v/>
      </c>
      <c r="K370" s="11" t="e">
        <f t="shared" si="74"/>
        <v>#VALUE!</v>
      </c>
      <c r="L370" s="11" t="e">
        <f t="shared" si="75"/>
        <v>#VALUE!</v>
      </c>
      <c r="M370" s="11" t="e">
        <f t="shared" si="76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77"/>
        <v>#VALUE!</v>
      </c>
      <c r="S370" s="11" t="e">
        <f t="shared" si="78"/>
        <v>#VALUE!</v>
      </c>
      <c r="T370" s="11" t="e">
        <f t="shared" si="79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67"/>
        <v>#VALUE!</v>
      </c>
      <c r="E371" s="9" t="e">
        <f t="shared" si="68"/>
        <v>#VALUE!</v>
      </c>
      <c r="F371" s="9" t="e">
        <f t="shared" si="69"/>
        <v>#VALUE!</v>
      </c>
      <c r="G371" s="9" t="str">
        <f t="shared" si="70"/>
        <v/>
      </c>
      <c r="H371" s="9" t="str">
        <f t="shared" si="71"/>
        <v/>
      </c>
      <c r="I371" s="9" t="str">
        <f t="shared" si="72"/>
        <v/>
      </c>
      <c r="J371" s="9" t="str">
        <f t="shared" si="73"/>
        <v/>
      </c>
      <c r="K371" s="11" t="e">
        <f t="shared" si="74"/>
        <v>#VALUE!</v>
      </c>
      <c r="L371" s="11" t="e">
        <f t="shared" si="75"/>
        <v>#VALUE!</v>
      </c>
      <c r="M371" s="11" t="e">
        <f t="shared" si="76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77"/>
        <v>#VALUE!</v>
      </c>
      <c r="S371" s="11" t="e">
        <f t="shared" si="78"/>
        <v>#VALUE!</v>
      </c>
      <c r="T371" s="11" t="e">
        <f t="shared" si="79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67"/>
        <v>#VALUE!</v>
      </c>
      <c r="E372" s="9" t="e">
        <f t="shared" si="68"/>
        <v>#VALUE!</v>
      </c>
      <c r="F372" s="9" t="e">
        <f t="shared" si="69"/>
        <v>#VALUE!</v>
      </c>
      <c r="G372" s="9" t="str">
        <f t="shared" si="70"/>
        <v/>
      </c>
      <c r="H372" s="9" t="str">
        <f t="shared" si="71"/>
        <v/>
      </c>
      <c r="I372" s="9" t="str">
        <f t="shared" si="72"/>
        <v/>
      </c>
      <c r="J372" s="9" t="str">
        <f t="shared" si="73"/>
        <v/>
      </c>
      <c r="K372" s="11" t="e">
        <f t="shared" si="74"/>
        <v>#VALUE!</v>
      </c>
      <c r="L372" s="11" t="e">
        <f t="shared" si="75"/>
        <v>#VALUE!</v>
      </c>
      <c r="M372" s="11" t="e">
        <f t="shared" si="76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77"/>
        <v>#VALUE!</v>
      </c>
      <c r="S372" s="11" t="e">
        <f t="shared" si="78"/>
        <v>#VALUE!</v>
      </c>
      <c r="T372" s="11" t="e">
        <f t="shared" si="79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67"/>
        <v>#VALUE!</v>
      </c>
      <c r="E373" s="9" t="e">
        <f t="shared" si="68"/>
        <v>#VALUE!</v>
      </c>
      <c r="F373" s="9" t="e">
        <f t="shared" si="69"/>
        <v>#VALUE!</v>
      </c>
      <c r="G373" s="9" t="str">
        <f t="shared" si="70"/>
        <v/>
      </c>
      <c r="H373" s="9" t="str">
        <f t="shared" si="71"/>
        <v/>
      </c>
      <c r="I373" s="9" t="str">
        <f t="shared" si="72"/>
        <v/>
      </c>
      <c r="J373" s="9" t="str">
        <f t="shared" si="73"/>
        <v/>
      </c>
      <c r="K373" s="11" t="e">
        <f t="shared" si="74"/>
        <v>#VALUE!</v>
      </c>
      <c r="L373" s="11" t="e">
        <f t="shared" si="75"/>
        <v>#VALUE!</v>
      </c>
      <c r="M373" s="11" t="e">
        <f t="shared" si="76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77"/>
        <v>#VALUE!</v>
      </c>
      <c r="S373" s="11" t="e">
        <f t="shared" si="78"/>
        <v>#VALUE!</v>
      </c>
      <c r="T373" s="11" t="e">
        <f t="shared" si="79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67"/>
        <v>#VALUE!</v>
      </c>
      <c r="E374" s="9" t="e">
        <f t="shared" si="68"/>
        <v>#VALUE!</v>
      </c>
      <c r="F374" s="9" t="e">
        <f t="shared" si="69"/>
        <v>#VALUE!</v>
      </c>
      <c r="G374" s="9" t="str">
        <f t="shared" si="70"/>
        <v/>
      </c>
      <c r="H374" s="9" t="str">
        <f t="shared" si="71"/>
        <v/>
      </c>
      <c r="I374" s="9" t="str">
        <f t="shared" si="72"/>
        <v/>
      </c>
      <c r="J374" s="9" t="str">
        <f t="shared" si="73"/>
        <v/>
      </c>
      <c r="K374" s="11" t="e">
        <f t="shared" si="74"/>
        <v>#VALUE!</v>
      </c>
      <c r="L374" s="11" t="e">
        <f t="shared" si="75"/>
        <v>#VALUE!</v>
      </c>
      <c r="M374" s="11" t="e">
        <f t="shared" si="76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77"/>
        <v>#VALUE!</v>
      </c>
      <c r="S374" s="11" t="e">
        <f t="shared" si="78"/>
        <v>#VALUE!</v>
      </c>
      <c r="T374" s="11" t="e">
        <f t="shared" si="79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67"/>
        <v>#VALUE!</v>
      </c>
      <c r="E375" s="9" t="e">
        <f t="shared" si="68"/>
        <v>#VALUE!</v>
      </c>
      <c r="F375" s="9" t="e">
        <f t="shared" si="69"/>
        <v>#VALUE!</v>
      </c>
      <c r="G375" s="9" t="str">
        <f t="shared" si="70"/>
        <v/>
      </c>
      <c r="H375" s="9" t="str">
        <f t="shared" si="71"/>
        <v/>
      </c>
      <c r="I375" s="9" t="str">
        <f t="shared" si="72"/>
        <v/>
      </c>
      <c r="J375" s="9" t="str">
        <f t="shared" si="73"/>
        <v/>
      </c>
      <c r="K375" s="11" t="e">
        <f t="shared" si="74"/>
        <v>#VALUE!</v>
      </c>
      <c r="L375" s="11" t="e">
        <f t="shared" si="75"/>
        <v>#VALUE!</v>
      </c>
      <c r="M375" s="11" t="e">
        <f t="shared" si="76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77"/>
        <v>#VALUE!</v>
      </c>
      <c r="S375" s="11" t="e">
        <f t="shared" si="78"/>
        <v>#VALUE!</v>
      </c>
      <c r="T375" s="11" t="e">
        <f t="shared" si="79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67"/>
        <v>#VALUE!</v>
      </c>
      <c r="E376" s="9" t="e">
        <f t="shared" si="68"/>
        <v>#VALUE!</v>
      </c>
      <c r="F376" s="9" t="e">
        <f t="shared" si="69"/>
        <v>#VALUE!</v>
      </c>
      <c r="G376" s="9" t="str">
        <f t="shared" si="70"/>
        <v/>
      </c>
      <c r="H376" s="9" t="str">
        <f t="shared" si="71"/>
        <v/>
      </c>
      <c r="I376" s="9" t="str">
        <f t="shared" si="72"/>
        <v/>
      </c>
      <c r="J376" s="9" t="str">
        <f t="shared" si="73"/>
        <v/>
      </c>
      <c r="K376" s="11" t="e">
        <f t="shared" si="74"/>
        <v>#VALUE!</v>
      </c>
      <c r="L376" s="11" t="e">
        <f t="shared" si="75"/>
        <v>#VALUE!</v>
      </c>
      <c r="M376" s="11" t="e">
        <f t="shared" si="76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77"/>
        <v>#VALUE!</v>
      </c>
      <c r="S376" s="11" t="e">
        <f t="shared" si="78"/>
        <v>#VALUE!</v>
      </c>
      <c r="T376" s="11" t="e">
        <f t="shared" si="79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67"/>
        <v>#VALUE!</v>
      </c>
      <c r="E377" s="9" t="e">
        <f t="shared" si="68"/>
        <v>#VALUE!</v>
      </c>
      <c r="F377" s="9" t="e">
        <f t="shared" si="69"/>
        <v>#VALUE!</v>
      </c>
      <c r="G377" s="9" t="str">
        <f t="shared" si="70"/>
        <v/>
      </c>
      <c r="H377" s="9" t="str">
        <f t="shared" si="71"/>
        <v/>
      </c>
      <c r="I377" s="9" t="str">
        <f t="shared" si="72"/>
        <v/>
      </c>
      <c r="J377" s="9" t="str">
        <f t="shared" si="73"/>
        <v/>
      </c>
      <c r="K377" s="11" t="e">
        <f t="shared" si="74"/>
        <v>#VALUE!</v>
      </c>
      <c r="L377" s="11" t="e">
        <f t="shared" si="75"/>
        <v>#VALUE!</v>
      </c>
      <c r="M377" s="11" t="e">
        <f t="shared" si="76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77"/>
        <v>#VALUE!</v>
      </c>
      <c r="S377" s="11" t="e">
        <f t="shared" si="78"/>
        <v>#VALUE!</v>
      </c>
      <c r="T377" s="11" t="e">
        <f t="shared" si="79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67"/>
        <v>#VALUE!</v>
      </c>
      <c r="E378" s="9" t="e">
        <f t="shared" si="68"/>
        <v>#VALUE!</v>
      </c>
      <c r="F378" s="9" t="e">
        <f t="shared" si="69"/>
        <v>#VALUE!</v>
      </c>
      <c r="G378" s="9" t="str">
        <f t="shared" si="70"/>
        <v/>
      </c>
      <c r="H378" s="9" t="str">
        <f t="shared" si="71"/>
        <v/>
      </c>
      <c r="I378" s="9" t="str">
        <f t="shared" si="72"/>
        <v/>
      </c>
      <c r="J378" s="9" t="str">
        <f t="shared" si="73"/>
        <v/>
      </c>
      <c r="K378" s="11" t="e">
        <f t="shared" si="74"/>
        <v>#VALUE!</v>
      </c>
      <c r="L378" s="11" t="e">
        <f t="shared" si="75"/>
        <v>#VALUE!</v>
      </c>
      <c r="M378" s="11" t="e">
        <f t="shared" si="76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77"/>
        <v>#VALUE!</v>
      </c>
      <c r="S378" s="11" t="e">
        <f t="shared" si="78"/>
        <v>#VALUE!</v>
      </c>
      <c r="T378" s="11" t="e">
        <f t="shared" si="79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67"/>
        <v>#VALUE!</v>
      </c>
      <c r="E379" s="9" t="e">
        <f t="shared" si="68"/>
        <v>#VALUE!</v>
      </c>
      <c r="F379" s="9" t="e">
        <f t="shared" si="69"/>
        <v>#VALUE!</v>
      </c>
      <c r="G379" s="9" t="str">
        <f t="shared" si="70"/>
        <v/>
      </c>
      <c r="H379" s="9" t="str">
        <f t="shared" si="71"/>
        <v/>
      </c>
      <c r="I379" s="9" t="str">
        <f t="shared" si="72"/>
        <v/>
      </c>
      <c r="J379" s="9" t="str">
        <f t="shared" si="73"/>
        <v/>
      </c>
      <c r="K379" s="11" t="e">
        <f t="shared" si="74"/>
        <v>#VALUE!</v>
      </c>
      <c r="L379" s="11" t="e">
        <f t="shared" si="75"/>
        <v>#VALUE!</v>
      </c>
      <c r="M379" s="11" t="e">
        <f t="shared" si="76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77"/>
        <v>#VALUE!</v>
      </c>
      <c r="S379" s="11" t="e">
        <f t="shared" si="78"/>
        <v>#VALUE!</v>
      </c>
      <c r="T379" s="11" t="e">
        <f t="shared" si="79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67"/>
        <v>#VALUE!</v>
      </c>
      <c r="E380" s="9" t="e">
        <f t="shared" si="68"/>
        <v>#VALUE!</v>
      </c>
      <c r="F380" s="9" t="e">
        <f t="shared" si="69"/>
        <v>#VALUE!</v>
      </c>
      <c r="G380" s="9" t="str">
        <f t="shared" si="70"/>
        <v/>
      </c>
      <c r="H380" s="9" t="str">
        <f t="shared" si="71"/>
        <v/>
      </c>
      <c r="I380" s="9" t="str">
        <f t="shared" si="72"/>
        <v/>
      </c>
      <c r="J380" s="9" t="str">
        <f t="shared" si="73"/>
        <v/>
      </c>
      <c r="K380" s="11" t="e">
        <f t="shared" si="74"/>
        <v>#VALUE!</v>
      </c>
      <c r="L380" s="11" t="e">
        <f t="shared" si="75"/>
        <v>#VALUE!</v>
      </c>
      <c r="M380" s="11" t="e">
        <f t="shared" si="76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77"/>
        <v>#VALUE!</v>
      </c>
      <c r="S380" s="11" t="e">
        <f t="shared" si="78"/>
        <v>#VALUE!</v>
      </c>
      <c r="T380" s="11" t="e">
        <f t="shared" si="79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67"/>
        <v>#VALUE!</v>
      </c>
      <c r="E381" s="9" t="e">
        <f t="shared" si="68"/>
        <v>#VALUE!</v>
      </c>
      <c r="F381" s="9" t="e">
        <f t="shared" si="69"/>
        <v>#VALUE!</v>
      </c>
      <c r="G381" s="9" t="str">
        <f t="shared" si="70"/>
        <v/>
      </c>
      <c r="H381" s="9" t="str">
        <f t="shared" si="71"/>
        <v/>
      </c>
      <c r="I381" s="9" t="str">
        <f t="shared" si="72"/>
        <v/>
      </c>
      <c r="J381" s="9" t="str">
        <f t="shared" si="73"/>
        <v/>
      </c>
      <c r="K381" s="11" t="e">
        <f t="shared" si="74"/>
        <v>#VALUE!</v>
      </c>
      <c r="L381" s="11" t="e">
        <f t="shared" si="75"/>
        <v>#VALUE!</v>
      </c>
      <c r="M381" s="11" t="e">
        <f t="shared" si="76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77"/>
        <v>#VALUE!</v>
      </c>
      <c r="S381" s="11" t="e">
        <f t="shared" si="78"/>
        <v>#VALUE!</v>
      </c>
      <c r="T381" s="11" t="e">
        <f t="shared" si="79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67"/>
        <v>#VALUE!</v>
      </c>
      <c r="E382" s="9" t="e">
        <f t="shared" si="68"/>
        <v>#VALUE!</v>
      </c>
      <c r="F382" s="9" t="e">
        <f t="shared" si="69"/>
        <v>#VALUE!</v>
      </c>
      <c r="G382" s="9" t="str">
        <f t="shared" si="70"/>
        <v/>
      </c>
      <c r="H382" s="9" t="str">
        <f t="shared" si="71"/>
        <v/>
      </c>
      <c r="I382" s="9" t="str">
        <f t="shared" si="72"/>
        <v/>
      </c>
      <c r="J382" s="9" t="str">
        <f t="shared" si="73"/>
        <v/>
      </c>
      <c r="K382" s="11" t="e">
        <f t="shared" si="74"/>
        <v>#VALUE!</v>
      </c>
      <c r="L382" s="11" t="e">
        <f t="shared" si="75"/>
        <v>#VALUE!</v>
      </c>
      <c r="M382" s="11" t="e">
        <f t="shared" si="76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77"/>
        <v>#VALUE!</v>
      </c>
      <c r="S382" s="11" t="e">
        <f t="shared" si="78"/>
        <v>#VALUE!</v>
      </c>
      <c r="T382" s="11" t="e">
        <f t="shared" si="79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67"/>
        <v>#VALUE!</v>
      </c>
      <c r="E383" s="9" t="e">
        <f t="shared" si="68"/>
        <v>#VALUE!</v>
      </c>
      <c r="F383" s="9" t="e">
        <f t="shared" si="69"/>
        <v>#VALUE!</v>
      </c>
      <c r="G383" s="9" t="str">
        <f t="shared" si="70"/>
        <v/>
      </c>
      <c r="H383" s="9" t="str">
        <f t="shared" si="71"/>
        <v/>
      </c>
      <c r="I383" s="9" t="str">
        <f t="shared" si="72"/>
        <v/>
      </c>
      <c r="J383" s="9" t="str">
        <f t="shared" si="73"/>
        <v/>
      </c>
      <c r="K383" s="11" t="e">
        <f t="shared" si="74"/>
        <v>#VALUE!</v>
      </c>
      <c r="L383" s="11" t="e">
        <f t="shared" si="75"/>
        <v>#VALUE!</v>
      </c>
      <c r="M383" s="11" t="e">
        <f t="shared" si="76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77"/>
        <v>#VALUE!</v>
      </c>
      <c r="S383" s="11" t="e">
        <f t="shared" si="78"/>
        <v>#VALUE!</v>
      </c>
      <c r="T383" s="11" t="e">
        <f t="shared" si="79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67"/>
        <v>#VALUE!</v>
      </c>
      <c r="E384" s="9" t="e">
        <f t="shared" si="68"/>
        <v>#VALUE!</v>
      </c>
      <c r="F384" s="9" t="e">
        <f t="shared" si="69"/>
        <v>#VALUE!</v>
      </c>
      <c r="G384" s="9" t="str">
        <f t="shared" si="70"/>
        <v/>
      </c>
      <c r="H384" s="9" t="str">
        <f t="shared" si="71"/>
        <v/>
      </c>
      <c r="I384" s="9" t="str">
        <f t="shared" si="72"/>
        <v/>
      </c>
      <c r="J384" s="9" t="str">
        <f t="shared" si="73"/>
        <v/>
      </c>
      <c r="K384" s="11" t="e">
        <f t="shared" si="74"/>
        <v>#VALUE!</v>
      </c>
      <c r="L384" s="11" t="e">
        <f t="shared" si="75"/>
        <v>#VALUE!</v>
      </c>
      <c r="M384" s="11" t="e">
        <f t="shared" si="76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77"/>
        <v>#VALUE!</v>
      </c>
      <c r="S384" s="11" t="e">
        <f t="shared" si="78"/>
        <v>#VALUE!</v>
      </c>
      <c r="T384" s="11" t="e">
        <f t="shared" si="79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67"/>
        <v>#VALUE!</v>
      </c>
      <c r="E385" s="9" t="e">
        <f t="shared" si="68"/>
        <v>#VALUE!</v>
      </c>
      <c r="F385" s="9" t="e">
        <f t="shared" si="69"/>
        <v>#VALUE!</v>
      </c>
      <c r="G385" s="9" t="str">
        <f t="shared" si="70"/>
        <v/>
      </c>
      <c r="H385" s="9" t="str">
        <f t="shared" si="71"/>
        <v/>
      </c>
      <c r="I385" s="9" t="str">
        <f t="shared" si="72"/>
        <v/>
      </c>
      <c r="J385" s="9" t="str">
        <f t="shared" si="73"/>
        <v/>
      </c>
      <c r="K385" s="11" t="e">
        <f t="shared" si="74"/>
        <v>#VALUE!</v>
      </c>
      <c r="L385" s="11" t="e">
        <f t="shared" si="75"/>
        <v>#VALUE!</v>
      </c>
      <c r="M385" s="11" t="e">
        <f t="shared" si="76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77"/>
        <v>#VALUE!</v>
      </c>
      <c r="S385" s="11" t="e">
        <f t="shared" si="78"/>
        <v>#VALUE!</v>
      </c>
      <c r="T385" s="11" t="e">
        <f t="shared" si="79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67"/>
        <v>#VALUE!</v>
      </c>
      <c r="E386" s="9" t="e">
        <f t="shared" si="68"/>
        <v>#VALUE!</v>
      </c>
      <c r="F386" s="9" t="e">
        <f t="shared" si="69"/>
        <v>#VALUE!</v>
      </c>
      <c r="G386" s="9" t="str">
        <f t="shared" si="70"/>
        <v/>
      </c>
      <c r="H386" s="9" t="str">
        <f t="shared" si="71"/>
        <v/>
      </c>
      <c r="I386" s="9" t="str">
        <f t="shared" si="72"/>
        <v/>
      </c>
      <c r="J386" s="9" t="str">
        <f t="shared" si="73"/>
        <v/>
      </c>
      <c r="K386" s="11" t="e">
        <f t="shared" si="74"/>
        <v>#VALUE!</v>
      </c>
      <c r="L386" s="11" t="e">
        <f t="shared" si="75"/>
        <v>#VALUE!</v>
      </c>
      <c r="M386" s="11" t="e">
        <f t="shared" si="76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77"/>
        <v>#VALUE!</v>
      </c>
      <c r="S386" s="11" t="e">
        <f t="shared" si="78"/>
        <v>#VALUE!</v>
      </c>
      <c r="T386" s="11" t="e">
        <f t="shared" si="79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67"/>
        <v>#VALUE!</v>
      </c>
      <c r="E387" s="9" t="e">
        <f t="shared" si="68"/>
        <v>#VALUE!</v>
      </c>
      <c r="F387" s="9" t="e">
        <f t="shared" si="69"/>
        <v>#VALUE!</v>
      </c>
      <c r="G387" s="9" t="str">
        <f t="shared" si="70"/>
        <v/>
      </c>
      <c r="H387" s="9" t="str">
        <f t="shared" si="71"/>
        <v/>
      </c>
      <c r="I387" s="9" t="str">
        <f t="shared" si="72"/>
        <v/>
      </c>
      <c r="J387" s="9" t="str">
        <f t="shared" si="73"/>
        <v/>
      </c>
      <c r="K387" s="11" t="e">
        <f t="shared" si="74"/>
        <v>#VALUE!</v>
      </c>
      <c r="L387" s="11" t="e">
        <f t="shared" si="75"/>
        <v>#VALUE!</v>
      </c>
      <c r="M387" s="11" t="e">
        <f t="shared" si="76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77"/>
        <v>#VALUE!</v>
      </c>
      <c r="S387" s="11" t="e">
        <f t="shared" si="78"/>
        <v>#VALUE!</v>
      </c>
      <c r="T387" s="11" t="e">
        <f t="shared" si="79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80">(K388/(AR388+K388-(AR388*K388)))</f>
        <v>#VALUE!</v>
      </c>
      <c r="E388" s="9" t="e">
        <f t="shared" ref="E388:E451" si="81">(L388/(AR388+L388-(AR388*L388)))</f>
        <v>#VALUE!</v>
      </c>
      <c r="F388" s="9" t="e">
        <f t="shared" ref="F388:F451" si="82">(M388/(AR388+M388-(AR388*M388)))</f>
        <v>#VALUE!</v>
      </c>
      <c r="G388" s="9" t="str">
        <f t="shared" ref="G388:G451" si="83">AR388</f>
        <v/>
      </c>
      <c r="H388" s="9" t="str">
        <f t="shared" ref="H388:H451" si="84">IF(A388="","",1/D388)</f>
        <v/>
      </c>
      <c r="I388" s="9" t="str">
        <f t="shared" ref="I388:I451" si="85">IF(B388="","",1/E388)</f>
        <v/>
      </c>
      <c r="J388" s="9" t="str">
        <f t="shared" ref="J388:J451" si="86">IF(C388="","",1/F388)</f>
        <v/>
      </c>
      <c r="K388" s="11" t="e">
        <f t="shared" ref="K388:K451" si="87">1/A388</f>
        <v>#VALUE!</v>
      </c>
      <c r="L388" s="11" t="e">
        <f t="shared" ref="L388:L451" si="88">1/B388</f>
        <v>#VALUE!</v>
      </c>
      <c r="M388" s="11" t="e">
        <f t="shared" ref="M388:M451" si="89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90">O388/N388</f>
        <v>#VALUE!</v>
      </c>
      <c r="S388" s="11" t="e">
        <f t="shared" ref="S388:S451" si="91">P388/N388</f>
        <v>#VALUE!</v>
      </c>
      <c r="T388" s="11" t="e">
        <f t="shared" ref="T388:T451" si="92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80"/>
        <v>#VALUE!</v>
      </c>
      <c r="E389" s="9" t="e">
        <f t="shared" si="81"/>
        <v>#VALUE!</v>
      </c>
      <c r="F389" s="9" t="e">
        <f t="shared" si="82"/>
        <v>#VALUE!</v>
      </c>
      <c r="G389" s="9" t="str">
        <f t="shared" si="83"/>
        <v/>
      </c>
      <c r="H389" s="9" t="str">
        <f t="shared" si="84"/>
        <v/>
      </c>
      <c r="I389" s="9" t="str">
        <f t="shared" si="85"/>
        <v/>
      </c>
      <c r="J389" s="9" t="str">
        <f t="shared" si="86"/>
        <v/>
      </c>
      <c r="K389" s="11" t="e">
        <f t="shared" si="87"/>
        <v>#VALUE!</v>
      </c>
      <c r="L389" s="11" t="e">
        <f t="shared" si="88"/>
        <v>#VALUE!</v>
      </c>
      <c r="M389" s="11" t="e">
        <f t="shared" si="89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90"/>
        <v>#VALUE!</v>
      </c>
      <c r="S389" s="11" t="e">
        <f t="shared" si="91"/>
        <v>#VALUE!</v>
      </c>
      <c r="T389" s="11" t="e">
        <f t="shared" si="92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80"/>
        <v>#VALUE!</v>
      </c>
      <c r="E390" s="9" t="e">
        <f t="shared" si="81"/>
        <v>#VALUE!</v>
      </c>
      <c r="F390" s="9" t="e">
        <f t="shared" si="82"/>
        <v>#VALUE!</v>
      </c>
      <c r="G390" s="9" t="str">
        <f t="shared" si="83"/>
        <v/>
      </c>
      <c r="H390" s="9" t="str">
        <f t="shared" si="84"/>
        <v/>
      </c>
      <c r="I390" s="9" t="str">
        <f t="shared" si="85"/>
        <v/>
      </c>
      <c r="J390" s="9" t="str">
        <f t="shared" si="86"/>
        <v/>
      </c>
      <c r="K390" s="11" t="e">
        <f t="shared" si="87"/>
        <v>#VALUE!</v>
      </c>
      <c r="L390" s="11" t="e">
        <f t="shared" si="88"/>
        <v>#VALUE!</v>
      </c>
      <c r="M390" s="11" t="e">
        <f t="shared" si="89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90"/>
        <v>#VALUE!</v>
      </c>
      <c r="S390" s="11" t="e">
        <f t="shared" si="91"/>
        <v>#VALUE!</v>
      </c>
      <c r="T390" s="11" t="e">
        <f t="shared" si="92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80"/>
        <v>#VALUE!</v>
      </c>
      <c r="E391" s="9" t="e">
        <f t="shared" si="81"/>
        <v>#VALUE!</v>
      </c>
      <c r="F391" s="9" t="e">
        <f t="shared" si="82"/>
        <v>#VALUE!</v>
      </c>
      <c r="G391" s="9" t="str">
        <f t="shared" si="83"/>
        <v/>
      </c>
      <c r="H391" s="9" t="str">
        <f t="shared" si="84"/>
        <v/>
      </c>
      <c r="I391" s="9" t="str">
        <f t="shared" si="85"/>
        <v/>
      </c>
      <c r="J391" s="9" t="str">
        <f t="shared" si="86"/>
        <v/>
      </c>
      <c r="K391" s="11" t="e">
        <f t="shared" si="87"/>
        <v>#VALUE!</v>
      </c>
      <c r="L391" s="11" t="e">
        <f t="shared" si="88"/>
        <v>#VALUE!</v>
      </c>
      <c r="M391" s="11" t="e">
        <f t="shared" si="89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90"/>
        <v>#VALUE!</v>
      </c>
      <c r="S391" s="11" t="e">
        <f t="shared" si="91"/>
        <v>#VALUE!</v>
      </c>
      <c r="T391" s="11" t="e">
        <f t="shared" si="92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80"/>
        <v>#VALUE!</v>
      </c>
      <c r="E392" s="9" t="e">
        <f t="shared" si="81"/>
        <v>#VALUE!</v>
      </c>
      <c r="F392" s="9" t="e">
        <f t="shared" si="82"/>
        <v>#VALUE!</v>
      </c>
      <c r="G392" s="9" t="str">
        <f t="shared" si="83"/>
        <v/>
      </c>
      <c r="H392" s="9" t="str">
        <f t="shared" si="84"/>
        <v/>
      </c>
      <c r="I392" s="9" t="str">
        <f t="shared" si="85"/>
        <v/>
      </c>
      <c r="J392" s="9" t="str">
        <f t="shared" si="86"/>
        <v/>
      </c>
      <c r="K392" s="11" t="e">
        <f t="shared" si="87"/>
        <v>#VALUE!</v>
      </c>
      <c r="L392" s="11" t="e">
        <f t="shared" si="88"/>
        <v>#VALUE!</v>
      </c>
      <c r="M392" s="11" t="e">
        <f t="shared" si="89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90"/>
        <v>#VALUE!</v>
      </c>
      <c r="S392" s="11" t="e">
        <f t="shared" si="91"/>
        <v>#VALUE!</v>
      </c>
      <c r="T392" s="11" t="e">
        <f t="shared" si="92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80"/>
        <v>#VALUE!</v>
      </c>
      <c r="E393" s="9" t="e">
        <f t="shared" si="81"/>
        <v>#VALUE!</v>
      </c>
      <c r="F393" s="9" t="e">
        <f t="shared" si="82"/>
        <v>#VALUE!</v>
      </c>
      <c r="G393" s="9" t="str">
        <f t="shared" si="83"/>
        <v/>
      </c>
      <c r="H393" s="9" t="str">
        <f t="shared" si="84"/>
        <v/>
      </c>
      <c r="I393" s="9" t="str">
        <f t="shared" si="85"/>
        <v/>
      </c>
      <c r="J393" s="9" t="str">
        <f t="shared" si="86"/>
        <v/>
      </c>
      <c r="K393" s="11" t="e">
        <f t="shared" si="87"/>
        <v>#VALUE!</v>
      </c>
      <c r="L393" s="11" t="e">
        <f t="shared" si="88"/>
        <v>#VALUE!</v>
      </c>
      <c r="M393" s="11" t="e">
        <f t="shared" si="89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90"/>
        <v>#VALUE!</v>
      </c>
      <c r="S393" s="11" t="e">
        <f t="shared" si="91"/>
        <v>#VALUE!</v>
      </c>
      <c r="T393" s="11" t="e">
        <f t="shared" si="92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80"/>
        <v>#VALUE!</v>
      </c>
      <c r="E394" s="9" t="e">
        <f t="shared" si="81"/>
        <v>#VALUE!</v>
      </c>
      <c r="F394" s="9" t="e">
        <f t="shared" si="82"/>
        <v>#VALUE!</v>
      </c>
      <c r="G394" s="9" t="str">
        <f t="shared" si="83"/>
        <v/>
      </c>
      <c r="H394" s="9" t="str">
        <f t="shared" si="84"/>
        <v/>
      </c>
      <c r="I394" s="9" t="str">
        <f t="shared" si="85"/>
        <v/>
      </c>
      <c r="J394" s="9" t="str">
        <f t="shared" si="86"/>
        <v/>
      </c>
      <c r="K394" s="11" t="e">
        <f t="shared" si="87"/>
        <v>#VALUE!</v>
      </c>
      <c r="L394" s="11" t="e">
        <f t="shared" si="88"/>
        <v>#VALUE!</v>
      </c>
      <c r="M394" s="11" t="e">
        <f t="shared" si="89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90"/>
        <v>#VALUE!</v>
      </c>
      <c r="S394" s="11" t="e">
        <f t="shared" si="91"/>
        <v>#VALUE!</v>
      </c>
      <c r="T394" s="11" t="e">
        <f t="shared" si="92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80"/>
        <v>#VALUE!</v>
      </c>
      <c r="E395" s="9" t="e">
        <f t="shared" si="81"/>
        <v>#VALUE!</v>
      </c>
      <c r="F395" s="9" t="e">
        <f t="shared" si="82"/>
        <v>#VALUE!</v>
      </c>
      <c r="G395" s="9" t="str">
        <f t="shared" si="83"/>
        <v/>
      </c>
      <c r="H395" s="9" t="str">
        <f t="shared" si="84"/>
        <v/>
      </c>
      <c r="I395" s="9" t="str">
        <f t="shared" si="85"/>
        <v/>
      </c>
      <c r="J395" s="9" t="str">
        <f t="shared" si="86"/>
        <v/>
      </c>
      <c r="K395" s="11" t="e">
        <f t="shared" si="87"/>
        <v>#VALUE!</v>
      </c>
      <c r="L395" s="11" t="e">
        <f t="shared" si="88"/>
        <v>#VALUE!</v>
      </c>
      <c r="M395" s="11" t="e">
        <f t="shared" si="89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90"/>
        <v>#VALUE!</v>
      </c>
      <c r="S395" s="11" t="e">
        <f t="shared" si="91"/>
        <v>#VALUE!</v>
      </c>
      <c r="T395" s="11" t="e">
        <f t="shared" si="92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80"/>
        <v>#VALUE!</v>
      </c>
      <c r="E396" s="9" t="e">
        <f t="shared" si="81"/>
        <v>#VALUE!</v>
      </c>
      <c r="F396" s="9" t="e">
        <f t="shared" si="82"/>
        <v>#VALUE!</v>
      </c>
      <c r="G396" s="9" t="str">
        <f t="shared" si="83"/>
        <v/>
      </c>
      <c r="H396" s="9" t="str">
        <f t="shared" si="84"/>
        <v/>
      </c>
      <c r="I396" s="9" t="str">
        <f t="shared" si="85"/>
        <v/>
      </c>
      <c r="J396" s="9" t="str">
        <f t="shared" si="86"/>
        <v/>
      </c>
      <c r="K396" s="11" t="e">
        <f t="shared" si="87"/>
        <v>#VALUE!</v>
      </c>
      <c r="L396" s="11" t="e">
        <f t="shared" si="88"/>
        <v>#VALUE!</v>
      </c>
      <c r="M396" s="11" t="e">
        <f t="shared" si="89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90"/>
        <v>#VALUE!</v>
      </c>
      <c r="S396" s="11" t="e">
        <f t="shared" si="91"/>
        <v>#VALUE!</v>
      </c>
      <c r="T396" s="11" t="e">
        <f t="shared" si="92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80"/>
        <v>#VALUE!</v>
      </c>
      <c r="E397" s="9" t="e">
        <f t="shared" si="81"/>
        <v>#VALUE!</v>
      </c>
      <c r="F397" s="9" t="e">
        <f t="shared" si="82"/>
        <v>#VALUE!</v>
      </c>
      <c r="G397" s="9" t="str">
        <f t="shared" si="83"/>
        <v/>
      </c>
      <c r="H397" s="9" t="str">
        <f t="shared" si="84"/>
        <v/>
      </c>
      <c r="I397" s="9" t="str">
        <f t="shared" si="85"/>
        <v/>
      </c>
      <c r="J397" s="9" t="str">
        <f t="shared" si="86"/>
        <v/>
      </c>
      <c r="K397" s="11" t="e">
        <f t="shared" si="87"/>
        <v>#VALUE!</v>
      </c>
      <c r="L397" s="11" t="e">
        <f t="shared" si="88"/>
        <v>#VALUE!</v>
      </c>
      <c r="M397" s="11" t="e">
        <f t="shared" si="89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90"/>
        <v>#VALUE!</v>
      </c>
      <c r="S397" s="11" t="e">
        <f t="shared" si="91"/>
        <v>#VALUE!</v>
      </c>
      <c r="T397" s="11" t="e">
        <f t="shared" si="92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80"/>
        <v>#VALUE!</v>
      </c>
      <c r="E398" s="9" t="e">
        <f t="shared" si="81"/>
        <v>#VALUE!</v>
      </c>
      <c r="F398" s="9" t="e">
        <f t="shared" si="82"/>
        <v>#VALUE!</v>
      </c>
      <c r="G398" s="9" t="str">
        <f t="shared" si="83"/>
        <v/>
      </c>
      <c r="H398" s="9" t="str">
        <f t="shared" si="84"/>
        <v/>
      </c>
      <c r="I398" s="9" t="str">
        <f t="shared" si="85"/>
        <v/>
      </c>
      <c r="J398" s="9" t="str">
        <f t="shared" si="86"/>
        <v/>
      </c>
      <c r="K398" s="11" t="e">
        <f t="shared" si="87"/>
        <v>#VALUE!</v>
      </c>
      <c r="L398" s="11" t="e">
        <f t="shared" si="88"/>
        <v>#VALUE!</v>
      </c>
      <c r="M398" s="11" t="e">
        <f t="shared" si="89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90"/>
        <v>#VALUE!</v>
      </c>
      <c r="S398" s="11" t="e">
        <f t="shared" si="91"/>
        <v>#VALUE!</v>
      </c>
      <c r="T398" s="11" t="e">
        <f t="shared" si="92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80"/>
        <v>#VALUE!</v>
      </c>
      <c r="E399" s="9" t="e">
        <f t="shared" si="81"/>
        <v>#VALUE!</v>
      </c>
      <c r="F399" s="9" t="e">
        <f t="shared" si="82"/>
        <v>#VALUE!</v>
      </c>
      <c r="G399" s="9" t="str">
        <f t="shared" si="83"/>
        <v/>
      </c>
      <c r="H399" s="9" t="str">
        <f t="shared" si="84"/>
        <v/>
      </c>
      <c r="I399" s="9" t="str">
        <f t="shared" si="85"/>
        <v/>
      </c>
      <c r="J399" s="9" t="str">
        <f t="shared" si="86"/>
        <v/>
      </c>
      <c r="K399" s="11" t="e">
        <f t="shared" si="87"/>
        <v>#VALUE!</v>
      </c>
      <c r="L399" s="11" t="e">
        <f t="shared" si="88"/>
        <v>#VALUE!</v>
      </c>
      <c r="M399" s="11" t="e">
        <f t="shared" si="89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90"/>
        <v>#VALUE!</v>
      </c>
      <c r="S399" s="11" t="e">
        <f t="shared" si="91"/>
        <v>#VALUE!</v>
      </c>
      <c r="T399" s="11" t="e">
        <f t="shared" si="92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80"/>
        <v>#VALUE!</v>
      </c>
      <c r="E400" s="9" t="e">
        <f t="shared" si="81"/>
        <v>#VALUE!</v>
      </c>
      <c r="F400" s="9" t="e">
        <f t="shared" si="82"/>
        <v>#VALUE!</v>
      </c>
      <c r="G400" s="9" t="str">
        <f t="shared" si="83"/>
        <v/>
      </c>
      <c r="H400" s="9" t="str">
        <f t="shared" si="84"/>
        <v/>
      </c>
      <c r="I400" s="9" t="str">
        <f t="shared" si="85"/>
        <v/>
      </c>
      <c r="J400" s="9" t="str">
        <f t="shared" si="86"/>
        <v/>
      </c>
      <c r="K400" s="11" t="e">
        <f t="shared" si="87"/>
        <v>#VALUE!</v>
      </c>
      <c r="L400" s="11" t="e">
        <f t="shared" si="88"/>
        <v>#VALUE!</v>
      </c>
      <c r="M400" s="11" t="e">
        <f t="shared" si="89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90"/>
        <v>#VALUE!</v>
      </c>
      <c r="S400" s="11" t="e">
        <f t="shared" si="91"/>
        <v>#VALUE!</v>
      </c>
      <c r="T400" s="11" t="e">
        <f t="shared" si="92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80"/>
        <v>#VALUE!</v>
      </c>
      <c r="E401" s="9" t="e">
        <f t="shared" si="81"/>
        <v>#VALUE!</v>
      </c>
      <c r="F401" s="9" t="e">
        <f t="shared" si="82"/>
        <v>#VALUE!</v>
      </c>
      <c r="G401" s="9" t="str">
        <f t="shared" si="83"/>
        <v/>
      </c>
      <c r="H401" s="9" t="str">
        <f t="shared" si="84"/>
        <v/>
      </c>
      <c r="I401" s="9" t="str">
        <f t="shared" si="85"/>
        <v/>
      </c>
      <c r="J401" s="9" t="str">
        <f t="shared" si="86"/>
        <v/>
      </c>
      <c r="K401" s="11" t="e">
        <f t="shared" si="87"/>
        <v>#VALUE!</v>
      </c>
      <c r="L401" s="11" t="e">
        <f t="shared" si="88"/>
        <v>#VALUE!</v>
      </c>
      <c r="M401" s="11" t="e">
        <f t="shared" si="89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90"/>
        <v>#VALUE!</v>
      </c>
      <c r="S401" s="11" t="e">
        <f t="shared" si="91"/>
        <v>#VALUE!</v>
      </c>
      <c r="T401" s="11" t="e">
        <f t="shared" si="92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80"/>
        <v>#VALUE!</v>
      </c>
      <c r="E402" s="9" t="e">
        <f t="shared" si="81"/>
        <v>#VALUE!</v>
      </c>
      <c r="F402" s="9" t="e">
        <f t="shared" si="82"/>
        <v>#VALUE!</v>
      </c>
      <c r="G402" s="9" t="str">
        <f t="shared" si="83"/>
        <v/>
      </c>
      <c r="H402" s="9" t="str">
        <f t="shared" si="84"/>
        <v/>
      </c>
      <c r="I402" s="9" t="str">
        <f t="shared" si="85"/>
        <v/>
      </c>
      <c r="J402" s="9" t="str">
        <f t="shared" si="86"/>
        <v/>
      </c>
      <c r="K402" s="11" t="e">
        <f t="shared" si="87"/>
        <v>#VALUE!</v>
      </c>
      <c r="L402" s="11" t="e">
        <f t="shared" si="88"/>
        <v>#VALUE!</v>
      </c>
      <c r="M402" s="11" t="e">
        <f t="shared" si="89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90"/>
        <v>#VALUE!</v>
      </c>
      <c r="S402" s="11" t="e">
        <f t="shared" si="91"/>
        <v>#VALUE!</v>
      </c>
      <c r="T402" s="11" t="e">
        <f t="shared" si="92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80"/>
        <v>#VALUE!</v>
      </c>
      <c r="E403" s="9" t="e">
        <f t="shared" si="81"/>
        <v>#VALUE!</v>
      </c>
      <c r="F403" s="9" t="e">
        <f t="shared" si="82"/>
        <v>#VALUE!</v>
      </c>
      <c r="G403" s="9" t="str">
        <f t="shared" si="83"/>
        <v/>
      </c>
      <c r="H403" s="9" t="str">
        <f t="shared" si="84"/>
        <v/>
      </c>
      <c r="I403" s="9" t="str">
        <f t="shared" si="85"/>
        <v/>
      </c>
      <c r="J403" s="9" t="str">
        <f t="shared" si="86"/>
        <v/>
      </c>
      <c r="K403" s="11" t="e">
        <f t="shared" si="87"/>
        <v>#VALUE!</v>
      </c>
      <c r="L403" s="11" t="e">
        <f t="shared" si="88"/>
        <v>#VALUE!</v>
      </c>
      <c r="M403" s="11" t="e">
        <f t="shared" si="89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90"/>
        <v>#VALUE!</v>
      </c>
      <c r="S403" s="11" t="e">
        <f t="shared" si="91"/>
        <v>#VALUE!</v>
      </c>
      <c r="T403" s="11" t="e">
        <f t="shared" si="92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80"/>
        <v>#VALUE!</v>
      </c>
      <c r="E404" s="9" t="e">
        <f t="shared" si="81"/>
        <v>#VALUE!</v>
      </c>
      <c r="F404" s="9" t="e">
        <f t="shared" si="82"/>
        <v>#VALUE!</v>
      </c>
      <c r="G404" s="9" t="str">
        <f t="shared" si="83"/>
        <v/>
      </c>
      <c r="H404" s="9" t="str">
        <f t="shared" si="84"/>
        <v/>
      </c>
      <c r="I404" s="9" t="str">
        <f t="shared" si="85"/>
        <v/>
      </c>
      <c r="J404" s="9" t="str">
        <f t="shared" si="86"/>
        <v/>
      </c>
      <c r="K404" s="11" t="e">
        <f t="shared" si="87"/>
        <v>#VALUE!</v>
      </c>
      <c r="L404" s="11" t="e">
        <f t="shared" si="88"/>
        <v>#VALUE!</v>
      </c>
      <c r="M404" s="11" t="e">
        <f t="shared" si="89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90"/>
        <v>#VALUE!</v>
      </c>
      <c r="S404" s="11" t="e">
        <f t="shared" si="91"/>
        <v>#VALUE!</v>
      </c>
      <c r="T404" s="11" t="e">
        <f t="shared" si="92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80"/>
        <v>#VALUE!</v>
      </c>
      <c r="E405" s="9" t="e">
        <f t="shared" si="81"/>
        <v>#VALUE!</v>
      </c>
      <c r="F405" s="9" t="e">
        <f t="shared" si="82"/>
        <v>#VALUE!</v>
      </c>
      <c r="G405" s="9" t="str">
        <f t="shared" si="83"/>
        <v/>
      </c>
      <c r="H405" s="9" t="str">
        <f t="shared" si="84"/>
        <v/>
      </c>
      <c r="I405" s="9" t="str">
        <f t="shared" si="85"/>
        <v/>
      </c>
      <c r="J405" s="9" t="str">
        <f t="shared" si="86"/>
        <v/>
      </c>
      <c r="K405" s="11" t="e">
        <f t="shared" si="87"/>
        <v>#VALUE!</v>
      </c>
      <c r="L405" s="11" t="e">
        <f t="shared" si="88"/>
        <v>#VALUE!</v>
      </c>
      <c r="M405" s="11" t="e">
        <f t="shared" si="89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90"/>
        <v>#VALUE!</v>
      </c>
      <c r="S405" s="11" t="e">
        <f t="shared" si="91"/>
        <v>#VALUE!</v>
      </c>
      <c r="T405" s="11" t="e">
        <f t="shared" si="92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80"/>
        <v>#VALUE!</v>
      </c>
      <c r="E406" s="9" t="e">
        <f t="shared" si="81"/>
        <v>#VALUE!</v>
      </c>
      <c r="F406" s="9" t="e">
        <f t="shared" si="82"/>
        <v>#VALUE!</v>
      </c>
      <c r="G406" s="9" t="str">
        <f t="shared" si="83"/>
        <v/>
      </c>
      <c r="H406" s="9" t="str">
        <f t="shared" si="84"/>
        <v/>
      </c>
      <c r="I406" s="9" t="str">
        <f t="shared" si="85"/>
        <v/>
      </c>
      <c r="J406" s="9" t="str">
        <f t="shared" si="86"/>
        <v/>
      </c>
      <c r="K406" s="11" t="e">
        <f t="shared" si="87"/>
        <v>#VALUE!</v>
      </c>
      <c r="L406" s="11" t="e">
        <f t="shared" si="88"/>
        <v>#VALUE!</v>
      </c>
      <c r="M406" s="11" t="e">
        <f t="shared" si="89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90"/>
        <v>#VALUE!</v>
      </c>
      <c r="S406" s="11" t="e">
        <f t="shared" si="91"/>
        <v>#VALUE!</v>
      </c>
      <c r="T406" s="11" t="e">
        <f t="shared" si="92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80"/>
        <v>#VALUE!</v>
      </c>
      <c r="E407" s="9" t="e">
        <f t="shared" si="81"/>
        <v>#VALUE!</v>
      </c>
      <c r="F407" s="9" t="e">
        <f t="shared" si="82"/>
        <v>#VALUE!</v>
      </c>
      <c r="G407" s="9" t="str">
        <f t="shared" si="83"/>
        <v/>
      </c>
      <c r="H407" s="9" t="str">
        <f t="shared" si="84"/>
        <v/>
      </c>
      <c r="I407" s="9" t="str">
        <f t="shared" si="85"/>
        <v/>
      </c>
      <c r="J407" s="9" t="str">
        <f t="shared" si="86"/>
        <v/>
      </c>
      <c r="K407" s="11" t="e">
        <f t="shared" si="87"/>
        <v>#VALUE!</v>
      </c>
      <c r="L407" s="11" t="e">
        <f t="shared" si="88"/>
        <v>#VALUE!</v>
      </c>
      <c r="M407" s="11" t="e">
        <f t="shared" si="89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90"/>
        <v>#VALUE!</v>
      </c>
      <c r="S407" s="11" t="e">
        <f t="shared" si="91"/>
        <v>#VALUE!</v>
      </c>
      <c r="T407" s="11" t="e">
        <f t="shared" si="92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80"/>
        <v>#VALUE!</v>
      </c>
      <c r="E408" s="9" t="e">
        <f t="shared" si="81"/>
        <v>#VALUE!</v>
      </c>
      <c r="F408" s="9" t="e">
        <f t="shared" si="82"/>
        <v>#VALUE!</v>
      </c>
      <c r="G408" s="9" t="str">
        <f t="shared" si="83"/>
        <v/>
      </c>
      <c r="H408" s="9" t="str">
        <f t="shared" si="84"/>
        <v/>
      </c>
      <c r="I408" s="9" t="str">
        <f t="shared" si="85"/>
        <v/>
      </c>
      <c r="J408" s="9" t="str">
        <f t="shared" si="86"/>
        <v/>
      </c>
      <c r="K408" s="11" t="e">
        <f t="shared" si="87"/>
        <v>#VALUE!</v>
      </c>
      <c r="L408" s="11" t="e">
        <f t="shared" si="88"/>
        <v>#VALUE!</v>
      </c>
      <c r="M408" s="11" t="e">
        <f t="shared" si="89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90"/>
        <v>#VALUE!</v>
      </c>
      <c r="S408" s="11" t="e">
        <f t="shared" si="91"/>
        <v>#VALUE!</v>
      </c>
      <c r="T408" s="11" t="e">
        <f t="shared" si="92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80"/>
        <v>#VALUE!</v>
      </c>
      <c r="E409" s="9" t="e">
        <f t="shared" si="81"/>
        <v>#VALUE!</v>
      </c>
      <c r="F409" s="9" t="e">
        <f t="shared" si="82"/>
        <v>#VALUE!</v>
      </c>
      <c r="G409" s="9" t="str">
        <f t="shared" si="83"/>
        <v/>
      </c>
      <c r="H409" s="9" t="str">
        <f t="shared" si="84"/>
        <v/>
      </c>
      <c r="I409" s="9" t="str">
        <f t="shared" si="85"/>
        <v/>
      </c>
      <c r="J409" s="9" t="str">
        <f t="shared" si="86"/>
        <v/>
      </c>
      <c r="K409" s="11" t="e">
        <f t="shared" si="87"/>
        <v>#VALUE!</v>
      </c>
      <c r="L409" s="11" t="e">
        <f t="shared" si="88"/>
        <v>#VALUE!</v>
      </c>
      <c r="M409" s="11" t="e">
        <f t="shared" si="89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90"/>
        <v>#VALUE!</v>
      </c>
      <c r="S409" s="11" t="e">
        <f t="shared" si="91"/>
        <v>#VALUE!</v>
      </c>
      <c r="T409" s="11" t="e">
        <f t="shared" si="92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80"/>
        <v>#VALUE!</v>
      </c>
      <c r="E410" s="9" t="e">
        <f t="shared" si="81"/>
        <v>#VALUE!</v>
      </c>
      <c r="F410" s="9" t="e">
        <f t="shared" si="82"/>
        <v>#VALUE!</v>
      </c>
      <c r="G410" s="9" t="str">
        <f t="shared" si="83"/>
        <v/>
      </c>
      <c r="H410" s="9" t="str">
        <f t="shared" si="84"/>
        <v/>
      </c>
      <c r="I410" s="9" t="str">
        <f t="shared" si="85"/>
        <v/>
      </c>
      <c r="J410" s="9" t="str">
        <f t="shared" si="86"/>
        <v/>
      </c>
      <c r="K410" s="11" t="e">
        <f t="shared" si="87"/>
        <v>#VALUE!</v>
      </c>
      <c r="L410" s="11" t="e">
        <f t="shared" si="88"/>
        <v>#VALUE!</v>
      </c>
      <c r="M410" s="11" t="e">
        <f t="shared" si="89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90"/>
        <v>#VALUE!</v>
      </c>
      <c r="S410" s="11" t="e">
        <f t="shared" si="91"/>
        <v>#VALUE!</v>
      </c>
      <c r="T410" s="11" t="e">
        <f t="shared" si="92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80"/>
        <v>#VALUE!</v>
      </c>
      <c r="E411" s="9" t="e">
        <f t="shared" si="81"/>
        <v>#VALUE!</v>
      </c>
      <c r="F411" s="9" t="e">
        <f t="shared" si="82"/>
        <v>#VALUE!</v>
      </c>
      <c r="G411" s="9" t="str">
        <f t="shared" si="83"/>
        <v/>
      </c>
      <c r="H411" s="9" t="str">
        <f t="shared" si="84"/>
        <v/>
      </c>
      <c r="I411" s="9" t="str">
        <f t="shared" si="85"/>
        <v/>
      </c>
      <c r="J411" s="9" t="str">
        <f t="shared" si="86"/>
        <v/>
      </c>
      <c r="K411" s="11" t="e">
        <f t="shared" si="87"/>
        <v>#VALUE!</v>
      </c>
      <c r="L411" s="11" t="e">
        <f t="shared" si="88"/>
        <v>#VALUE!</v>
      </c>
      <c r="M411" s="11" t="e">
        <f t="shared" si="89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90"/>
        <v>#VALUE!</v>
      </c>
      <c r="S411" s="11" t="e">
        <f t="shared" si="91"/>
        <v>#VALUE!</v>
      </c>
      <c r="T411" s="11" t="e">
        <f t="shared" si="92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80"/>
        <v>#VALUE!</v>
      </c>
      <c r="E412" s="9" t="e">
        <f t="shared" si="81"/>
        <v>#VALUE!</v>
      </c>
      <c r="F412" s="9" t="e">
        <f t="shared" si="82"/>
        <v>#VALUE!</v>
      </c>
      <c r="G412" s="9" t="str">
        <f t="shared" si="83"/>
        <v/>
      </c>
      <c r="H412" s="9" t="str">
        <f t="shared" si="84"/>
        <v/>
      </c>
      <c r="I412" s="9" t="str">
        <f t="shared" si="85"/>
        <v/>
      </c>
      <c r="J412" s="9" t="str">
        <f t="shared" si="86"/>
        <v/>
      </c>
      <c r="K412" s="11" t="e">
        <f t="shared" si="87"/>
        <v>#VALUE!</v>
      </c>
      <c r="L412" s="11" t="e">
        <f t="shared" si="88"/>
        <v>#VALUE!</v>
      </c>
      <c r="M412" s="11" t="e">
        <f t="shared" si="89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90"/>
        <v>#VALUE!</v>
      </c>
      <c r="S412" s="11" t="e">
        <f t="shared" si="91"/>
        <v>#VALUE!</v>
      </c>
      <c r="T412" s="11" t="e">
        <f t="shared" si="92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80"/>
        <v>#VALUE!</v>
      </c>
      <c r="E413" s="9" t="e">
        <f t="shared" si="81"/>
        <v>#VALUE!</v>
      </c>
      <c r="F413" s="9" t="e">
        <f t="shared" si="82"/>
        <v>#VALUE!</v>
      </c>
      <c r="G413" s="9" t="str">
        <f t="shared" si="83"/>
        <v/>
      </c>
      <c r="H413" s="9" t="str">
        <f t="shared" si="84"/>
        <v/>
      </c>
      <c r="I413" s="9" t="str">
        <f t="shared" si="85"/>
        <v/>
      </c>
      <c r="J413" s="9" t="str">
        <f t="shared" si="86"/>
        <v/>
      </c>
      <c r="K413" s="11" t="e">
        <f t="shared" si="87"/>
        <v>#VALUE!</v>
      </c>
      <c r="L413" s="11" t="e">
        <f t="shared" si="88"/>
        <v>#VALUE!</v>
      </c>
      <c r="M413" s="11" t="e">
        <f t="shared" si="89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90"/>
        <v>#VALUE!</v>
      </c>
      <c r="S413" s="11" t="e">
        <f t="shared" si="91"/>
        <v>#VALUE!</v>
      </c>
      <c r="T413" s="11" t="e">
        <f t="shared" si="92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80"/>
        <v>#VALUE!</v>
      </c>
      <c r="E414" s="9" t="e">
        <f t="shared" si="81"/>
        <v>#VALUE!</v>
      </c>
      <c r="F414" s="9" t="e">
        <f t="shared" si="82"/>
        <v>#VALUE!</v>
      </c>
      <c r="G414" s="9" t="str">
        <f t="shared" si="83"/>
        <v/>
      </c>
      <c r="H414" s="9" t="str">
        <f t="shared" si="84"/>
        <v/>
      </c>
      <c r="I414" s="9" t="str">
        <f t="shared" si="85"/>
        <v/>
      </c>
      <c r="J414" s="9" t="str">
        <f t="shared" si="86"/>
        <v/>
      </c>
      <c r="K414" s="11" t="e">
        <f t="shared" si="87"/>
        <v>#VALUE!</v>
      </c>
      <c r="L414" s="11" t="e">
        <f t="shared" si="88"/>
        <v>#VALUE!</v>
      </c>
      <c r="M414" s="11" t="e">
        <f t="shared" si="89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90"/>
        <v>#VALUE!</v>
      </c>
      <c r="S414" s="11" t="e">
        <f t="shared" si="91"/>
        <v>#VALUE!</v>
      </c>
      <c r="T414" s="11" t="e">
        <f t="shared" si="92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80"/>
        <v>#VALUE!</v>
      </c>
      <c r="E415" s="9" t="e">
        <f t="shared" si="81"/>
        <v>#VALUE!</v>
      </c>
      <c r="F415" s="9" t="e">
        <f t="shared" si="82"/>
        <v>#VALUE!</v>
      </c>
      <c r="G415" s="9" t="str">
        <f t="shared" si="83"/>
        <v/>
      </c>
      <c r="H415" s="9" t="str">
        <f t="shared" si="84"/>
        <v/>
      </c>
      <c r="I415" s="9" t="str">
        <f t="shared" si="85"/>
        <v/>
      </c>
      <c r="J415" s="9" t="str">
        <f t="shared" si="86"/>
        <v/>
      </c>
      <c r="K415" s="11" t="e">
        <f t="shared" si="87"/>
        <v>#VALUE!</v>
      </c>
      <c r="L415" s="11" t="e">
        <f t="shared" si="88"/>
        <v>#VALUE!</v>
      </c>
      <c r="M415" s="11" t="e">
        <f t="shared" si="89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90"/>
        <v>#VALUE!</v>
      </c>
      <c r="S415" s="11" t="e">
        <f t="shared" si="91"/>
        <v>#VALUE!</v>
      </c>
      <c r="T415" s="11" t="e">
        <f t="shared" si="92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80"/>
        <v>#VALUE!</v>
      </c>
      <c r="E416" s="9" t="e">
        <f t="shared" si="81"/>
        <v>#VALUE!</v>
      </c>
      <c r="F416" s="9" t="e">
        <f t="shared" si="82"/>
        <v>#VALUE!</v>
      </c>
      <c r="G416" s="9" t="str">
        <f t="shared" si="83"/>
        <v/>
      </c>
      <c r="H416" s="9" t="str">
        <f t="shared" si="84"/>
        <v/>
      </c>
      <c r="I416" s="9" t="str">
        <f t="shared" si="85"/>
        <v/>
      </c>
      <c r="J416" s="9" t="str">
        <f t="shared" si="86"/>
        <v/>
      </c>
      <c r="K416" s="11" t="e">
        <f t="shared" si="87"/>
        <v>#VALUE!</v>
      </c>
      <c r="L416" s="11" t="e">
        <f t="shared" si="88"/>
        <v>#VALUE!</v>
      </c>
      <c r="M416" s="11" t="e">
        <f t="shared" si="89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90"/>
        <v>#VALUE!</v>
      </c>
      <c r="S416" s="11" t="e">
        <f t="shared" si="91"/>
        <v>#VALUE!</v>
      </c>
      <c r="T416" s="11" t="e">
        <f t="shared" si="92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80"/>
        <v>#VALUE!</v>
      </c>
      <c r="E417" s="9" t="e">
        <f t="shared" si="81"/>
        <v>#VALUE!</v>
      </c>
      <c r="F417" s="9" t="e">
        <f t="shared" si="82"/>
        <v>#VALUE!</v>
      </c>
      <c r="G417" s="9" t="str">
        <f t="shared" si="83"/>
        <v/>
      </c>
      <c r="H417" s="9" t="str">
        <f t="shared" si="84"/>
        <v/>
      </c>
      <c r="I417" s="9" t="str">
        <f t="shared" si="85"/>
        <v/>
      </c>
      <c r="J417" s="9" t="str">
        <f t="shared" si="86"/>
        <v/>
      </c>
      <c r="K417" s="11" t="e">
        <f t="shared" si="87"/>
        <v>#VALUE!</v>
      </c>
      <c r="L417" s="11" t="e">
        <f t="shared" si="88"/>
        <v>#VALUE!</v>
      </c>
      <c r="M417" s="11" t="e">
        <f t="shared" si="89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90"/>
        <v>#VALUE!</v>
      </c>
      <c r="S417" s="11" t="e">
        <f t="shared" si="91"/>
        <v>#VALUE!</v>
      </c>
      <c r="T417" s="11" t="e">
        <f t="shared" si="92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80"/>
        <v>#VALUE!</v>
      </c>
      <c r="E418" s="9" t="e">
        <f t="shared" si="81"/>
        <v>#VALUE!</v>
      </c>
      <c r="F418" s="9" t="e">
        <f t="shared" si="82"/>
        <v>#VALUE!</v>
      </c>
      <c r="G418" s="9" t="str">
        <f t="shared" si="83"/>
        <v/>
      </c>
      <c r="H418" s="9" t="str">
        <f t="shared" si="84"/>
        <v/>
      </c>
      <c r="I418" s="9" t="str">
        <f t="shared" si="85"/>
        <v/>
      </c>
      <c r="J418" s="9" t="str">
        <f t="shared" si="86"/>
        <v/>
      </c>
      <c r="K418" s="11" t="e">
        <f t="shared" si="87"/>
        <v>#VALUE!</v>
      </c>
      <c r="L418" s="11" t="e">
        <f t="shared" si="88"/>
        <v>#VALUE!</v>
      </c>
      <c r="M418" s="11" t="e">
        <f t="shared" si="89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90"/>
        <v>#VALUE!</v>
      </c>
      <c r="S418" s="11" t="e">
        <f t="shared" si="91"/>
        <v>#VALUE!</v>
      </c>
      <c r="T418" s="11" t="e">
        <f t="shared" si="92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80"/>
        <v>#VALUE!</v>
      </c>
      <c r="E419" s="9" t="e">
        <f t="shared" si="81"/>
        <v>#VALUE!</v>
      </c>
      <c r="F419" s="9" t="e">
        <f t="shared" si="82"/>
        <v>#VALUE!</v>
      </c>
      <c r="G419" s="9" t="str">
        <f t="shared" si="83"/>
        <v/>
      </c>
      <c r="H419" s="9" t="str">
        <f t="shared" si="84"/>
        <v/>
      </c>
      <c r="I419" s="9" t="str">
        <f t="shared" si="85"/>
        <v/>
      </c>
      <c r="J419" s="9" t="str">
        <f t="shared" si="86"/>
        <v/>
      </c>
      <c r="K419" s="11" t="e">
        <f t="shared" si="87"/>
        <v>#VALUE!</v>
      </c>
      <c r="L419" s="11" t="e">
        <f t="shared" si="88"/>
        <v>#VALUE!</v>
      </c>
      <c r="M419" s="11" t="e">
        <f t="shared" si="89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90"/>
        <v>#VALUE!</v>
      </c>
      <c r="S419" s="11" t="e">
        <f t="shared" si="91"/>
        <v>#VALUE!</v>
      </c>
      <c r="T419" s="11" t="e">
        <f t="shared" si="92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80"/>
        <v>#VALUE!</v>
      </c>
      <c r="E420" s="9" t="e">
        <f t="shared" si="81"/>
        <v>#VALUE!</v>
      </c>
      <c r="F420" s="9" t="e">
        <f t="shared" si="82"/>
        <v>#VALUE!</v>
      </c>
      <c r="G420" s="9" t="str">
        <f t="shared" si="83"/>
        <v/>
      </c>
      <c r="H420" s="9" t="str">
        <f t="shared" si="84"/>
        <v/>
      </c>
      <c r="I420" s="9" t="str">
        <f t="shared" si="85"/>
        <v/>
      </c>
      <c r="J420" s="9" t="str">
        <f t="shared" si="86"/>
        <v/>
      </c>
      <c r="K420" s="11" t="e">
        <f t="shared" si="87"/>
        <v>#VALUE!</v>
      </c>
      <c r="L420" s="11" t="e">
        <f t="shared" si="88"/>
        <v>#VALUE!</v>
      </c>
      <c r="M420" s="11" t="e">
        <f t="shared" si="89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90"/>
        <v>#VALUE!</v>
      </c>
      <c r="S420" s="11" t="e">
        <f t="shared" si="91"/>
        <v>#VALUE!</v>
      </c>
      <c r="T420" s="11" t="e">
        <f t="shared" si="92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80"/>
        <v>#VALUE!</v>
      </c>
      <c r="E421" s="9" t="e">
        <f t="shared" si="81"/>
        <v>#VALUE!</v>
      </c>
      <c r="F421" s="9" t="e">
        <f t="shared" si="82"/>
        <v>#VALUE!</v>
      </c>
      <c r="G421" s="9" t="str">
        <f t="shared" si="83"/>
        <v/>
      </c>
      <c r="H421" s="9" t="str">
        <f t="shared" si="84"/>
        <v/>
      </c>
      <c r="I421" s="9" t="str">
        <f t="shared" si="85"/>
        <v/>
      </c>
      <c r="J421" s="9" t="str">
        <f t="shared" si="86"/>
        <v/>
      </c>
      <c r="K421" s="11" t="e">
        <f t="shared" si="87"/>
        <v>#VALUE!</v>
      </c>
      <c r="L421" s="11" t="e">
        <f t="shared" si="88"/>
        <v>#VALUE!</v>
      </c>
      <c r="M421" s="11" t="e">
        <f t="shared" si="89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90"/>
        <v>#VALUE!</v>
      </c>
      <c r="S421" s="11" t="e">
        <f t="shared" si="91"/>
        <v>#VALUE!</v>
      </c>
      <c r="T421" s="11" t="e">
        <f t="shared" si="92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80"/>
        <v>#VALUE!</v>
      </c>
      <c r="E422" s="9" t="e">
        <f t="shared" si="81"/>
        <v>#VALUE!</v>
      </c>
      <c r="F422" s="9" t="e">
        <f t="shared" si="82"/>
        <v>#VALUE!</v>
      </c>
      <c r="G422" s="9" t="str">
        <f t="shared" si="83"/>
        <v/>
      </c>
      <c r="H422" s="9" t="str">
        <f t="shared" si="84"/>
        <v/>
      </c>
      <c r="I422" s="9" t="str">
        <f t="shared" si="85"/>
        <v/>
      </c>
      <c r="J422" s="9" t="str">
        <f t="shared" si="86"/>
        <v/>
      </c>
      <c r="K422" s="11" t="e">
        <f t="shared" si="87"/>
        <v>#VALUE!</v>
      </c>
      <c r="L422" s="11" t="e">
        <f t="shared" si="88"/>
        <v>#VALUE!</v>
      </c>
      <c r="M422" s="11" t="e">
        <f t="shared" si="89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90"/>
        <v>#VALUE!</v>
      </c>
      <c r="S422" s="11" t="e">
        <f t="shared" si="91"/>
        <v>#VALUE!</v>
      </c>
      <c r="T422" s="11" t="e">
        <f t="shared" si="92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80"/>
        <v>#VALUE!</v>
      </c>
      <c r="E423" s="9" t="e">
        <f t="shared" si="81"/>
        <v>#VALUE!</v>
      </c>
      <c r="F423" s="9" t="e">
        <f t="shared" si="82"/>
        <v>#VALUE!</v>
      </c>
      <c r="G423" s="9" t="str">
        <f t="shared" si="83"/>
        <v/>
      </c>
      <c r="H423" s="9" t="str">
        <f t="shared" si="84"/>
        <v/>
      </c>
      <c r="I423" s="9" t="str">
        <f t="shared" si="85"/>
        <v/>
      </c>
      <c r="J423" s="9" t="str">
        <f t="shared" si="86"/>
        <v/>
      </c>
      <c r="K423" s="11" t="e">
        <f t="shared" si="87"/>
        <v>#VALUE!</v>
      </c>
      <c r="L423" s="11" t="e">
        <f t="shared" si="88"/>
        <v>#VALUE!</v>
      </c>
      <c r="M423" s="11" t="e">
        <f t="shared" si="89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90"/>
        <v>#VALUE!</v>
      </c>
      <c r="S423" s="11" t="e">
        <f t="shared" si="91"/>
        <v>#VALUE!</v>
      </c>
      <c r="T423" s="11" t="e">
        <f t="shared" si="92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80"/>
        <v>#VALUE!</v>
      </c>
      <c r="E424" s="9" t="e">
        <f t="shared" si="81"/>
        <v>#VALUE!</v>
      </c>
      <c r="F424" s="9" t="e">
        <f t="shared" si="82"/>
        <v>#VALUE!</v>
      </c>
      <c r="G424" s="9" t="str">
        <f t="shared" si="83"/>
        <v/>
      </c>
      <c r="H424" s="9" t="str">
        <f t="shared" si="84"/>
        <v/>
      </c>
      <c r="I424" s="9" t="str">
        <f t="shared" si="85"/>
        <v/>
      </c>
      <c r="J424" s="9" t="str">
        <f t="shared" si="86"/>
        <v/>
      </c>
      <c r="K424" s="11" t="e">
        <f t="shared" si="87"/>
        <v>#VALUE!</v>
      </c>
      <c r="L424" s="11" t="e">
        <f t="shared" si="88"/>
        <v>#VALUE!</v>
      </c>
      <c r="M424" s="11" t="e">
        <f t="shared" si="89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90"/>
        <v>#VALUE!</v>
      </c>
      <c r="S424" s="11" t="e">
        <f t="shared" si="91"/>
        <v>#VALUE!</v>
      </c>
      <c r="T424" s="11" t="e">
        <f t="shared" si="92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80"/>
        <v>#VALUE!</v>
      </c>
      <c r="E425" s="9" t="e">
        <f t="shared" si="81"/>
        <v>#VALUE!</v>
      </c>
      <c r="F425" s="9" t="e">
        <f t="shared" si="82"/>
        <v>#VALUE!</v>
      </c>
      <c r="G425" s="9" t="str">
        <f t="shared" si="83"/>
        <v/>
      </c>
      <c r="H425" s="9" t="str">
        <f t="shared" si="84"/>
        <v/>
      </c>
      <c r="I425" s="9" t="str">
        <f t="shared" si="85"/>
        <v/>
      </c>
      <c r="J425" s="9" t="str">
        <f t="shared" si="86"/>
        <v/>
      </c>
      <c r="K425" s="11" t="e">
        <f t="shared" si="87"/>
        <v>#VALUE!</v>
      </c>
      <c r="L425" s="11" t="e">
        <f t="shared" si="88"/>
        <v>#VALUE!</v>
      </c>
      <c r="M425" s="11" t="e">
        <f t="shared" si="89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90"/>
        <v>#VALUE!</v>
      </c>
      <c r="S425" s="11" t="e">
        <f t="shared" si="91"/>
        <v>#VALUE!</v>
      </c>
      <c r="T425" s="11" t="e">
        <f t="shared" si="92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80"/>
        <v>#VALUE!</v>
      </c>
      <c r="E426" s="9" t="e">
        <f t="shared" si="81"/>
        <v>#VALUE!</v>
      </c>
      <c r="F426" s="9" t="e">
        <f t="shared" si="82"/>
        <v>#VALUE!</v>
      </c>
      <c r="G426" s="9" t="str">
        <f t="shared" si="83"/>
        <v/>
      </c>
      <c r="H426" s="9" t="str">
        <f t="shared" si="84"/>
        <v/>
      </c>
      <c r="I426" s="9" t="str">
        <f t="shared" si="85"/>
        <v/>
      </c>
      <c r="J426" s="9" t="str">
        <f t="shared" si="86"/>
        <v/>
      </c>
      <c r="K426" s="11" t="e">
        <f t="shared" si="87"/>
        <v>#VALUE!</v>
      </c>
      <c r="L426" s="11" t="e">
        <f t="shared" si="88"/>
        <v>#VALUE!</v>
      </c>
      <c r="M426" s="11" t="e">
        <f t="shared" si="89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90"/>
        <v>#VALUE!</v>
      </c>
      <c r="S426" s="11" t="e">
        <f t="shared" si="91"/>
        <v>#VALUE!</v>
      </c>
      <c r="T426" s="11" t="e">
        <f t="shared" si="92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80"/>
        <v>#VALUE!</v>
      </c>
      <c r="E427" s="9" t="e">
        <f t="shared" si="81"/>
        <v>#VALUE!</v>
      </c>
      <c r="F427" s="9" t="e">
        <f t="shared" si="82"/>
        <v>#VALUE!</v>
      </c>
      <c r="G427" s="9" t="str">
        <f t="shared" si="83"/>
        <v/>
      </c>
      <c r="H427" s="9" t="str">
        <f t="shared" si="84"/>
        <v/>
      </c>
      <c r="I427" s="9" t="str">
        <f t="shared" si="85"/>
        <v/>
      </c>
      <c r="J427" s="9" t="str">
        <f t="shared" si="86"/>
        <v/>
      </c>
      <c r="K427" s="11" t="e">
        <f t="shared" si="87"/>
        <v>#VALUE!</v>
      </c>
      <c r="L427" s="11" t="e">
        <f t="shared" si="88"/>
        <v>#VALUE!</v>
      </c>
      <c r="M427" s="11" t="e">
        <f t="shared" si="89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90"/>
        <v>#VALUE!</v>
      </c>
      <c r="S427" s="11" t="e">
        <f t="shared" si="91"/>
        <v>#VALUE!</v>
      </c>
      <c r="T427" s="11" t="e">
        <f t="shared" si="92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80"/>
        <v>#VALUE!</v>
      </c>
      <c r="E428" s="9" t="e">
        <f t="shared" si="81"/>
        <v>#VALUE!</v>
      </c>
      <c r="F428" s="9" t="e">
        <f t="shared" si="82"/>
        <v>#VALUE!</v>
      </c>
      <c r="G428" s="9" t="str">
        <f t="shared" si="83"/>
        <v/>
      </c>
      <c r="H428" s="9" t="str">
        <f t="shared" si="84"/>
        <v/>
      </c>
      <c r="I428" s="9" t="str">
        <f t="shared" si="85"/>
        <v/>
      </c>
      <c r="J428" s="9" t="str">
        <f t="shared" si="86"/>
        <v/>
      </c>
      <c r="K428" s="11" t="e">
        <f t="shared" si="87"/>
        <v>#VALUE!</v>
      </c>
      <c r="L428" s="11" t="e">
        <f t="shared" si="88"/>
        <v>#VALUE!</v>
      </c>
      <c r="M428" s="11" t="e">
        <f t="shared" si="89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90"/>
        <v>#VALUE!</v>
      </c>
      <c r="S428" s="11" t="e">
        <f t="shared" si="91"/>
        <v>#VALUE!</v>
      </c>
      <c r="T428" s="11" t="e">
        <f t="shared" si="92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80"/>
        <v>#VALUE!</v>
      </c>
      <c r="E429" s="9" t="e">
        <f t="shared" si="81"/>
        <v>#VALUE!</v>
      </c>
      <c r="F429" s="9" t="e">
        <f t="shared" si="82"/>
        <v>#VALUE!</v>
      </c>
      <c r="G429" s="9" t="str">
        <f t="shared" si="83"/>
        <v/>
      </c>
      <c r="H429" s="9" t="str">
        <f t="shared" si="84"/>
        <v/>
      </c>
      <c r="I429" s="9" t="str">
        <f t="shared" si="85"/>
        <v/>
      </c>
      <c r="J429" s="9" t="str">
        <f t="shared" si="86"/>
        <v/>
      </c>
      <c r="K429" s="11" t="e">
        <f t="shared" si="87"/>
        <v>#VALUE!</v>
      </c>
      <c r="L429" s="11" t="e">
        <f t="shared" si="88"/>
        <v>#VALUE!</v>
      </c>
      <c r="M429" s="11" t="e">
        <f t="shared" si="89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90"/>
        <v>#VALUE!</v>
      </c>
      <c r="S429" s="11" t="e">
        <f t="shared" si="91"/>
        <v>#VALUE!</v>
      </c>
      <c r="T429" s="11" t="e">
        <f t="shared" si="92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80"/>
        <v>#VALUE!</v>
      </c>
      <c r="E430" s="9" t="e">
        <f t="shared" si="81"/>
        <v>#VALUE!</v>
      </c>
      <c r="F430" s="9" t="e">
        <f t="shared" si="82"/>
        <v>#VALUE!</v>
      </c>
      <c r="G430" s="9" t="str">
        <f t="shared" si="83"/>
        <v/>
      </c>
      <c r="H430" s="9" t="str">
        <f t="shared" si="84"/>
        <v/>
      </c>
      <c r="I430" s="9" t="str">
        <f t="shared" si="85"/>
        <v/>
      </c>
      <c r="J430" s="9" t="str">
        <f t="shared" si="86"/>
        <v/>
      </c>
      <c r="K430" s="11" t="e">
        <f t="shared" si="87"/>
        <v>#VALUE!</v>
      </c>
      <c r="L430" s="11" t="e">
        <f t="shared" si="88"/>
        <v>#VALUE!</v>
      </c>
      <c r="M430" s="11" t="e">
        <f t="shared" si="89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90"/>
        <v>#VALUE!</v>
      </c>
      <c r="S430" s="11" t="e">
        <f t="shared" si="91"/>
        <v>#VALUE!</v>
      </c>
      <c r="T430" s="11" t="e">
        <f t="shared" si="92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80"/>
        <v>#VALUE!</v>
      </c>
      <c r="E431" s="9" t="e">
        <f t="shared" si="81"/>
        <v>#VALUE!</v>
      </c>
      <c r="F431" s="9" t="e">
        <f t="shared" si="82"/>
        <v>#VALUE!</v>
      </c>
      <c r="G431" s="9" t="str">
        <f t="shared" si="83"/>
        <v/>
      </c>
      <c r="H431" s="9" t="str">
        <f t="shared" si="84"/>
        <v/>
      </c>
      <c r="I431" s="9" t="str">
        <f t="shared" si="85"/>
        <v/>
      </c>
      <c r="J431" s="9" t="str">
        <f t="shared" si="86"/>
        <v/>
      </c>
      <c r="K431" s="11" t="e">
        <f t="shared" si="87"/>
        <v>#VALUE!</v>
      </c>
      <c r="L431" s="11" t="e">
        <f t="shared" si="88"/>
        <v>#VALUE!</v>
      </c>
      <c r="M431" s="11" t="e">
        <f t="shared" si="89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90"/>
        <v>#VALUE!</v>
      </c>
      <c r="S431" s="11" t="e">
        <f t="shared" si="91"/>
        <v>#VALUE!</v>
      </c>
      <c r="T431" s="11" t="e">
        <f t="shared" si="92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80"/>
        <v>#VALUE!</v>
      </c>
      <c r="E432" s="9" t="e">
        <f t="shared" si="81"/>
        <v>#VALUE!</v>
      </c>
      <c r="F432" s="9" t="e">
        <f t="shared" si="82"/>
        <v>#VALUE!</v>
      </c>
      <c r="G432" s="9" t="str">
        <f t="shared" si="83"/>
        <v/>
      </c>
      <c r="H432" s="9" t="str">
        <f t="shared" si="84"/>
        <v/>
      </c>
      <c r="I432" s="9" t="str">
        <f t="shared" si="85"/>
        <v/>
      </c>
      <c r="J432" s="9" t="str">
        <f t="shared" si="86"/>
        <v/>
      </c>
      <c r="K432" s="11" t="e">
        <f t="shared" si="87"/>
        <v>#VALUE!</v>
      </c>
      <c r="L432" s="11" t="e">
        <f t="shared" si="88"/>
        <v>#VALUE!</v>
      </c>
      <c r="M432" s="11" t="e">
        <f t="shared" si="89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90"/>
        <v>#VALUE!</v>
      </c>
      <c r="S432" s="11" t="e">
        <f t="shared" si="91"/>
        <v>#VALUE!</v>
      </c>
      <c r="T432" s="11" t="e">
        <f t="shared" si="92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80"/>
        <v>#VALUE!</v>
      </c>
      <c r="E433" s="9" t="e">
        <f t="shared" si="81"/>
        <v>#VALUE!</v>
      </c>
      <c r="F433" s="9" t="e">
        <f t="shared" si="82"/>
        <v>#VALUE!</v>
      </c>
      <c r="G433" s="9" t="str">
        <f t="shared" si="83"/>
        <v/>
      </c>
      <c r="H433" s="9" t="str">
        <f t="shared" si="84"/>
        <v/>
      </c>
      <c r="I433" s="9" t="str">
        <f t="shared" si="85"/>
        <v/>
      </c>
      <c r="J433" s="9" t="str">
        <f t="shared" si="86"/>
        <v/>
      </c>
      <c r="K433" s="11" t="e">
        <f t="shared" si="87"/>
        <v>#VALUE!</v>
      </c>
      <c r="L433" s="11" t="e">
        <f t="shared" si="88"/>
        <v>#VALUE!</v>
      </c>
      <c r="M433" s="11" t="e">
        <f t="shared" si="89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90"/>
        <v>#VALUE!</v>
      </c>
      <c r="S433" s="11" t="e">
        <f t="shared" si="91"/>
        <v>#VALUE!</v>
      </c>
      <c r="T433" s="11" t="e">
        <f t="shared" si="92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80"/>
        <v>#VALUE!</v>
      </c>
      <c r="E434" s="9" t="e">
        <f t="shared" si="81"/>
        <v>#VALUE!</v>
      </c>
      <c r="F434" s="9" t="e">
        <f t="shared" si="82"/>
        <v>#VALUE!</v>
      </c>
      <c r="G434" s="9" t="str">
        <f t="shared" si="83"/>
        <v/>
      </c>
      <c r="H434" s="9" t="str">
        <f t="shared" si="84"/>
        <v/>
      </c>
      <c r="I434" s="9" t="str">
        <f t="shared" si="85"/>
        <v/>
      </c>
      <c r="J434" s="9" t="str">
        <f t="shared" si="86"/>
        <v/>
      </c>
      <c r="K434" s="11" t="e">
        <f t="shared" si="87"/>
        <v>#VALUE!</v>
      </c>
      <c r="L434" s="11" t="e">
        <f t="shared" si="88"/>
        <v>#VALUE!</v>
      </c>
      <c r="M434" s="11" t="e">
        <f t="shared" si="89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90"/>
        <v>#VALUE!</v>
      </c>
      <c r="S434" s="11" t="e">
        <f t="shared" si="91"/>
        <v>#VALUE!</v>
      </c>
      <c r="T434" s="11" t="e">
        <f t="shared" si="92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80"/>
        <v>#VALUE!</v>
      </c>
      <c r="E435" s="9" t="e">
        <f t="shared" si="81"/>
        <v>#VALUE!</v>
      </c>
      <c r="F435" s="9" t="e">
        <f t="shared" si="82"/>
        <v>#VALUE!</v>
      </c>
      <c r="G435" s="9" t="str">
        <f t="shared" si="83"/>
        <v/>
      </c>
      <c r="H435" s="9" t="str">
        <f t="shared" si="84"/>
        <v/>
      </c>
      <c r="I435" s="9" t="str">
        <f t="shared" si="85"/>
        <v/>
      </c>
      <c r="J435" s="9" t="str">
        <f t="shared" si="86"/>
        <v/>
      </c>
      <c r="K435" s="11" t="e">
        <f t="shared" si="87"/>
        <v>#VALUE!</v>
      </c>
      <c r="L435" s="11" t="e">
        <f t="shared" si="88"/>
        <v>#VALUE!</v>
      </c>
      <c r="M435" s="11" t="e">
        <f t="shared" si="89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90"/>
        <v>#VALUE!</v>
      </c>
      <c r="S435" s="11" t="e">
        <f t="shared" si="91"/>
        <v>#VALUE!</v>
      </c>
      <c r="T435" s="11" t="e">
        <f t="shared" si="92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80"/>
        <v>#VALUE!</v>
      </c>
      <c r="E436" s="9" t="e">
        <f t="shared" si="81"/>
        <v>#VALUE!</v>
      </c>
      <c r="F436" s="9" t="e">
        <f t="shared" si="82"/>
        <v>#VALUE!</v>
      </c>
      <c r="G436" s="9" t="str">
        <f t="shared" si="83"/>
        <v/>
      </c>
      <c r="H436" s="9" t="str">
        <f t="shared" si="84"/>
        <v/>
      </c>
      <c r="I436" s="9" t="str">
        <f t="shared" si="85"/>
        <v/>
      </c>
      <c r="J436" s="9" t="str">
        <f t="shared" si="86"/>
        <v/>
      </c>
      <c r="K436" s="11" t="e">
        <f t="shared" si="87"/>
        <v>#VALUE!</v>
      </c>
      <c r="L436" s="11" t="e">
        <f t="shared" si="88"/>
        <v>#VALUE!</v>
      </c>
      <c r="M436" s="11" t="e">
        <f t="shared" si="89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90"/>
        <v>#VALUE!</v>
      </c>
      <c r="S436" s="11" t="e">
        <f t="shared" si="91"/>
        <v>#VALUE!</v>
      </c>
      <c r="T436" s="11" t="e">
        <f t="shared" si="92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80"/>
        <v>#VALUE!</v>
      </c>
      <c r="E437" s="9" t="e">
        <f t="shared" si="81"/>
        <v>#VALUE!</v>
      </c>
      <c r="F437" s="9" t="e">
        <f t="shared" si="82"/>
        <v>#VALUE!</v>
      </c>
      <c r="G437" s="9" t="str">
        <f t="shared" si="83"/>
        <v/>
      </c>
      <c r="H437" s="9" t="str">
        <f t="shared" si="84"/>
        <v/>
      </c>
      <c r="I437" s="9" t="str">
        <f t="shared" si="85"/>
        <v/>
      </c>
      <c r="J437" s="9" t="str">
        <f t="shared" si="86"/>
        <v/>
      </c>
      <c r="K437" s="11" t="e">
        <f t="shared" si="87"/>
        <v>#VALUE!</v>
      </c>
      <c r="L437" s="11" t="e">
        <f t="shared" si="88"/>
        <v>#VALUE!</v>
      </c>
      <c r="M437" s="11" t="e">
        <f t="shared" si="89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90"/>
        <v>#VALUE!</v>
      </c>
      <c r="S437" s="11" t="e">
        <f t="shared" si="91"/>
        <v>#VALUE!</v>
      </c>
      <c r="T437" s="11" t="e">
        <f t="shared" si="92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80"/>
        <v>#VALUE!</v>
      </c>
      <c r="E438" s="9" t="e">
        <f t="shared" si="81"/>
        <v>#VALUE!</v>
      </c>
      <c r="F438" s="9" t="e">
        <f t="shared" si="82"/>
        <v>#VALUE!</v>
      </c>
      <c r="G438" s="9" t="str">
        <f t="shared" si="83"/>
        <v/>
      </c>
      <c r="H438" s="9" t="str">
        <f t="shared" si="84"/>
        <v/>
      </c>
      <c r="I438" s="9" t="str">
        <f t="shared" si="85"/>
        <v/>
      </c>
      <c r="J438" s="9" t="str">
        <f t="shared" si="86"/>
        <v/>
      </c>
      <c r="K438" s="11" t="e">
        <f t="shared" si="87"/>
        <v>#VALUE!</v>
      </c>
      <c r="L438" s="11" t="e">
        <f t="shared" si="88"/>
        <v>#VALUE!</v>
      </c>
      <c r="M438" s="11" t="e">
        <f t="shared" si="89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90"/>
        <v>#VALUE!</v>
      </c>
      <c r="S438" s="11" t="e">
        <f t="shared" si="91"/>
        <v>#VALUE!</v>
      </c>
      <c r="T438" s="11" t="e">
        <f t="shared" si="92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80"/>
        <v>#VALUE!</v>
      </c>
      <c r="E439" s="9" t="e">
        <f t="shared" si="81"/>
        <v>#VALUE!</v>
      </c>
      <c r="F439" s="9" t="e">
        <f t="shared" si="82"/>
        <v>#VALUE!</v>
      </c>
      <c r="G439" s="9" t="str">
        <f t="shared" si="83"/>
        <v/>
      </c>
      <c r="H439" s="9" t="str">
        <f t="shared" si="84"/>
        <v/>
      </c>
      <c r="I439" s="9" t="str">
        <f t="shared" si="85"/>
        <v/>
      </c>
      <c r="J439" s="9" t="str">
        <f t="shared" si="86"/>
        <v/>
      </c>
      <c r="K439" s="11" t="e">
        <f t="shared" si="87"/>
        <v>#VALUE!</v>
      </c>
      <c r="L439" s="11" t="e">
        <f t="shared" si="88"/>
        <v>#VALUE!</v>
      </c>
      <c r="M439" s="11" t="e">
        <f t="shared" si="89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90"/>
        <v>#VALUE!</v>
      </c>
      <c r="S439" s="11" t="e">
        <f t="shared" si="91"/>
        <v>#VALUE!</v>
      </c>
      <c r="T439" s="11" t="e">
        <f t="shared" si="92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80"/>
        <v>#VALUE!</v>
      </c>
      <c r="E440" s="9" t="e">
        <f t="shared" si="81"/>
        <v>#VALUE!</v>
      </c>
      <c r="F440" s="9" t="e">
        <f t="shared" si="82"/>
        <v>#VALUE!</v>
      </c>
      <c r="G440" s="9" t="str">
        <f t="shared" si="83"/>
        <v/>
      </c>
      <c r="H440" s="9" t="str">
        <f t="shared" si="84"/>
        <v/>
      </c>
      <c r="I440" s="9" t="str">
        <f t="shared" si="85"/>
        <v/>
      </c>
      <c r="J440" s="9" t="str">
        <f t="shared" si="86"/>
        <v/>
      </c>
      <c r="K440" s="11" t="e">
        <f t="shared" si="87"/>
        <v>#VALUE!</v>
      </c>
      <c r="L440" s="11" t="e">
        <f t="shared" si="88"/>
        <v>#VALUE!</v>
      </c>
      <c r="M440" s="11" t="e">
        <f t="shared" si="89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90"/>
        <v>#VALUE!</v>
      </c>
      <c r="S440" s="11" t="e">
        <f t="shared" si="91"/>
        <v>#VALUE!</v>
      </c>
      <c r="T440" s="11" t="e">
        <f t="shared" si="92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80"/>
        <v>#VALUE!</v>
      </c>
      <c r="E441" s="9" t="e">
        <f t="shared" si="81"/>
        <v>#VALUE!</v>
      </c>
      <c r="F441" s="9" t="e">
        <f t="shared" si="82"/>
        <v>#VALUE!</v>
      </c>
      <c r="G441" s="9" t="str">
        <f t="shared" si="83"/>
        <v/>
      </c>
      <c r="H441" s="9" t="str">
        <f t="shared" si="84"/>
        <v/>
      </c>
      <c r="I441" s="9" t="str">
        <f t="shared" si="85"/>
        <v/>
      </c>
      <c r="J441" s="9" t="str">
        <f t="shared" si="86"/>
        <v/>
      </c>
      <c r="K441" s="11" t="e">
        <f t="shared" si="87"/>
        <v>#VALUE!</v>
      </c>
      <c r="L441" s="11" t="e">
        <f t="shared" si="88"/>
        <v>#VALUE!</v>
      </c>
      <c r="M441" s="11" t="e">
        <f t="shared" si="89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90"/>
        <v>#VALUE!</v>
      </c>
      <c r="S441" s="11" t="e">
        <f t="shared" si="91"/>
        <v>#VALUE!</v>
      </c>
      <c r="T441" s="11" t="e">
        <f t="shared" si="92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80"/>
        <v>#VALUE!</v>
      </c>
      <c r="E442" s="9" t="e">
        <f t="shared" si="81"/>
        <v>#VALUE!</v>
      </c>
      <c r="F442" s="9" t="e">
        <f t="shared" si="82"/>
        <v>#VALUE!</v>
      </c>
      <c r="G442" s="9" t="str">
        <f t="shared" si="83"/>
        <v/>
      </c>
      <c r="H442" s="9" t="str">
        <f t="shared" si="84"/>
        <v/>
      </c>
      <c r="I442" s="9" t="str">
        <f t="shared" si="85"/>
        <v/>
      </c>
      <c r="J442" s="9" t="str">
        <f t="shared" si="86"/>
        <v/>
      </c>
      <c r="K442" s="11" t="e">
        <f t="shared" si="87"/>
        <v>#VALUE!</v>
      </c>
      <c r="L442" s="11" t="e">
        <f t="shared" si="88"/>
        <v>#VALUE!</v>
      </c>
      <c r="M442" s="11" t="e">
        <f t="shared" si="89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90"/>
        <v>#VALUE!</v>
      </c>
      <c r="S442" s="11" t="e">
        <f t="shared" si="91"/>
        <v>#VALUE!</v>
      </c>
      <c r="T442" s="11" t="e">
        <f t="shared" si="92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80"/>
        <v>#VALUE!</v>
      </c>
      <c r="E443" s="9" t="e">
        <f t="shared" si="81"/>
        <v>#VALUE!</v>
      </c>
      <c r="F443" s="9" t="e">
        <f t="shared" si="82"/>
        <v>#VALUE!</v>
      </c>
      <c r="G443" s="9" t="str">
        <f t="shared" si="83"/>
        <v/>
      </c>
      <c r="H443" s="9" t="str">
        <f t="shared" si="84"/>
        <v/>
      </c>
      <c r="I443" s="9" t="str">
        <f t="shared" si="85"/>
        <v/>
      </c>
      <c r="J443" s="9" t="str">
        <f t="shared" si="86"/>
        <v/>
      </c>
      <c r="K443" s="11" t="e">
        <f t="shared" si="87"/>
        <v>#VALUE!</v>
      </c>
      <c r="L443" s="11" t="e">
        <f t="shared" si="88"/>
        <v>#VALUE!</v>
      </c>
      <c r="M443" s="11" t="e">
        <f t="shared" si="89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90"/>
        <v>#VALUE!</v>
      </c>
      <c r="S443" s="11" t="e">
        <f t="shared" si="91"/>
        <v>#VALUE!</v>
      </c>
      <c r="T443" s="11" t="e">
        <f t="shared" si="92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80"/>
        <v>#VALUE!</v>
      </c>
      <c r="E444" s="9" t="e">
        <f t="shared" si="81"/>
        <v>#VALUE!</v>
      </c>
      <c r="F444" s="9" t="e">
        <f t="shared" si="82"/>
        <v>#VALUE!</v>
      </c>
      <c r="G444" s="9" t="str">
        <f t="shared" si="83"/>
        <v/>
      </c>
      <c r="H444" s="9" t="str">
        <f t="shared" si="84"/>
        <v/>
      </c>
      <c r="I444" s="9" t="str">
        <f t="shared" si="85"/>
        <v/>
      </c>
      <c r="J444" s="9" t="str">
        <f t="shared" si="86"/>
        <v/>
      </c>
      <c r="K444" s="11" t="e">
        <f t="shared" si="87"/>
        <v>#VALUE!</v>
      </c>
      <c r="L444" s="11" t="e">
        <f t="shared" si="88"/>
        <v>#VALUE!</v>
      </c>
      <c r="M444" s="11" t="e">
        <f t="shared" si="89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90"/>
        <v>#VALUE!</v>
      </c>
      <c r="S444" s="11" t="e">
        <f t="shared" si="91"/>
        <v>#VALUE!</v>
      </c>
      <c r="T444" s="11" t="e">
        <f t="shared" si="92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80"/>
        <v>#VALUE!</v>
      </c>
      <c r="E445" s="9" t="e">
        <f t="shared" si="81"/>
        <v>#VALUE!</v>
      </c>
      <c r="F445" s="9" t="e">
        <f t="shared" si="82"/>
        <v>#VALUE!</v>
      </c>
      <c r="G445" s="9" t="str">
        <f t="shared" si="83"/>
        <v/>
      </c>
      <c r="H445" s="9" t="str">
        <f t="shared" si="84"/>
        <v/>
      </c>
      <c r="I445" s="9" t="str">
        <f t="shared" si="85"/>
        <v/>
      </c>
      <c r="J445" s="9" t="str">
        <f t="shared" si="86"/>
        <v/>
      </c>
      <c r="K445" s="11" t="e">
        <f t="shared" si="87"/>
        <v>#VALUE!</v>
      </c>
      <c r="L445" s="11" t="e">
        <f t="shared" si="88"/>
        <v>#VALUE!</v>
      </c>
      <c r="M445" s="11" t="e">
        <f t="shared" si="89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90"/>
        <v>#VALUE!</v>
      </c>
      <c r="S445" s="11" t="e">
        <f t="shared" si="91"/>
        <v>#VALUE!</v>
      </c>
      <c r="T445" s="11" t="e">
        <f t="shared" si="92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80"/>
        <v>#VALUE!</v>
      </c>
      <c r="E446" s="9" t="e">
        <f t="shared" si="81"/>
        <v>#VALUE!</v>
      </c>
      <c r="F446" s="9" t="e">
        <f t="shared" si="82"/>
        <v>#VALUE!</v>
      </c>
      <c r="G446" s="9" t="str">
        <f t="shared" si="83"/>
        <v/>
      </c>
      <c r="H446" s="9" t="str">
        <f t="shared" si="84"/>
        <v/>
      </c>
      <c r="I446" s="9" t="str">
        <f t="shared" si="85"/>
        <v/>
      </c>
      <c r="J446" s="9" t="str">
        <f t="shared" si="86"/>
        <v/>
      </c>
      <c r="K446" s="11" t="e">
        <f t="shared" si="87"/>
        <v>#VALUE!</v>
      </c>
      <c r="L446" s="11" t="e">
        <f t="shared" si="88"/>
        <v>#VALUE!</v>
      </c>
      <c r="M446" s="11" t="e">
        <f t="shared" si="89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90"/>
        <v>#VALUE!</v>
      </c>
      <c r="S446" s="11" t="e">
        <f t="shared" si="91"/>
        <v>#VALUE!</v>
      </c>
      <c r="T446" s="11" t="e">
        <f t="shared" si="92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80"/>
        <v>#VALUE!</v>
      </c>
      <c r="E447" s="9" t="e">
        <f t="shared" si="81"/>
        <v>#VALUE!</v>
      </c>
      <c r="F447" s="9" t="e">
        <f t="shared" si="82"/>
        <v>#VALUE!</v>
      </c>
      <c r="G447" s="9" t="str">
        <f t="shared" si="83"/>
        <v/>
      </c>
      <c r="H447" s="9" t="str">
        <f t="shared" si="84"/>
        <v/>
      </c>
      <c r="I447" s="9" t="str">
        <f t="shared" si="85"/>
        <v/>
      </c>
      <c r="J447" s="9" t="str">
        <f t="shared" si="86"/>
        <v/>
      </c>
      <c r="K447" s="11" t="e">
        <f t="shared" si="87"/>
        <v>#VALUE!</v>
      </c>
      <c r="L447" s="11" t="e">
        <f t="shared" si="88"/>
        <v>#VALUE!</v>
      </c>
      <c r="M447" s="11" t="e">
        <f t="shared" si="89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90"/>
        <v>#VALUE!</v>
      </c>
      <c r="S447" s="11" t="e">
        <f t="shared" si="91"/>
        <v>#VALUE!</v>
      </c>
      <c r="T447" s="11" t="e">
        <f t="shared" si="92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80"/>
        <v>#VALUE!</v>
      </c>
      <c r="E448" s="9" t="e">
        <f t="shared" si="81"/>
        <v>#VALUE!</v>
      </c>
      <c r="F448" s="9" t="e">
        <f t="shared" si="82"/>
        <v>#VALUE!</v>
      </c>
      <c r="G448" s="9" t="str">
        <f t="shared" si="83"/>
        <v/>
      </c>
      <c r="H448" s="9" t="str">
        <f t="shared" si="84"/>
        <v/>
      </c>
      <c r="I448" s="9" t="str">
        <f t="shared" si="85"/>
        <v/>
      </c>
      <c r="J448" s="9" t="str">
        <f t="shared" si="86"/>
        <v/>
      </c>
      <c r="K448" s="11" t="e">
        <f t="shared" si="87"/>
        <v>#VALUE!</v>
      </c>
      <c r="L448" s="11" t="e">
        <f t="shared" si="88"/>
        <v>#VALUE!</v>
      </c>
      <c r="M448" s="11" t="e">
        <f t="shared" si="89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90"/>
        <v>#VALUE!</v>
      </c>
      <c r="S448" s="11" t="e">
        <f t="shared" si="91"/>
        <v>#VALUE!</v>
      </c>
      <c r="T448" s="11" t="e">
        <f t="shared" si="92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80"/>
        <v>#VALUE!</v>
      </c>
      <c r="E449" s="9" t="e">
        <f t="shared" si="81"/>
        <v>#VALUE!</v>
      </c>
      <c r="F449" s="9" t="e">
        <f t="shared" si="82"/>
        <v>#VALUE!</v>
      </c>
      <c r="G449" s="9" t="str">
        <f t="shared" si="83"/>
        <v/>
      </c>
      <c r="H449" s="9" t="str">
        <f t="shared" si="84"/>
        <v/>
      </c>
      <c r="I449" s="9" t="str">
        <f t="shared" si="85"/>
        <v/>
      </c>
      <c r="J449" s="9" t="str">
        <f t="shared" si="86"/>
        <v/>
      </c>
      <c r="K449" s="11" t="e">
        <f t="shared" si="87"/>
        <v>#VALUE!</v>
      </c>
      <c r="L449" s="11" t="e">
        <f t="shared" si="88"/>
        <v>#VALUE!</v>
      </c>
      <c r="M449" s="11" t="e">
        <f t="shared" si="89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90"/>
        <v>#VALUE!</v>
      </c>
      <c r="S449" s="11" t="e">
        <f t="shared" si="91"/>
        <v>#VALUE!</v>
      </c>
      <c r="T449" s="11" t="e">
        <f t="shared" si="92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80"/>
        <v>#VALUE!</v>
      </c>
      <c r="E450" s="9" t="e">
        <f t="shared" si="81"/>
        <v>#VALUE!</v>
      </c>
      <c r="F450" s="9" t="e">
        <f t="shared" si="82"/>
        <v>#VALUE!</v>
      </c>
      <c r="G450" s="9" t="str">
        <f t="shared" si="83"/>
        <v/>
      </c>
      <c r="H450" s="9" t="str">
        <f t="shared" si="84"/>
        <v/>
      </c>
      <c r="I450" s="9" t="str">
        <f t="shared" si="85"/>
        <v/>
      </c>
      <c r="J450" s="9" t="str">
        <f t="shared" si="86"/>
        <v/>
      </c>
      <c r="K450" s="11" t="e">
        <f t="shared" si="87"/>
        <v>#VALUE!</v>
      </c>
      <c r="L450" s="11" t="e">
        <f t="shared" si="88"/>
        <v>#VALUE!</v>
      </c>
      <c r="M450" s="11" t="e">
        <f t="shared" si="89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90"/>
        <v>#VALUE!</v>
      </c>
      <c r="S450" s="11" t="e">
        <f t="shared" si="91"/>
        <v>#VALUE!</v>
      </c>
      <c r="T450" s="11" t="e">
        <f t="shared" si="92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80"/>
        <v>#VALUE!</v>
      </c>
      <c r="E451" s="9" t="e">
        <f t="shared" si="81"/>
        <v>#VALUE!</v>
      </c>
      <c r="F451" s="9" t="e">
        <f t="shared" si="82"/>
        <v>#VALUE!</v>
      </c>
      <c r="G451" s="9" t="str">
        <f t="shared" si="83"/>
        <v/>
      </c>
      <c r="H451" s="9" t="str">
        <f t="shared" si="84"/>
        <v/>
      </c>
      <c r="I451" s="9" t="str">
        <f t="shared" si="85"/>
        <v/>
      </c>
      <c r="J451" s="9" t="str">
        <f t="shared" si="86"/>
        <v/>
      </c>
      <c r="K451" s="11" t="e">
        <f t="shared" si="87"/>
        <v>#VALUE!</v>
      </c>
      <c r="L451" s="11" t="e">
        <f t="shared" si="88"/>
        <v>#VALUE!</v>
      </c>
      <c r="M451" s="11" t="e">
        <f t="shared" si="89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90"/>
        <v>#VALUE!</v>
      </c>
      <c r="S451" s="11" t="e">
        <f t="shared" si="91"/>
        <v>#VALUE!</v>
      </c>
      <c r="T451" s="11" t="e">
        <f t="shared" si="92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93">(K452/(AR452+K452-(AR452*K452)))</f>
        <v>#VALUE!</v>
      </c>
      <c r="E452" s="9" t="e">
        <f t="shared" ref="E452:E515" si="94">(L452/(AR452+L452-(AR452*L452)))</f>
        <v>#VALUE!</v>
      </c>
      <c r="F452" s="9" t="e">
        <f t="shared" ref="F452:F515" si="95">(M452/(AR452+M452-(AR452*M452)))</f>
        <v>#VALUE!</v>
      </c>
      <c r="G452" s="9" t="str">
        <f t="shared" ref="G452:G515" si="96">AR452</f>
        <v/>
      </c>
      <c r="H452" s="9" t="str">
        <f t="shared" ref="H452:H515" si="97">IF(A452="","",1/D452)</f>
        <v/>
      </c>
      <c r="I452" s="9" t="str">
        <f t="shared" ref="I452:I515" si="98">IF(B452="","",1/E452)</f>
        <v/>
      </c>
      <c r="J452" s="9" t="str">
        <f t="shared" ref="J452:J515" si="99">IF(C452="","",1/F452)</f>
        <v/>
      </c>
      <c r="K452" s="11" t="e">
        <f t="shared" ref="K452:K515" si="100">1/A452</f>
        <v>#VALUE!</v>
      </c>
      <c r="L452" s="11" t="e">
        <f t="shared" ref="L452:L515" si="101">1/B452</f>
        <v>#VALUE!</v>
      </c>
      <c r="M452" s="11" t="e">
        <f t="shared" ref="M452:M515" si="102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03">O452/N452</f>
        <v>#VALUE!</v>
      </c>
      <c r="S452" s="11" t="e">
        <f t="shared" ref="S452:S515" si="104">P452/N452</f>
        <v>#VALUE!</v>
      </c>
      <c r="T452" s="11" t="e">
        <f t="shared" ref="T452:T515" si="105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93"/>
        <v>#VALUE!</v>
      </c>
      <c r="E453" s="9" t="e">
        <f t="shared" si="94"/>
        <v>#VALUE!</v>
      </c>
      <c r="F453" s="9" t="e">
        <f t="shared" si="95"/>
        <v>#VALUE!</v>
      </c>
      <c r="G453" s="9" t="str">
        <f t="shared" si="96"/>
        <v/>
      </c>
      <c r="H453" s="9" t="str">
        <f t="shared" si="97"/>
        <v/>
      </c>
      <c r="I453" s="9" t="str">
        <f t="shared" si="98"/>
        <v/>
      </c>
      <c r="J453" s="9" t="str">
        <f t="shared" si="99"/>
        <v/>
      </c>
      <c r="K453" s="11" t="e">
        <f t="shared" si="100"/>
        <v>#VALUE!</v>
      </c>
      <c r="L453" s="11" t="e">
        <f t="shared" si="101"/>
        <v>#VALUE!</v>
      </c>
      <c r="M453" s="11" t="e">
        <f t="shared" si="102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03"/>
        <v>#VALUE!</v>
      </c>
      <c r="S453" s="11" t="e">
        <f t="shared" si="104"/>
        <v>#VALUE!</v>
      </c>
      <c r="T453" s="11" t="e">
        <f t="shared" si="105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93"/>
        <v>#VALUE!</v>
      </c>
      <c r="E454" s="9" t="e">
        <f t="shared" si="94"/>
        <v>#VALUE!</v>
      </c>
      <c r="F454" s="9" t="e">
        <f t="shared" si="95"/>
        <v>#VALUE!</v>
      </c>
      <c r="G454" s="9" t="str">
        <f t="shared" si="96"/>
        <v/>
      </c>
      <c r="H454" s="9" t="str">
        <f t="shared" si="97"/>
        <v/>
      </c>
      <c r="I454" s="9" t="str">
        <f t="shared" si="98"/>
        <v/>
      </c>
      <c r="J454" s="9" t="str">
        <f t="shared" si="99"/>
        <v/>
      </c>
      <c r="K454" s="11" t="e">
        <f t="shared" si="100"/>
        <v>#VALUE!</v>
      </c>
      <c r="L454" s="11" t="e">
        <f t="shared" si="101"/>
        <v>#VALUE!</v>
      </c>
      <c r="M454" s="11" t="e">
        <f t="shared" si="102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03"/>
        <v>#VALUE!</v>
      </c>
      <c r="S454" s="11" t="e">
        <f t="shared" si="104"/>
        <v>#VALUE!</v>
      </c>
      <c r="T454" s="11" t="e">
        <f t="shared" si="105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93"/>
        <v>#VALUE!</v>
      </c>
      <c r="E455" s="9" t="e">
        <f t="shared" si="94"/>
        <v>#VALUE!</v>
      </c>
      <c r="F455" s="9" t="e">
        <f t="shared" si="95"/>
        <v>#VALUE!</v>
      </c>
      <c r="G455" s="9" t="str">
        <f t="shared" si="96"/>
        <v/>
      </c>
      <c r="H455" s="9" t="str">
        <f t="shared" si="97"/>
        <v/>
      </c>
      <c r="I455" s="9" t="str">
        <f t="shared" si="98"/>
        <v/>
      </c>
      <c r="J455" s="9" t="str">
        <f t="shared" si="99"/>
        <v/>
      </c>
      <c r="K455" s="11" t="e">
        <f t="shared" si="100"/>
        <v>#VALUE!</v>
      </c>
      <c r="L455" s="11" t="e">
        <f t="shared" si="101"/>
        <v>#VALUE!</v>
      </c>
      <c r="M455" s="11" t="e">
        <f t="shared" si="102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03"/>
        <v>#VALUE!</v>
      </c>
      <c r="S455" s="11" t="e">
        <f t="shared" si="104"/>
        <v>#VALUE!</v>
      </c>
      <c r="T455" s="11" t="e">
        <f t="shared" si="105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93"/>
        <v>#VALUE!</v>
      </c>
      <c r="E456" s="9" t="e">
        <f t="shared" si="94"/>
        <v>#VALUE!</v>
      </c>
      <c r="F456" s="9" t="e">
        <f t="shared" si="95"/>
        <v>#VALUE!</v>
      </c>
      <c r="G456" s="9" t="str">
        <f t="shared" si="96"/>
        <v/>
      </c>
      <c r="H456" s="9" t="str">
        <f t="shared" si="97"/>
        <v/>
      </c>
      <c r="I456" s="9" t="str">
        <f t="shared" si="98"/>
        <v/>
      </c>
      <c r="J456" s="9" t="str">
        <f t="shared" si="99"/>
        <v/>
      </c>
      <c r="K456" s="11" t="e">
        <f t="shared" si="100"/>
        <v>#VALUE!</v>
      </c>
      <c r="L456" s="11" t="e">
        <f t="shared" si="101"/>
        <v>#VALUE!</v>
      </c>
      <c r="M456" s="11" t="e">
        <f t="shared" si="102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03"/>
        <v>#VALUE!</v>
      </c>
      <c r="S456" s="11" t="e">
        <f t="shared" si="104"/>
        <v>#VALUE!</v>
      </c>
      <c r="T456" s="11" t="e">
        <f t="shared" si="105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93"/>
        <v>#VALUE!</v>
      </c>
      <c r="E457" s="9" t="e">
        <f t="shared" si="94"/>
        <v>#VALUE!</v>
      </c>
      <c r="F457" s="9" t="e">
        <f t="shared" si="95"/>
        <v>#VALUE!</v>
      </c>
      <c r="G457" s="9" t="str">
        <f t="shared" si="96"/>
        <v/>
      </c>
      <c r="H457" s="9" t="str">
        <f t="shared" si="97"/>
        <v/>
      </c>
      <c r="I457" s="9" t="str">
        <f t="shared" si="98"/>
        <v/>
      </c>
      <c r="J457" s="9" t="str">
        <f t="shared" si="99"/>
        <v/>
      </c>
      <c r="K457" s="11" t="e">
        <f t="shared" si="100"/>
        <v>#VALUE!</v>
      </c>
      <c r="L457" s="11" t="e">
        <f t="shared" si="101"/>
        <v>#VALUE!</v>
      </c>
      <c r="M457" s="11" t="e">
        <f t="shared" si="102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03"/>
        <v>#VALUE!</v>
      </c>
      <c r="S457" s="11" t="e">
        <f t="shared" si="104"/>
        <v>#VALUE!</v>
      </c>
      <c r="T457" s="11" t="e">
        <f t="shared" si="105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93"/>
        <v>#VALUE!</v>
      </c>
      <c r="E458" s="9" t="e">
        <f t="shared" si="94"/>
        <v>#VALUE!</v>
      </c>
      <c r="F458" s="9" t="e">
        <f t="shared" si="95"/>
        <v>#VALUE!</v>
      </c>
      <c r="G458" s="9" t="str">
        <f t="shared" si="96"/>
        <v/>
      </c>
      <c r="H458" s="9" t="str">
        <f t="shared" si="97"/>
        <v/>
      </c>
      <c r="I458" s="9" t="str">
        <f t="shared" si="98"/>
        <v/>
      </c>
      <c r="J458" s="9" t="str">
        <f t="shared" si="99"/>
        <v/>
      </c>
      <c r="K458" s="11" t="e">
        <f t="shared" si="100"/>
        <v>#VALUE!</v>
      </c>
      <c r="L458" s="11" t="e">
        <f t="shared" si="101"/>
        <v>#VALUE!</v>
      </c>
      <c r="M458" s="11" t="e">
        <f t="shared" si="102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03"/>
        <v>#VALUE!</v>
      </c>
      <c r="S458" s="11" t="e">
        <f t="shared" si="104"/>
        <v>#VALUE!</v>
      </c>
      <c r="T458" s="11" t="e">
        <f t="shared" si="105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93"/>
        <v>#VALUE!</v>
      </c>
      <c r="E459" s="9" t="e">
        <f t="shared" si="94"/>
        <v>#VALUE!</v>
      </c>
      <c r="F459" s="9" t="e">
        <f t="shared" si="95"/>
        <v>#VALUE!</v>
      </c>
      <c r="G459" s="9" t="str">
        <f t="shared" si="96"/>
        <v/>
      </c>
      <c r="H459" s="9" t="str">
        <f t="shared" si="97"/>
        <v/>
      </c>
      <c r="I459" s="9" t="str">
        <f t="shared" si="98"/>
        <v/>
      </c>
      <c r="J459" s="9" t="str">
        <f t="shared" si="99"/>
        <v/>
      </c>
      <c r="K459" s="11" t="e">
        <f t="shared" si="100"/>
        <v>#VALUE!</v>
      </c>
      <c r="L459" s="11" t="e">
        <f t="shared" si="101"/>
        <v>#VALUE!</v>
      </c>
      <c r="M459" s="11" t="e">
        <f t="shared" si="102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03"/>
        <v>#VALUE!</v>
      </c>
      <c r="S459" s="11" t="e">
        <f t="shared" si="104"/>
        <v>#VALUE!</v>
      </c>
      <c r="T459" s="11" t="e">
        <f t="shared" si="105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93"/>
        <v>#VALUE!</v>
      </c>
      <c r="E460" s="9" t="e">
        <f t="shared" si="94"/>
        <v>#VALUE!</v>
      </c>
      <c r="F460" s="9" t="e">
        <f t="shared" si="95"/>
        <v>#VALUE!</v>
      </c>
      <c r="G460" s="9" t="str">
        <f t="shared" si="96"/>
        <v/>
      </c>
      <c r="H460" s="9" t="str">
        <f t="shared" si="97"/>
        <v/>
      </c>
      <c r="I460" s="9" t="str">
        <f t="shared" si="98"/>
        <v/>
      </c>
      <c r="J460" s="9" t="str">
        <f t="shared" si="99"/>
        <v/>
      </c>
      <c r="K460" s="11" t="e">
        <f t="shared" si="100"/>
        <v>#VALUE!</v>
      </c>
      <c r="L460" s="11" t="e">
        <f t="shared" si="101"/>
        <v>#VALUE!</v>
      </c>
      <c r="M460" s="11" t="e">
        <f t="shared" si="102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03"/>
        <v>#VALUE!</v>
      </c>
      <c r="S460" s="11" t="e">
        <f t="shared" si="104"/>
        <v>#VALUE!</v>
      </c>
      <c r="T460" s="11" t="e">
        <f t="shared" si="105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93"/>
        <v>#VALUE!</v>
      </c>
      <c r="E461" s="9" t="e">
        <f t="shared" si="94"/>
        <v>#VALUE!</v>
      </c>
      <c r="F461" s="9" t="e">
        <f t="shared" si="95"/>
        <v>#VALUE!</v>
      </c>
      <c r="G461" s="9" t="str">
        <f t="shared" si="96"/>
        <v/>
      </c>
      <c r="H461" s="9" t="str">
        <f t="shared" si="97"/>
        <v/>
      </c>
      <c r="I461" s="9" t="str">
        <f t="shared" si="98"/>
        <v/>
      </c>
      <c r="J461" s="9" t="str">
        <f t="shared" si="99"/>
        <v/>
      </c>
      <c r="K461" s="11" t="e">
        <f t="shared" si="100"/>
        <v>#VALUE!</v>
      </c>
      <c r="L461" s="11" t="e">
        <f t="shared" si="101"/>
        <v>#VALUE!</v>
      </c>
      <c r="M461" s="11" t="e">
        <f t="shared" si="102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03"/>
        <v>#VALUE!</v>
      </c>
      <c r="S461" s="11" t="e">
        <f t="shared" si="104"/>
        <v>#VALUE!</v>
      </c>
      <c r="T461" s="11" t="e">
        <f t="shared" si="105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93"/>
        <v>#VALUE!</v>
      </c>
      <c r="E462" s="9" t="e">
        <f t="shared" si="94"/>
        <v>#VALUE!</v>
      </c>
      <c r="F462" s="9" t="e">
        <f t="shared" si="95"/>
        <v>#VALUE!</v>
      </c>
      <c r="G462" s="9" t="str">
        <f t="shared" si="96"/>
        <v/>
      </c>
      <c r="H462" s="9" t="str">
        <f t="shared" si="97"/>
        <v/>
      </c>
      <c r="I462" s="9" t="str">
        <f t="shared" si="98"/>
        <v/>
      </c>
      <c r="J462" s="9" t="str">
        <f t="shared" si="99"/>
        <v/>
      </c>
      <c r="K462" s="11" t="e">
        <f t="shared" si="100"/>
        <v>#VALUE!</v>
      </c>
      <c r="L462" s="11" t="e">
        <f t="shared" si="101"/>
        <v>#VALUE!</v>
      </c>
      <c r="M462" s="11" t="e">
        <f t="shared" si="102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03"/>
        <v>#VALUE!</v>
      </c>
      <c r="S462" s="11" t="e">
        <f t="shared" si="104"/>
        <v>#VALUE!</v>
      </c>
      <c r="T462" s="11" t="e">
        <f t="shared" si="105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93"/>
        <v>#VALUE!</v>
      </c>
      <c r="E463" s="9" t="e">
        <f t="shared" si="94"/>
        <v>#VALUE!</v>
      </c>
      <c r="F463" s="9" t="e">
        <f t="shared" si="95"/>
        <v>#VALUE!</v>
      </c>
      <c r="G463" s="9" t="str">
        <f t="shared" si="96"/>
        <v/>
      </c>
      <c r="H463" s="9" t="str">
        <f t="shared" si="97"/>
        <v/>
      </c>
      <c r="I463" s="9" t="str">
        <f t="shared" si="98"/>
        <v/>
      </c>
      <c r="J463" s="9" t="str">
        <f t="shared" si="99"/>
        <v/>
      </c>
      <c r="K463" s="11" t="e">
        <f t="shared" si="100"/>
        <v>#VALUE!</v>
      </c>
      <c r="L463" s="11" t="e">
        <f t="shared" si="101"/>
        <v>#VALUE!</v>
      </c>
      <c r="M463" s="11" t="e">
        <f t="shared" si="102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03"/>
        <v>#VALUE!</v>
      </c>
      <c r="S463" s="11" t="e">
        <f t="shared" si="104"/>
        <v>#VALUE!</v>
      </c>
      <c r="T463" s="11" t="e">
        <f t="shared" si="105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93"/>
        <v>#VALUE!</v>
      </c>
      <c r="E464" s="9" t="e">
        <f t="shared" si="94"/>
        <v>#VALUE!</v>
      </c>
      <c r="F464" s="9" t="e">
        <f t="shared" si="95"/>
        <v>#VALUE!</v>
      </c>
      <c r="G464" s="9" t="str">
        <f t="shared" si="96"/>
        <v/>
      </c>
      <c r="H464" s="9" t="str">
        <f t="shared" si="97"/>
        <v/>
      </c>
      <c r="I464" s="9" t="str">
        <f t="shared" si="98"/>
        <v/>
      </c>
      <c r="J464" s="9" t="str">
        <f t="shared" si="99"/>
        <v/>
      </c>
      <c r="K464" s="11" t="e">
        <f t="shared" si="100"/>
        <v>#VALUE!</v>
      </c>
      <c r="L464" s="11" t="e">
        <f t="shared" si="101"/>
        <v>#VALUE!</v>
      </c>
      <c r="M464" s="11" t="e">
        <f t="shared" si="102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03"/>
        <v>#VALUE!</v>
      </c>
      <c r="S464" s="11" t="e">
        <f t="shared" si="104"/>
        <v>#VALUE!</v>
      </c>
      <c r="T464" s="11" t="e">
        <f t="shared" si="105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93"/>
        <v>#VALUE!</v>
      </c>
      <c r="E465" s="9" t="e">
        <f t="shared" si="94"/>
        <v>#VALUE!</v>
      </c>
      <c r="F465" s="9" t="e">
        <f t="shared" si="95"/>
        <v>#VALUE!</v>
      </c>
      <c r="G465" s="9" t="str">
        <f t="shared" si="96"/>
        <v/>
      </c>
      <c r="H465" s="9" t="str">
        <f t="shared" si="97"/>
        <v/>
      </c>
      <c r="I465" s="9" t="str">
        <f t="shared" si="98"/>
        <v/>
      </c>
      <c r="J465" s="9" t="str">
        <f t="shared" si="99"/>
        <v/>
      </c>
      <c r="K465" s="11" t="e">
        <f t="shared" si="100"/>
        <v>#VALUE!</v>
      </c>
      <c r="L465" s="11" t="e">
        <f t="shared" si="101"/>
        <v>#VALUE!</v>
      </c>
      <c r="M465" s="11" t="e">
        <f t="shared" si="102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03"/>
        <v>#VALUE!</v>
      </c>
      <c r="S465" s="11" t="e">
        <f t="shared" si="104"/>
        <v>#VALUE!</v>
      </c>
      <c r="T465" s="11" t="e">
        <f t="shared" si="105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93"/>
        <v>#VALUE!</v>
      </c>
      <c r="E466" s="9" t="e">
        <f t="shared" si="94"/>
        <v>#VALUE!</v>
      </c>
      <c r="F466" s="9" t="e">
        <f t="shared" si="95"/>
        <v>#VALUE!</v>
      </c>
      <c r="G466" s="9" t="str">
        <f t="shared" si="96"/>
        <v/>
      </c>
      <c r="H466" s="9" t="str">
        <f t="shared" si="97"/>
        <v/>
      </c>
      <c r="I466" s="9" t="str">
        <f t="shared" si="98"/>
        <v/>
      </c>
      <c r="J466" s="9" t="str">
        <f t="shared" si="99"/>
        <v/>
      </c>
      <c r="K466" s="11" t="e">
        <f t="shared" si="100"/>
        <v>#VALUE!</v>
      </c>
      <c r="L466" s="11" t="e">
        <f t="shared" si="101"/>
        <v>#VALUE!</v>
      </c>
      <c r="M466" s="11" t="e">
        <f t="shared" si="102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03"/>
        <v>#VALUE!</v>
      </c>
      <c r="S466" s="11" t="e">
        <f t="shared" si="104"/>
        <v>#VALUE!</v>
      </c>
      <c r="T466" s="11" t="e">
        <f t="shared" si="105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93"/>
        <v>#VALUE!</v>
      </c>
      <c r="E467" s="9" t="e">
        <f t="shared" si="94"/>
        <v>#VALUE!</v>
      </c>
      <c r="F467" s="9" t="e">
        <f t="shared" si="95"/>
        <v>#VALUE!</v>
      </c>
      <c r="G467" s="9" t="str">
        <f t="shared" si="96"/>
        <v/>
      </c>
      <c r="H467" s="9" t="str">
        <f t="shared" si="97"/>
        <v/>
      </c>
      <c r="I467" s="9" t="str">
        <f t="shared" si="98"/>
        <v/>
      </c>
      <c r="J467" s="9" t="str">
        <f t="shared" si="99"/>
        <v/>
      </c>
      <c r="K467" s="11" t="e">
        <f t="shared" si="100"/>
        <v>#VALUE!</v>
      </c>
      <c r="L467" s="11" t="e">
        <f t="shared" si="101"/>
        <v>#VALUE!</v>
      </c>
      <c r="M467" s="11" t="e">
        <f t="shared" si="102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03"/>
        <v>#VALUE!</v>
      </c>
      <c r="S467" s="11" t="e">
        <f t="shared" si="104"/>
        <v>#VALUE!</v>
      </c>
      <c r="T467" s="11" t="e">
        <f t="shared" si="105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93"/>
        <v>#VALUE!</v>
      </c>
      <c r="E468" s="9" t="e">
        <f t="shared" si="94"/>
        <v>#VALUE!</v>
      </c>
      <c r="F468" s="9" t="e">
        <f t="shared" si="95"/>
        <v>#VALUE!</v>
      </c>
      <c r="G468" s="9" t="str">
        <f t="shared" si="96"/>
        <v/>
      </c>
      <c r="H468" s="9" t="str">
        <f t="shared" si="97"/>
        <v/>
      </c>
      <c r="I468" s="9" t="str">
        <f t="shared" si="98"/>
        <v/>
      </c>
      <c r="J468" s="9" t="str">
        <f t="shared" si="99"/>
        <v/>
      </c>
      <c r="K468" s="11" t="e">
        <f t="shared" si="100"/>
        <v>#VALUE!</v>
      </c>
      <c r="L468" s="11" t="e">
        <f t="shared" si="101"/>
        <v>#VALUE!</v>
      </c>
      <c r="M468" s="11" t="e">
        <f t="shared" si="102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03"/>
        <v>#VALUE!</v>
      </c>
      <c r="S468" s="11" t="e">
        <f t="shared" si="104"/>
        <v>#VALUE!</v>
      </c>
      <c r="T468" s="11" t="e">
        <f t="shared" si="105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93"/>
        <v>#VALUE!</v>
      </c>
      <c r="E469" s="9" t="e">
        <f t="shared" si="94"/>
        <v>#VALUE!</v>
      </c>
      <c r="F469" s="9" t="e">
        <f t="shared" si="95"/>
        <v>#VALUE!</v>
      </c>
      <c r="G469" s="9" t="str">
        <f t="shared" si="96"/>
        <v/>
      </c>
      <c r="H469" s="9" t="str">
        <f t="shared" si="97"/>
        <v/>
      </c>
      <c r="I469" s="9" t="str">
        <f t="shared" si="98"/>
        <v/>
      </c>
      <c r="J469" s="9" t="str">
        <f t="shared" si="99"/>
        <v/>
      </c>
      <c r="K469" s="11" t="e">
        <f t="shared" si="100"/>
        <v>#VALUE!</v>
      </c>
      <c r="L469" s="11" t="e">
        <f t="shared" si="101"/>
        <v>#VALUE!</v>
      </c>
      <c r="M469" s="11" t="e">
        <f t="shared" si="102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03"/>
        <v>#VALUE!</v>
      </c>
      <c r="S469" s="11" t="e">
        <f t="shared" si="104"/>
        <v>#VALUE!</v>
      </c>
      <c r="T469" s="11" t="e">
        <f t="shared" si="105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93"/>
        <v>#VALUE!</v>
      </c>
      <c r="E470" s="9" t="e">
        <f t="shared" si="94"/>
        <v>#VALUE!</v>
      </c>
      <c r="F470" s="9" t="e">
        <f t="shared" si="95"/>
        <v>#VALUE!</v>
      </c>
      <c r="G470" s="9" t="str">
        <f t="shared" si="96"/>
        <v/>
      </c>
      <c r="H470" s="9" t="str">
        <f t="shared" si="97"/>
        <v/>
      </c>
      <c r="I470" s="9" t="str">
        <f t="shared" si="98"/>
        <v/>
      </c>
      <c r="J470" s="9" t="str">
        <f t="shared" si="99"/>
        <v/>
      </c>
      <c r="K470" s="11" t="e">
        <f t="shared" si="100"/>
        <v>#VALUE!</v>
      </c>
      <c r="L470" s="11" t="e">
        <f t="shared" si="101"/>
        <v>#VALUE!</v>
      </c>
      <c r="M470" s="11" t="e">
        <f t="shared" si="102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03"/>
        <v>#VALUE!</v>
      </c>
      <c r="S470" s="11" t="e">
        <f t="shared" si="104"/>
        <v>#VALUE!</v>
      </c>
      <c r="T470" s="11" t="e">
        <f t="shared" si="105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93"/>
        <v>#VALUE!</v>
      </c>
      <c r="E471" s="9" t="e">
        <f t="shared" si="94"/>
        <v>#VALUE!</v>
      </c>
      <c r="F471" s="9" t="e">
        <f t="shared" si="95"/>
        <v>#VALUE!</v>
      </c>
      <c r="G471" s="9" t="str">
        <f t="shared" si="96"/>
        <v/>
      </c>
      <c r="H471" s="9" t="str">
        <f t="shared" si="97"/>
        <v/>
      </c>
      <c r="I471" s="9" t="str">
        <f t="shared" si="98"/>
        <v/>
      </c>
      <c r="J471" s="9" t="str">
        <f t="shared" si="99"/>
        <v/>
      </c>
      <c r="K471" s="11" t="e">
        <f t="shared" si="100"/>
        <v>#VALUE!</v>
      </c>
      <c r="L471" s="11" t="e">
        <f t="shared" si="101"/>
        <v>#VALUE!</v>
      </c>
      <c r="M471" s="11" t="e">
        <f t="shared" si="102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03"/>
        <v>#VALUE!</v>
      </c>
      <c r="S471" s="11" t="e">
        <f t="shared" si="104"/>
        <v>#VALUE!</v>
      </c>
      <c r="T471" s="11" t="e">
        <f t="shared" si="105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93"/>
        <v>#VALUE!</v>
      </c>
      <c r="E472" s="9" t="e">
        <f t="shared" si="94"/>
        <v>#VALUE!</v>
      </c>
      <c r="F472" s="9" t="e">
        <f t="shared" si="95"/>
        <v>#VALUE!</v>
      </c>
      <c r="G472" s="9" t="str">
        <f t="shared" si="96"/>
        <v/>
      </c>
      <c r="H472" s="9" t="str">
        <f t="shared" si="97"/>
        <v/>
      </c>
      <c r="I472" s="9" t="str">
        <f t="shared" si="98"/>
        <v/>
      </c>
      <c r="J472" s="9" t="str">
        <f t="shared" si="99"/>
        <v/>
      </c>
      <c r="K472" s="11" t="e">
        <f t="shared" si="100"/>
        <v>#VALUE!</v>
      </c>
      <c r="L472" s="11" t="e">
        <f t="shared" si="101"/>
        <v>#VALUE!</v>
      </c>
      <c r="M472" s="11" t="e">
        <f t="shared" si="102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03"/>
        <v>#VALUE!</v>
      </c>
      <c r="S472" s="11" t="e">
        <f t="shared" si="104"/>
        <v>#VALUE!</v>
      </c>
      <c r="T472" s="11" t="e">
        <f t="shared" si="105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93"/>
        <v>#VALUE!</v>
      </c>
      <c r="E473" s="9" t="e">
        <f t="shared" si="94"/>
        <v>#VALUE!</v>
      </c>
      <c r="F473" s="9" t="e">
        <f t="shared" si="95"/>
        <v>#VALUE!</v>
      </c>
      <c r="G473" s="9" t="str">
        <f t="shared" si="96"/>
        <v/>
      </c>
      <c r="H473" s="9" t="str">
        <f t="shared" si="97"/>
        <v/>
      </c>
      <c r="I473" s="9" t="str">
        <f t="shared" si="98"/>
        <v/>
      </c>
      <c r="J473" s="9" t="str">
        <f t="shared" si="99"/>
        <v/>
      </c>
      <c r="K473" s="11" t="e">
        <f t="shared" si="100"/>
        <v>#VALUE!</v>
      </c>
      <c r="L473" s="11" t="e">
        <f t="shared" si="101"/>
        <v>#VALUE!</v>
      </c>
      <c r="M473" s="11" t="e">
        <f t="shared" si="102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03"/>
        <v>#VALUE!</v>
      </c>
      <c r="S473" s="11" t="e">
        <f t="shared" si="104"/>
        <v>#VALUE!</v>
      </c>
      <c r="T473" s="11" t="e">
        <f t="shared" si="105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93"/>
        <v>#VALUE!</v>
      </c>
      <c r="E474" s="9" t="e">
        <f t="shared" si="94"/>
        <v>#VALUE!</v>
      </c>
      <c r="F474" s="9" t="e">
        <f t="shared" si="95"/>
        <v>#VALUE!</v>
      </c>
      <c r="G474" s="9" t="str">
        <f t="shared" si="96"/>
        <v/>
      </c>
      <c r="H474" s="9" t="str">
        <f t="shared" si="97"/>
        <v/>
      </c>
      <c r="I474" s="9" t="str">
        <f t="shared" si="98"/>
        <v/>
      </c>
      <c r="J474" s="9" t="str">
        <f t="shared" si="99"/>
        <v/>
      </c>
      <c r="K474" s="11" t="e">
        <f t="shared" si="100"/>
        <v>#VALUE!</v>
      </c>
      <c r="L474" s="11" t="e">
        <f t="shared" si="101"/>
        <v>#VALUE!</v>
      </c>
      <c r="M474" s="11" t="e">
        <f t="shared" si="102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03"/>
        <v>#VALUE!</v>
      </c>
      <c r="S474" s="11" t="e">
        <f t="shared" si="104"/>
        <v>#VALUE!</v>
      </c>
      <c r="T474" s="11" t="e">
        <f t="shared" si="105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93"/>
        <v>#VALUE!</v>
      </c>
      <c r="E475" s="9" t="e">
        <f t="shared" si="94"/>
        <v>#VALUE!</v>
      </c>
      <c r="F475" s="9" t="e">
        <f t="shared" si="95"/>
        <v>#VALUE!</v>
      </c>
      <c r="G475" s="9" t="str">
        <f t="shared" si="96"/>
        <v/>
      </c>
      <c r="H475" s="9" t="str">
        <f t="shared" si="97"/>
        <v/>
      </c>
      <c r="I475" s="9" t="str">
        <f t="shared" si="98"/>
        <v/>
      </c>
      <c r="J475" s="9" t="str">
        <f t="shared" si="99"/>
        <v/>
      </c>
      <c r="K475" s="11" t="e">
        <f t="shared" si="100"/>
        <v>#VALUE!</v>
      </c>
      <c r="L475" s="11" t="e">
        <f t="shared" si="101"/>
        <v>#VALUE!</v>
      </c>
      <c r="M475" s="11" t="e">
        <f t="shared" si="102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03"/>
        <v>#VALUE!</v>
      </c>
      <c r="S475" s="11" t="e">
        <f t="shared" si="104"/>
        <v>#VALUE!</v>
      </c>
      <c r="T475" s="11" t="e">
        <f t="shared" si="105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93"/>
        <v>#VALUE!</v>
      </c>
      <c r="E476" s="9" t="e">
        <f t="shared" si="94"/>
        <v>#VALUE!</v>
      </c>
      <c r="F476" s="9" t="e">
        <f t="shared" si="95"/>
        <v>#VALUE!</v>
      </c>
      <c r="G476" s="9" t="str">
        <f t="shared" si="96"/>
        <v/>
      </c>
      <c r="H476" s="9" t="str">
        <f t="shared" si="97"/>
        <v/>
      </c>
      <c r="I476" s="9" t="str">
        <f t="shared" si="98"/>
        <v/>
      </c>
      <c r="J476" s="9" t="str">
        <f t="shared" si="99"/>
        <v/>
      </c>
      <c r="K476" s="11" t="e">
        <f t="shared" si="100"/>
        <v>#VALUE!</v>
      </c>
      <c r="L476" s="11" t="e">
        <f t="shared" si="101"/>
        <v>#VALUE!</v>
      </c>
      <c r="M476" s="11" t="e">
        <f t="shared" si="102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03"/>
        <v>#VALUE!</v>
      </c>
      <c r="S476" s="11" t="e">
        <f t="shared" si="104"/>
        <v>#VALUE!</v>
      </c>
      <c r="T476" s="11" t="e">
        <f t="shared" si="105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93"/>
        <v>#VALUE!</v>
      </c>
      <c r="E477" s="9" t="e">
        <f t="shared" si="94"/>
        <v>#VALUE!</v>
      </c>
      <c r="F477" s="9" t="e">
        <f t="shared" si="95"/>
        <v>#VALUE!</v>
      </c>
      <c r="G477" s="9" t="str">
        <f t="shared" si="96"/>
        <v/>
      </c>
      <c r="H477" s="9" t="str">
        <f t="shared" si="97"/>
        <v/>
      </c>
      <c r="I477" s="9" t="str">
        <f t="shared" si="98"/>
        <v/>
      </c>
      <c r="J477" s="9" t="str">
        <f t="shared" si="99"/>
        <v/>
      </c>
      <c r="K477" s="11" t="e">
        <f t="shared" si="100"/>
        <v>#VALUE!</v>
      </c>
      <c r="L477" s="11" t="e">
        <f t="shared" si="101"/>
        <v>#VALUE!</v>
      </c>
      <c r="M477" s="11" t="e">
        <f t="shared" si="102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03"/>
        <v>#VALUE!</v>
      </c>
      <c r="S477" s="11" t="e">
        <f t="shared" si="104"/>
        <v>#VALUE!</v>
      </c>
      <c r="T477" s="11" t="e">
        <f t="shared" si="105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93"/>
        <v>#VALUE!</v>
      </c>
      <c r="E478" s="9" t="e">
        <f t="shared" si="94"/>
        <v>#VALUE!</v>
      </c>
      <c r="F478" s="9" t="e">
        <f t="shared" si="95"/>
        <v>#VALUE!</v>
      </c>
      <c r="G478" s="9" t="str">
        <f t="shared" si="96"/>
        <v/>
      </c>
      <c r="H478" s="9" t="str">
        <f t="shared" si="97"/>
        <v/>
      </c>
      <c r="I478" s="9" t="str">
        <f t="shared" si="98"/>
        <v/>
      </c>
      <c r="J478" s="9" t="str">
        <f t="shared" si="99"/>
        <v/>
      </c>
      <c r="K478" s="11" t="e">
        <f t="shared" si="100"/>
        <v>#VALUE!</v>
      </c>
      <c r="L478" s="11" t="e">
        <f t="shared" si="101"/>
        <v>#VALUE!</v>
      </c>
      <c r="M478" s="11" t="e">
        <f t="shared" si="102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03"/>
        <v>#VALUE!</v>
      </c>
      <c r="S478" s="11" t="e">
        <f t="shared" si="104"/>
        <v>#VALUE!</v>
      </c>
      <c r="T478" s="11" t="e">
        <f t="shared" si="105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93"/>
        <v>#VALUE!</v>
      </c>
      <c r="E479" s="9" t="e">
        <f t="shared" si="94"/>
        <v>#VALUE!</v>
      </c>
      <c r="F479" s="9" t="e">
        <f t="shared" si="95"/>
        <v>#VALUE!</v>
      </c>
      <c r="G479" s="9" t="str">
        <f t="shared" si="96"/>
        <v/>
      </c>
      <c r="H479" s="9" t="str">
        <f t="shared" si="97"/>
        <v/>
      </c>
      <c r="I479" s="9" t="str">
        <f t="shared" si="98"/>
        <v/>
      </c>
      <c r="J479" s="9" t="str">
        <f t="shared" si="99"/>
        <v/>
      </c>
      <c r="K479" s="11" t="e">
        <f t="shared" si="100"/>
        <v>#VALUE!</v>
      </c>
      <c r="L479" s="11" t="e">
        <f t="shared" si="101"/>
        <v>#VALUE!</v>
      </c>
      <c r="M479" s="11" t="e">
        <f t="shared" si="102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03"/>
        <v>#VALUE!</v>
      </c>
      <c r="S479" s="11" t="e">
        <f t="shared" si="104"/>
        <v>#VALUE!</v>
      </c>
      <c r="T479" s="11" t="e">
        <f t="shared" si="105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93"/>
        <v>#VALUE!</v>
      </c>
      <c r="E480" s="9" t="e">
        <f t="shared" si="94"/>
        <v>#VALUE!</v>
      </c>
      <c r="F480" s="9" t="e">
        <f t="shared" si="95"/>
        <v>#VALUE!</v>
      </c>
      <c r="G480" s="9" t="str">
        <f t="shared" si="96"/>
        <v/>
      </c>
      <c r="H480" s="9" t="str">
        <f t="shared" si="97"/>
        <v/>
      </c>
      <c r="I480" s="9" t="str">
        <f t="shared" si="98"/>
        <v/>
      </c>
      <c r="J480" s="9" t="str">
        <f t="shared" si="99"/>
        <v/>
      </c>
      <c r="K480" s="11" t="e">
        <f t="shared" si="100"/>
        <v>#VALUE!</v>
      </c>
      <c r="L480" s="11" t="e">
        <f t="shared" si="101"/>
        <v>#VALUE!</v>
      </c>
      <c r="M480" s="11" t="e">
        <f t="shared" si="102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03"/>
        <v>#VALUE!</v>
      </c>
      <c r="S480" s="11" t="e">
        <f t="shared" si="104"/>
        <v>#VALUE!</v>
      </c>
      <c r="T480" s="11" t="e">
        <f t="shared" si="105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93"/>
        <v>#VALUE!</v>
      </c>
      <c r="E481" s="9" t="e">
        <f t="shared" si="94"/>
        <v>#VALUE!</v>
      </c>
      <c r="F481" s="9" t="e">
        <f t="shared" si="95"/>
        <v>#VALUE!</v>
      </c>
      <c r="G481" s="9" t="str">
        <f t="shared" si="96"/>
        <v/>
      </c>
      <c r="H481" s="9" t="str">
        <f t="shared" si="97"/>
        <v/>
      </c>
      <c r="I481" s="9" t="str">
        <f t="shared" si="98"/>
        <v/>
      </c>
      <c r="J481" s="9" t="str">
        <f t="shared" si="99"/>
        <v/>
      </c>
      <c r="K481" s="11" t="e">
        <f t="shared" si="100"/>
        <v>#VALUE!</v>
      </c>
      <c r="L481" s="11" t="e">
        <f t="shared" si="101"/>
        <v>#VALUE!</v>
      </c>
      <c r="M481" s="11" t="e">
        <f t="shared" si="102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03"/>
        <v>#VALUE!</v>
      </c>
      <c r="S481" s="11" t="e">
        <f t="shared" si="104"/>
        <v>#VALUE!</v>
      </c>
      <c r="T481" s="11" t="e">
        <f t="shared" si="105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93"/>
        <v>#VALUE!</v>
      </c>
      <c r="E482" s="9" t="e">
        <f t="shared" si="94"/>
        <v>#VALUE!</v>
      </c>
      <c r="F482" s="9" t="e">
        <f t="shared" si="95"/>
        <v>#VALUE!</v>
      </c>
      <c r="G482" s="9" t="str">
        <f t="shared" si="96"/>
        <v/>
      </c>
      <c r="H482" s="9" t="str">
        <f t="shared" si="97"/>
        <v/>
      </c>
      <c r="I482" s="9" t="str">
        <f t="shared" si="98"/>
        <v/>
      </c>
      <c r="J482" s="9" t="str">
        <f t="shared" si="99"/>
        <v/>
      </c>
      <c r="K482" s="11" t="e">
        <f t="shared" si="100"/>
        <v>#VALUE!</v>
      </c>
      <c r="L482" s="11" t="e">
        <f t="shared" si="101"/>
        <v>#VALUE!</v>
      </c>
      <c r="M482" s="11" t="e">
        <f t="shared" si="102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03"/>
        <v>#VALUE!</v>
      </c>
      <c r="S482" s="11" t="e">
        <f t="shared" si="104"/>
        <v>#VALUE!</v>
      </c>
      <c r="T482" s="11" t="e">
        <f t="shared" si="105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93"/>
        <v>#VALUE!</v>
      </c>
      <c r="E483" s="9" t="e">
        <f t="shared" si="94"/>
        <v>#VALUE!</v>
      </c>
      <c r="F483" s="9" t="e">
        <f t="shared" si="95"/>
        <v>#VALUE!</v>
      </c>
      <c r="G483" s="9" t="str">
        <f t="shared" si="96"/>
        <v/>
      </c>
      <c r="H483" s="9" t="str">
        <f t="shared" si="97"/>
        <v/>
      </c>
      <c r="I483" s="9" t="str">
        <f t="shared" si="98"/>
        <v/>
      </c>
      <c r="J483" s="9" t="str">
        <f t="shared" si="99"/>
        <v/>
      </c>
      <c r="K483" s="11" t="e">
        <f t="shared" si="100"/>
        <v>#VALUE!</v>
      </c>
      <c r="L483" s="11" t="e">
        <f t="shared" si="101"/>
        <v>#VALUE!</v>
      </c>
      <c r="M483" s="11" t="e">
        <f t="shared" si="102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03"/>
        <v>#VALUE!</v>
      </c>
      <c r="S483" s="11" t="e">
        <f t="shared" si="104"/>
        <v>#VALUE!</v>
      </c>
      <c r="T483" s="11" t="e">
        <f t="shared" si="105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93"/>
        <v>#VALUE!</v>
      </c>
      <c r="E484" s="9" t="e">
        <f t="shared" si="94"/>
        <v>#VALUE!</v>
      </c>
      <c r="F484" s="9" t="e">
        <f t="shared" si="95"/>
        <v>#VALUE!</v>
      </c>
      <c r="G484" s="9" t="str">
        <f t="shared" si="96"/>
        <v/>
      </c>
      <c r="H484" s="9" t="str">
        <f t="shared" si="97"/>
        <v/>
      </c>
      <c r="I484" s="9" t="str">
        <f t="shared" si="98"/>
        <v/>
      </c>
      <c r="J484" s="9" t="str">
        <f t="shared" si="99"/>
        <v/>
      </c>
      <c r="K484" s="11" t="e">
        <f t="shared" si="100"/>
        <v>#VALUE!</v>
      </c>
      <c r="L484" s="11" t="e">
        <f t="shared" si="101"/>
        <v>#VALUE!</v>
      </c>
      <c r="M484" s="11" t="e">
        <f t="shared" si="102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03"/>
        <v>#VALUE!</v>
      </c>
      <c r="S484" s="11" t="e">
        <f t="shared" si="104"/>
        <v>#VALUE!</v>
      </c>
      <c r="T484" s="11" t="e">
        <f t="shared" si="105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93"/>
        <v>#VALUE!</v>
      </c>
      <c r="E485" s="9" t="e">
        <f t="shared" si="94"/>
        <v>#VALUE!</v>
      </c>
      <c r="F485" s="9" t="e">
        <f t="shared" si="95"/>
        <v>#VALUE!</v>
      </c>
      <c r="G485" s="9" t="str">
        <f t="shared" si="96"/>
        <v/>
      </c>
      <c r="H485" s="9" t="str">
        <f t="shared" si="97"/>
        <v/>
      </c>
      <c r="I485" s="9" t="str">
        <f t="shared" si="98"/>
        <v/>
      </c>
      <c r="J485" s="9" t="str">
        <f t="shared" si="99"/>
        <v/>
      </c>
      <c r="K485" s="11" t="e">
        <f t="shared" si="100"/>
        <v>#VALUE!</v>
      </c>
      <c r="L485" s="11" t="e">
        <f t="shared" si="101"/>
        <v>#VALUE!</v>
      </c>
      <c r="M485" s="11" t="e">
        <f t="shared" si="102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03"/>
        <v>#VALUE!</v>
      </c>
      <c r="S485" s="11" t="e">
        <f t="shared" si="104"/>
        <v>#VALUE!</v>
      </c>
      <c r="T485" s="11" t="e">
        <f t="shared" si="105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93"/>
        <v>#VALUE!</v>
      </c>
      <c r="E486" s="9" t="e">
        <f t="shared" si="94"/>
        <v>#VALUE!</v>
      </c>
      <c r="F486" s="9" t="e">
        <f t="shared" si="95"/>
        <v>#VALUE!</v>
      </c>
      <c r="G486" s="9" t="str">
        <f t="shared" si="96"/>
        <v/>
      </c>
      <c r="H486" s="9" t="str">
        <f t="shared" si="97"/>
        <v/>
      </c>
      <c r="I486" s="9" t="str">
        <f t="shared" si="98"/>
        <v/>
      </c>
      <c r="J486" s="9" t="str">
        <f t="shared" si="99"/>
        <v/>
      </c>
      <c r="K486" s="11" t="e">
        <f t="shared" si="100"/>
        <v>#VALUE!</v>
      </c>
      <c r="L486" s="11" t="e">
        <f t="shared" si="101"/>
        <v>#VALUE!</v>
      </c>
      <c r="M486" s="11" t="e">
        <f t="shared" si="102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03"/>
        <v>#VALUE!</v>
      </c>
      <c r="S486" s="11" t="e">
        <f t="shared" si="104"/>
        <v>#VALUE!</v>
      </c>
      <c r="T486" s="11" t="e">
        <f t="shared" si="105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93"/>
        <v>#VALUE!</v>
      </c>
      <c r="E487" s="9" t="e">
        <f t="shared" si="94"/>
        <v>#VALUE!</v>
      </c>
      <c r="F487" s="9" t="e">
        <f t="shared" si="95"/>
        <v>#VALUE!</v>
      </c>
      <c r="G487" s="9" t="str">
        <f t="shared" si="96"/>
        <v/>
      </c>
      <c r="H487" s="9" t="str">
        <f t="shared" si="97"/>
        <v/>
      </c>
      <c r="I487" s="9" t="str">
        <f t="shared" si="98"/>
        <v/>
      </c>
      <c r="J487" s="9" t="str">
        <f t="shared" si="99"/>
        <v/>
      </c>
      <c r="K487" s="11" t="e">
        <f t="shared" si="100"/>
        <v>#VALUE!</v>
      </c>
      <c r="L487" s="11" t="e">
        <f t="shared" si="101"/>
        <v>#VALUE!</v>
      </c>
      <c r="M487" s="11" t="e">
        <f t="shared" si="102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03"/>
        <v>#VALUE!</v>
      </c>
      <c r="S487" s="11" t="e">
        <f t="shared" si="104"/>
        <v>#VALUE!</v>
      </c>
      <c r="T487" s="11" t="e">
        <f t="shared" si="105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93"/>
        <v>#VALUE!</v>
      </c>
      <c r="E488" s="9" t="e">
        <f t="shared" si="94"/>
        <v>#VALUE!</v>
      </c>
      <c r="F488" s="9" t="e">
        <f t="shared" si="95"/>
        <v>#VALUE!</v>
      </c>
      <c r="G488" s="9" t="str">
        <f t="shared" si="96"/>
        <v/>
      </c>
      <c r="H488" s="9" t="str">
        <f t="shared" si="97"/>
        <v/>
      </c>
      <c r="I488" s="9" t="str">
        <f t="shared" si="98"/>
        <v/>
      </c>
      <c r="J488" s="9" t="str">
        <f t="shared" si="99"/>
        <v/>
      </c>
      <c r="K488" s="11" t="e">
        <f t="shared" si="100"/>
        <v>#VALUE!</v>
      </c>
      <c r="L488" s="11" t="e">
        <f t="shared" si="101"/>
        <v>#VALUE!</v>
      </c>
      <c r="M488" s="11" t="e">
        <f t="shared" si="102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03"/>
        <v>#VALUE!</v>
      </c>
      <c r="S488" s="11" t="e">
        <f t="shared" si="104"/>
        <v>#VALUE!</v>
      </c>
      <c r="T488" s="11" t="e">
        <f t="shared" si="105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93"/>
        <v>#VALUE!</v>
      </c>
      <c r="E489" s="9" t="e">
        <f t="shared" si="94"/>
        <v>#VALUE!</v>
      </c>
      <c r="F489" s="9" t="e">
        <f t="shared" si="95"/>
        <v>#VALUE!</v>
      </c>
      <c r="G489" s="9" t="str">
        <f t="shared" si="96"/>
        <v/>
      </c>
      <c r="H489" s="9" t="str">
        <f t="shared" si="97"/>
        <v/>
      </c>
      <c r="I489" s="9" t="str">
        <f t="shared" si="98"/>
        <v/>
      </c>
      <c r="J489" s="9" t="str">
        <f t="shared" si="99"/>
        <v/>
      </c>
      <c r="K489" s="11" t="e">
        <f t="shared" si="100"/>
        <v>#VALUE!</v>
      </c>
      <c r="L489" s="11" t="e">
        <f t="shared" si="101"/>
        <v>#VALUE!</v>
      </c>
      <c r="M489" s="11" t="e">
        <f t="shared" si="102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03"/>
        <v>#VALUE!</v>
      </c>
      <c r="S489" s="11" t="e">
        <f t="shared" si="104"/>
        <v>#VALUE!</v>
      </c>
      <c r="T489" s="11" t="e">
        <f t="shared" si="105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93"/>
        <v>#VALUE!</v>
      </c>
      <c r="E490" s="9" t="e">
        <f t="shared" si="94"/>
        <v>#VALUE!</v>
      </c>
      <c r="F490" s="9" t="e">
        <f t="shared" si="95"/>
        <v>#VALUE!</v>
      </c>
      <c r="G490" s="9" t="str">
        <f t="shared" si="96"/>
        <v/>
      </c>
      <c r="H490" s="9" t="str">
        <f t="shared" si="97"/>
        <v/>
      </c>
      <c r="I490" s="9" t="str">
        <f t="shared" si="98"/>
        <v/>
      </c>
      <c r="J490" s="9" t="str">
        <f t="shared" si="99"/>
        <v/>
      </c>
      <c r="K490" s="11" t="e">
        <f t="shared" si="100"/>
        <v>#VALUE!</v>
      </c>
      <c r="L490" s="11" t="e">
        <f t="shared" si="101"/>
        <v>#VALUE!</v>
      </c>
      <c r="M490" s="11" t="e">
        <f t="shared" si="102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03"/>
        <v>#VALUE!</v>
      </c>
      <c r="S490" s="11" t="e">
        <f t="shared" si="104"/>
        <v>#VALUE!</v>
      </c>
      <c r="T490" s="11" t="e">
        <f t="shared" si="105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93"/>
        <v>#VALUE!</v>
      </c>
      <c r="E491" s="9" t="e">
        <f t="shared" si="94"/>
        <v>#VALUE!</v>
      </c>
      <c r="F491" s="9" t="e">
        <f t="shared" si="95"/>
        <v>#VALUE!</v>
      </c>
      <c r="G491" s="9" t="str">
        <f t="shared" si="96"/>
        <v/>
      </c>
      <c r="H491" s="9" t="str">
        <f t="shared" si="97"/>
        <v/>
      </c>
      <c r="I491" s="9" t="str">
        <f t="shared" si="98"/>
        <v/>
      </c>
      <c r="J491" s="9" t="str">
        <f t="shared" si="99"/>
        <v/>
      </c>
      <c r="K491" s="11" t="e">
        <f t="shared" si="100"/>
        <v>#VALUE!</v>
      </c>
      <c r="L491" s="11" t="e">
        <f t="shared" si="101"/>
        <v>#VALUE!</v>
      </c>
      <c r="M491" s="11" t="e">
        <f t="shared" si="102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03"/>
        <v>#VALUE!</v>
      </c>
      <c r="S491" s="11" t="e">
        <f t="shared" si="104"/>
        <v>#VALUE!</v>
      </c>
      <c r="T491" s="11" t="e">
        <f t="shared" si="105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93"/>
        <v>#VALUE!</v>
      </c>
      <c r="E492" s="9" t="e">
        <f t="shared" si="94"/>
        <v>#VALUE!</v>
      </c>
      <c r="F492" s="9" t="e">
        <f t="shared" si="95"/>
        <v>#VALUE!</v>
      </c>
      <c r="G492" s="9" t="str">
        <f t="shared" si="96"/>
        <v/>
      </c>
      <c r="H492" s="9" t="str">
        <f t="shared" si="97"/>
        <v/>
      </c>
      <c r="I492" s="9" t="str">
        <f t="shared" si="98"/>
        <v/>
      </c>
      <c r="J492" s="9" t="str">
        <f t="shared" si="99"/>
        <v/>
      </c>
      <c r="K492" s="11" t="e">
        <f t="shared" si="100"/>
        <v>#VALUE!</v>
      </c>
      <c r="L492" s="11" t="e">
        <f t="shared" si="101"/>
        <v>#VALUE!</v>
      </c>
      <c r="M492" s="11" t="e">
        <f t="shared" si="102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03"/>
        <v>#VALUE!</v>
      </c>
      <c r="S492" s="11" t="e">
        <f t="shared" si="104"/>
        <v>#VALUE!</v>
      </c>
      <c r="T492" s="11" t="e">
        <f t="shared" si="105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93"/>
        <v>#VALUE!</v>
      </c>
      <c r="E493" s="9" t="e">
        <f t="shared" si="94"/>
        <v>#VALUE!</v>
      </c>
      <c r="F493" s="9" t="e">
        <f t="shared" si="95"/>
        <v>#VALUE!</v>
      </c>
      <c r="G493" s="9" t="str">
        <f t="shared" si="96"/>
        <v/>
      </c>
      <c r="H493" s="9" t="str">
        <f t="shared" si="97"/>
        <v/>
      </c>
      <c r="I493" s="9" t="str">
        <f t="shared" si="98"/>
        <v/>
      </c>
      <c r="J493" s="9" t="str">
        <f t="shared" si="99"/>
        <v/>
      </c>
      <c r="K493" s="11" t="e">
        <f t="shared" si="100"/>
        <v>#VALUE!</v>
      </c>
      <c r="L493" s="11" t="e">
        <f t="shared" si="101"/>
        <v>#VALUE!</v>
      </c>
      <c r="M493" s="11" t="e">
        <f t="shared" si="102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03"/>
        <v>#VALUE!</v>
      </c>
      <c r="S493" s="11" t="e">
        <f t="shared" si="104"/>
        <v>#VALUE!</v>
      </c>
      <c r="T493" s="11" t="e">
        <f t="shared" si="105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93"/>
        <v>#VALUE!</v>
      </c>
      <c r="E494" s="9" t="e">
        <f t="shared" si="94"/>
        <v>#VALUE!</v>
      </c>
      <c r="F494" s="9" t="e">
        <f t="shared" si="95"/>
        <v>#VALUE!</v>
      </c>
      <c r="G494" s="9" t="str">
        <f t="shared" si="96"/>
        <v/>
      </c>
      <c r="H494" s="9" t="str">
        <f t="shared" si="97"/>
        <v/>
      </c>
      <c r="I494" s="9" t="str">
        <f t="shared" si="98"/>
        <v/>
      </c>
      <c r="J494" s="9" t="str">
        <f t="shared" si="99"/>
        <v/>
      </c>
      <c r="K494" s="11" t="e">
        <f t="shared" si="100"/>
        <v>#VALUE!</v>
      </c>
      <c r="L494" s="11" t="e">
        <f t="shared" si="101"/>
        <v>#VALUE!</v>
      </c>
      <c r="M494" s="11" t="e">
        <f t="shared" si="102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03"/>
        <v>#VALUE!</v>
      </c>
      <c r="S494" s="11" t="e">
        <f t="shared" si="104"/>
        <v>#VALUE!</v>
      </c>
      <c r="T494" s="11" t="e">
        <f t="shared" si="105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93"/>
        <v>#VALUE!</v>
      </c>
      <c r="E495" s="9" t="e">
        <f t="shared" si="94"/>
        <v>#VALUE!</v>
      </c>
      <c r="F495" s="9" t="e">
        <f t="shared" si="95"/>
        <v>#VALUE!</v>
      </c>
      <c r="G495" s="9" t="str">
        <f t="shared" si="96"/>
        <v/>
      </c>
      <c r="H495" s="9" t="str">
        <f t="shared" si="97"/>
        <v/>
      </c>
      <c r="I495" s="9" t="str">
        <f t="shared" si="98"/>
        <v/>
      </c>
      <c r="J495" s="9" t="str">
        <f t="shared" si="99"/>
        <v/>
      </c>
      <c r="K495" s="11" t="e">
        <f t="shared" si="100"/>
        <v>#VALUE!</v>
      </c>
      <c r="L495" s="11" t="e">
        <f t="shared" si="101"/>
        <v>#VALUE!</v>
      </c>
      <c r="M495" s="11" t="e">
        <f t="shared" si="102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03"/>
        <v>#VALUE!</v>
      </c>
      <c r="S495" s="11" t="e">
        <f t="shared" si="104"/>
        <v>#VALUE!</v>
      </c>
      <c r="T495" s="11" t="e">
        <f t="shared" si="105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93"/>
        <v>#VALUE!</v>
      </c>
      <c r="E496" s="9" t="e">
        <f t="shared" si="94"/>
        <v>#VALUE!</v>
      </c>
      <c r="F496" s="9" t="e">
        <f t="shared" si="95"/>
        <v>#VALUE!</v>
      </c>
      <c r="G496" s="9" t="str">
        <f t="shared" si="96"/>
        <v/>
      </c>
      <c r="H496" s="9" t="str">
        <f t="shared" si="97"/>
        <v/>
      </c>
      <c r="I496" s="9" t="str">
        <f t="shared" si="98"/>
        <v/>
      </c>
      <c r="J496" s="9" t="str">
        <f t="shared" si="99"/>
        <v/>
      </c>
      <c r="K496" s="11" t="e">
        <f t="shared" si="100"/>
        <v>#VALUE!</v>
      </c>
      <c r="L496" s="11" t="e">
        <f t="shared" si="101"/>
        <v>#VALUE!</v>
      </c>
      <c r="M496" s="11" t="e">
        <f t="shared" si="102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03"/>
        <v>#VALUE!</v>
      </c>
      <c r="S496" s="11" t="e">
        <f t="shared" si="104"/>
        <v>#VALUE!</v>
      </c>
      <c r="T496" s="11" t="e">
        <f t="shared" si="105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93"/>
        <v>#VALUE!</v>
      </c>
      <c r="E497" s="9" t="e">
        <f t="shared" si="94"/>
        <v>#VALUE!</v>
      </c>
      <c r="F497" s="9" t="e">
        <f t="shared" si="95"/>
        <v>#VALUE!</v>
      </c>
      <c r="G497" s="9" t="str">
        <f t="shared" si="96"/>
        <v/>
      </c>
      <c r="H497" s="9" t="str">
        <f t="shared" si="97"/>
        <v/>
      </c>
      <c r="I497" s="9" t="str">
        <f t="shared" si="98"/>
        <v/>
      </c>
      <c r="J497" s="9" t="str">
        <f t="shared" si="99"/>
        <v/>
      </c>
      <c r="K497" s="11" t="e">
        <f t="shared" si="100"/>
        <v>#VALUE!</v>
      </c>
      <c r="L497" s="11" t="e">
        <f t="shared" si="101"/>
        <v>#VALUE!</v>
      </c>
      <c r="M497" s="11" t="e">
        <f t="shared" si="102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03"/>
        <v>#VALUE!</v>
      </c>
      <c r="S497" s="11" t="e">
        <f t="shared" si="104"/>
        <v>#VALUE!</v>
      </c>
      <c r="T497" s="11" t="e">
        <f t="shared" si="105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93"/>
        <v>#VALUE!</v>
      </c>
      <c r="E498" s="9" t="e">
        <f t="shared" si="94"/>
        <v>#VALUE!</v>
      </c>
      <c r="F498" s="9" t="e">
        <f t="shared" si="95"/>
        <v>#VALUE!</v>
      </c>
      <c r="G498" s="9" t="str">
        <f t="shared" si="96"/>
        <v/>
      </c>
      <c r="H498" s="9" t="str">
        <f t="shared" si="97"/>
        <v/>
      </c>
      <c r="I498" s="9" t="str">
        <f t="shared" si="98"/>
        <v/>
      </c>
      <c r="J498" s="9" t="str">
        <f t="shared" si="99"/>
        <v/>
      </c>
      <c r="K498" s="11" t="e">
        <f t="shared" si="100"/>
        <v>#VALUE!</v>
      </c>
      <c r="L498" s="11" t="e">
        <f t="shared" si="101"/>
        <v>#VALUE!</v>
      </c>
      <c r="M498" s="11" t="e">
        <f t="shared" si="102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03"/>
        <v>#VALUE!</v>
      </c>
      <c r="S498" s="11" t="e">
        <f t="shared" si="104"/>
        <v>#VALUE!</v>
      </c>
      <c r="T498" s="11" t="e">
        <f t="shared" si="105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93"/>
        <v>#VALUE!</v>
      </c>
      <c r="E499" s="9" t="e">
        <f t="shared" si="94"/>
        <v>#VALUE!</v>
      </c>
      <c r="F499" s="9" t="e">
        <f t="shared" si="95"/>
        <v>#VALUE!</v>
      </c>
      <c r="G499" s="9" t="str">
        <f t="shared" si="96"/>
        <v/>
      </c>
      <c r="H499" s="9" t="str">
        <f t="shared" si="97"/>
        <v/>
      </c>
      <c r="I499" s="9" t="str">
        <f t="shared" si="98"/>
        <v/>
      </c>
      <c r="J499" s="9" t="str">
        <f t="shared" si="99"/>
        <v/>
      </c>
      <c r="K499" s="11" t="e">
        <f t="shared" si="100"/>
        <v>#VALUE!</v>
      </c>
      <c r="L499" s="11" t="e">
        <f t="shared" si="101"/>
        <v>#VALUE!</v>
      </c>
      <c r="M499" s="11" t="e">
        <f t="shared" si="102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03"/>
        <v>#VALUE!</v>
      </c>
      <c r="S499" s="11" t="e">
        <f t="shared" si="104"/>
        <v>#VALUE!</v>
      </c>
      <c r="T499" s="11" t="e">
        <f t="shared" si="105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93"/>
        <v>#VALUE!</v>
      </c>
      <c r="E500" s="9" t="e">
        <f t="shared" si="94"/>
        <v>#VALUE!</v>
      </c>
      <c r="F500" s="9" t="e">
        <f t="shared" si="95"/>
        <v>#VALUE!</v>
      </c>
      <c r="G500" s="9" t="str">
        <f t="shared" si="96"/>
        <v/>
      </c>
      <c r="H500" s="9" t="str">
        <f t="shared" si="97"/>
        <v/>
      </c>
      <c r="I500" s="9" t="str">
        <f t="shared" si="98"/>
        <v/>
      </c>
      <c r="J500" s="9" t="str">
        <f t="shared" si="99"/>
        <v/>
      </c>
      <c r="K500" s="11" t="e">
        <f t="shared" si="100"/>
        <v>#VALUE!</v>
      </c>
      <c r="L500" s="11" t="e">
        <f t="shared" si="101"/>
        <v>#VALUE!</v>
      </c>
      <c r="M500" s="11" t="e">
        <f t="shared" si="102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03"/>
        <v>#VALUE!</v>
      </c>
      <c r="S500" s="11" t="e">
        <f t="shared" si="104"/>
        <v>#VALUE!</v>
      </c>
      <c r="T500" s="11" t="e">
        <f t="shared" si="105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93"/>
        <v>#VALUE!</v>
      </c>
      <c r="E501" s="9" t="e">
        <f t="shared" si="94"/>
        <v>#VALUE!</v>
      </c>
      <c r="F501" s="9" t="e">
        <f t="shared" si="95"/>
        <v>#VALUE!</v>
      </c>
      <c r="G501" s="9" t="str">
        <f t="shared" si="96"/>
        <v/>
      </c>
      <c r="H501" s="9" t="str">
        <f t="shared" si="97"/>
        <v/>
      </c>
      <c r="I501" s="9" t="str">
        <f t="shared" si="98"/>
        <v/>
      </c>
      <c r="J501" s="9" t="str">
        <f t="shared" si="99"/>
        <v/>
      </c>
      <c r="K501" s="11" t="e">
        <f t="shared" si="100"/>
        <v>#VALUE!</v>
      </c>
      <c r="L501" s="11" t="e">
        <f t="shared" si="101"/>
        <v>#VALUE!</v>
      </c>
      <c r="M501" s="11" t="e">
        <f t="shared" si="102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03"/>
        <v>#VALUE!</v>
      </c>
      <c r="S501" s="11" t="e">
        <f t="shared" si="104"/>
        <v>#VALUE!</v>
      </c>
      <c r="T501" s="11" t="e">
        <f t="shared" si="105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93"/>
        <v>#VALUE!</v>
      </c>
      <c r="E502" s="9" t="e">
        <f t="shared" si="94"/>
        <v>#VALUE!</v>
      </c>
      <c r="F502" s="9" t="e">
        <f t="shared" si="95"/>
        <v>#VALUE!</v>
      </c>
      <c r="G502" s="9" t="str">
        <f t="shared" si="96"/>
        <v/>
      </c>
      <c r="H502" s="9" t="str">
        <f t="shared" si="97"/>
        <v/>
      </c>
      <c r="I502" s="9" t="str">
        <f t="shared" si="98"/>
        <v/>
      </c>
      <c r="J502" s="9" t="str">
        <f t="shared" si="99"/>
        <v/>
      </c>
      <c r="K502" s="11" t="e">
        <f t="shared" si="100"/>
        <v>#VALUE!</v>
      </c>
      <c r="L502" s="11" t="e">
        <f t="shared" si="101"/>
        <v>#VALUE!</v>
      </c>
      <c r="M502" s="11" t="e">
        <f t="shared" si="102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03"/>
        <v>#VALUE!</v>
      </c>
      <c r="S502" s="11" t="e">
        <f t="shared" si="104"/>
        <v>#VALUE!</v>
      </c>
      <c r="T502" s="11" t="e">
        <f t="shared" si="105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93"/>
        <v>#VALUE!</v>
      </c>
      <c r="E503" s="9" t="e">
        <f t="shared" si="94"/>
        <v>#VALUE!</v>
      </c>
      <c r="F503" s="9" t="e">
        <f t="shared" si="95"/>
        <v>#VALUE!</v>
      </c>
      <c r="G503" s="9" t="str">
        <f t="shared" si="96"/>
        <v/>
      </c>
      <c r="H503" s="9" t="str">
        <f t="shared" si="97"/>
        <v/>
      </c>
      <c r="I503" s="9" t="str">
        <f t="shared" si="98"/>
        <v/>
      </c>
      <c r="J503" s="9" t="str">
        <f t="shared" si="99"/>
        <v/>
      </c>
      <c r="K503" s="11" t="e">
        <f t="shared" si="100"/>
        <v>#VALUE!</v>
      </c>
      <c r="L503" s="11" t="e">
        <f t="shared" si="101"/>
        <v>#VALUE!</v>
      </c>
      <c r="M503" s="11" t="e">
        <f t="shared" si="102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03"/>
        <v>#VALUE!</v>
      </c>
      <c r="S503" s="11" t="e">
        <f t="shared" si="104"/>
        <v>#VALUE!</v>
      </c>
      <c r="T503" s="11" t="e">
        <f t="shared" si="105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93"/>
        <v>#VALUE!</v>
      </c>
      <c r="E504" s="9" t="e">
        <f t="shared" si="94"/>
        <v>#VALUE!</v>
      </c>
      <c r="F504" s="9" t="e">
        <f t="shared" si="95"/>
        <v>#VALUE!</v>
      </c>
      <c r="G504" s="9" t="str">
        <f t="shared" si="96"/>
        <v/>
      </c>
      <c r="H504" s="9" t="str">
        <f t="shared" si="97"/>
        <v/>
      </c>
      <c r="I504" s="9" t="str">
        <f t="shared" si="98"/>
        <v/>
      </c>
      <c r="J504" s="9" t="str">
        <f t="shared" si="99"/>
        <v/>
      </c>
      <c r="K504" s="11" t="e">
        <f t="shared" si="100"/>
        <v>#VALUE!</v>
      </c>
      <c r="L504" s="11" t="e">
        <f t="shared" si="101"/>
        <v>#VALUE!</v>
      </c>
      <c r="M504" s="11" t="e">
        <f t="shared" si="102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03"/>
        <v>#VALUE!</v>
      </c>
      <c r="S504" s="11" t="e">
        <f t="shared" si="104"/>
        <v>#VALUE!</v>
      </c>
      <c r="T504" s="11" t="e">
        <f t="shared" si="105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93"/>
        <v>#VALUE!</v>
      </c>
      <c r="E505" s="9" t="e">
        <f t="shared" si="94"/>
        <v>#VALUE!</v>
      </c>
      <c r="F505" s="9" t="e">
        <f t="shared" si="95"/>
        <v>#VALUE!</v>
      </c>
      <c r="G505" s="9" t="str">
        <f t="shared" si="96"/>
        <v/>
      </c>
      <c r="H505" s="9" t="str">
        <f t="shared" si="97"/>
        <v/>
      </c>
      <c r="I505" s="9" t="str">
        <f t="shared" si="98"/>
        <v/>
      </c>
      <c r="J505" s="9" t="str">
        <f t="shared" si="99"/>
        <v/>
      </c>
      <c r="K505" s="11" t="e">
        <f t="shared" si="100"/>
        <v>#VALUE!</v>
      </c>
      <c r="L505" s="11" t="e">
        <f t="shared" si="101"/>
        <v>#VALUE!</v>
      </c>
      <c r="M505" s="11" t="e">
        <f t="shared" si="102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03"/>
        <v>#VALUE!</v>
      </c>
      <c r="S505" s="11" t="e">
        <f t="shared" si="104"/>
        <v>#VALUE!</v>
      </c>
      <c r="T505" s="11" t="e">
        <f t="shared" si="105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93"/>
        <v>#VALUE!</v>
      </c>
      <c r="E506" s="9" t="e">
        <f t="shared" si="94"/>
        <v>#VALUE!</v>
      </c>
      <c r="F506" s="9" t="e">
        <f t="shared" si="95"/>
        <v>#VALUE!</v>
      </c>
      <c r="G506" s="9" t="str">
        <f t="shared" si="96"/>
        <v/>
      </c>
      <c r="H506" s="9" t="str">
        <f t="shared" si="97"/>
        <v/>
      </c>
      <c r="I506" s="9" t="str">
        <f t="shared" si="98"/>
        <v/>
      </c>
      <c r="J506" s="9" t="str">
        <f t="shared" si="99"/>
        <v/>
      </c>
      <c r="K506" s="11" t="e">
        <f t="shared" si="100"/>
        <v>#VALUE!</v>
      </c>
      <c r="L506" s="11" t="e">
        <f t="shared" si="101"/>
        <v>#VALUE!</v>
      </c>
      <c r="M506" s="11" t="e">
        <f t="shared" si="102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03"/>
        <v>#VALUE!</v>
      </c>
      <c r="S506" s="11" t="e">
        <f t="shared" si="104"/>
        <v>#VALUE!</v>
      </c>
      <c r="T506" s="11" t="e">
        <f t="shared" si="105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93"/>
        <v>#VALUE!</v>
      </c>
      <c r="E507" s="9" t="e">
        <f t="shared" si="94"/>
        <v>#VALUE!</v>
      </c>
      <c r="F507" s="9" t="e">
        <f t="shared" si="95"/>
        <v>#VALUE!</v>
      </c>
      <c r="G507" s="9" t="str">
        <f t="shared" si="96"/>
        <v/>
      </c>
      <c r="H507" s="9" t="str">
        <f t="shared" si="97"/>
        <v/>
      </c>
      <c r="I507" s="9" t="str">
        <f t="shared" si="98"/>
        <v/>
      </c>
      <c r="J507" s="9" t="str">
        <f t="shared" si="99"/>
        <v/>
      </c>
      <c r="K507" s="11" t="e">
        <f t="shared" si="100"/>
        <v>#VALUE!</v>
      </c>
      <c r="L507" s="11" t="e">
        <f t="shared" si="101"/>
        <v>#VALUE!</v>
      </c>
      <c r="M507" s="11" t="e">
        <f t="shared" si="102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03"/>
        <v>#VALUE!</v>
      </c>
      <c r="S507" s="11" t="e">
        <f t="shared" si="104"/>
        <v>#VALUE!</v>
      </c>
      <c r="T507" s="11" t="e">
        <f t="shared" si="105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93"/>
        <v>#VALUE!</v>
      </c>
      <c r="E508" s="9" t="e">
        <f t="shared" si="94"/>
        <v>#VALUE!</v>
      </c>
      <c r="F508" s="9" t="e">
        <f t="shared" si="95"/>
        <v>#VALUE!</v>
      </c>
      <c r="G508" s="9" t="str">
        <f t="shared" si="96"/>
        <v/>
      </c>
      <c r="H508" s="9" t="str">
        <f t="shared" si="97"/>
        <v/>
      </c>
      <c r="I508" s="9" t="str">
        <f t="shared" si="98"/>
        <v/>
      </c>
      <c r="J508" s="9" t="str">
        <f t="shared" si="99"/>
        <v/>
      </c>
      <c r="K508" s="11" t="e">
        <f t="shared" si="100"/>
        <v>#VALUE!</v>
      </c>
      <c r="L508" s="11" t="e">
        <f t="shared" si="101"/>
        <v>#VALUE!</v>
      </c>
      <c r="M508" s="11" t="e">
        <f t="shared" si="102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03"/>
        <v>#VALUE!</v>
      </c>
      <c r="S508" s="11" t="e">
        <f t="shared" si="104"/>
        <v>#VALUE!</v>
      </c>
      <c r="T508" s="11" t="e">
        <f t="shared" si="105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93"/>
        <v>#VALUE!</v>
      </c>
      <c r="E509" s="9" t="e">
        <f t="shared" si="94"/>
        <v>#VALUE!</v>
      </c>
      <c r="F509" s="9" t="e">
        <f t="shared" si="95"/>
        <v>#VALUE!</v>
      </c>
      <c r="G509" s="9" t="str">
        <f t="shared" si="96"/>
        <v/>
      </c>
      <c r="H509" s="9" t="str">
        <f t="shared" si="97"/>
        <v/>
      </c>
      <c r="I509" s="9" t="str">
        <f t="shared" si="98"/>
        <v/>
      </c>
      <c r="J509" s="9" t="str">
        <f t="shared" si="99"/>
        <v/>
      </c>
      <c r="K509" s="11" t="e">
        <f t="shared" si="100"/>
        <v>#VALUE!</v>
      </c>
      <c r="L509" s="11" t="e">
        <f t="shared" si="101"/>
        <v>#VALUE!</v>
      </c>
      <c r="M509" s="11" t="e">
        <f t="shared" si="102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03"/>
        <v>#VALUE!</v>
      </c>
      <c r="S509" s="11" t="e">
        <f t="shared" si="104"/>
        <v>#VALUE!</v>
      </c>
      <c r="T509" s="11" t="e">
        <f t="shared" si="105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93"/>
        <v>#VALUE!</v>
      </c>
      <c r="E510" s="9" t="e">
        <f t="shared" si="94"/>
        <v>#VALUE!</v>
      </c>
      <c r="F510" s="9" t="e">
        <f t="shared" si="95"/>
        <v>#VALUE!</v>
      </c>
      <c r="G510" s="9" t="str">
        <f t="shared" si="96"/>
        <v/>
      </c>
      <c r="H510" s="9" t="str">
        <f t="shared" si="97"/>
        <v/>
      </c>
      <c r="I510" s="9" t="str">
        <f t="shared" si="98"/>
        <v/>
      </c>
      <c r="J510" s="9" t="str">
        <f t="shared" si="99"/>
        <v/>
      </c>
      <c r="K510" s="11" t="e">
        <f t="shared" si="100"/>
        <v>#VALUE!</v>
      </c>
      <c r="L510" s="11" t="e">
        <f t="shared" si="101"/>
        <v>#VALUE!</v>
      </c>
      <c r="M510" s="11" t="e">
        <f t="shared" si="102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03"/>
        <v>#VALUE!</v>
      </c>
      <c r="S510" s="11" t="e">
        <f t="shared" si="104"/>
        <v>#VALUE!</v>
      </c>
      <c r="T510" s="11" t="e">
        <f t="shared" si="105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93"/>
        <v>#VALUE!</v>
      </c>
      <c r="E511" s="9" t="e">
        <f t="shared" si="94"/>
        <v>#VALUE!</v>
      </c>
      <c r="F511" s="9" t="e">
        <f t="shared" si="95"/>
        <v>#VALUE!</v>
      </c>
      <c r="G511" s="9" t="str">
        <f t="shared" si="96"/>
        <v/>
      </c>
      <c r="H511" s="9" t="str">
        <f t="shared" si="97"/>
        <v/>
      </c>
      <c r="I511" s="9" t="str">
        <f t="shared" si="98"/>
        <v/>
      </c>
      <c r="J511" s="9" t="str">
        <f t="shared" si="99"/>
        <v/>
      </c>
      <c r="K511" s="11" t="e">
        <f t="shared" si="100"/>
        <v>#VALUE!</v>
      </c>
      <c r="L511" s="11" t="e">
        <f t="shared" si="101"/>
        <v>#VALUE!</v>
      </c>
      <c r="M511" s="11" t="e">
        <f t="shared" si="102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03"/>
        <v>#VALUE!</v>
      </c>
      <c r="S511" s="11" t="e">
        <f t="shared" si="104"/>
        <v>#VALUE!</v>
      </c>
      <c r="T511" s="11" t="e">
        <f t="shared" si="105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93"/>
        <v>#VALUE!</v>
      </c>
      <c r="E512" s="9" t="e">
        <f t="shared" si="94"/>
        <v>#VALUE!</v>
      </c>
      <c r="F512" s="9" t="e">
        <f t="shared" si="95"/>
        <v>#VALUE!</v>
      </c>
      <c r="G512" s="9" t="str">
        <f t="shared" si="96"/>
        <v/>
      </c>
      <c r="H512" s="9" t="str">
        <f t="shared" si="97"/>
        <v/>
      </c>
      <c r="I512" s="9" t="str">
        <f t="shared" si="98"/>
        <v/>
      </c>
      <c r="J512" s="9" t="str">
        <f t="shared" si="99"/>
        <v/>
      </c>
      <c r="K512" s="11" t="e">
        <f t="shared" si="100"/>
        <v>#VALUE!</v>
      </c>
      <c r="L512" s="11" t="e">
        <f t="shared" si="101"/>
        <v>#VALUE!</v>
      </c>
      <c r="M512" s="11" t="e">
        <f t="shared" si="102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03"/>
        <v>#VALUE!</v>
      </c>
      <c r="S512" s="11" t="e">
        <f t="shared" si="104"/>
        <v>#VALUE!</v>
      </c>
      <c r="T512" s="11" t="e">
        <f t="shared" si="105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93"/>
        <v>#VALUE!</v>
      </c>
      <c r="E513" s="9" t="e">
        <f t="shared" si="94"/>
        <v>#VALUE!</v>
      </c>
      <c r="F513" s="9" t="e">
        <f t="shared" si="95"/>
        <v>#VALUE!</v>
      </c>
      <c r="G513" s="9" t="str">
        <f t="shared" si="96"/>
        <v/>
      </c>
      <c r="H513" s="9" t="str">
        <f t="shared" si="97"/>
        <v/>
      </c>
      <c r="I513" s="9" t="str">
        <f t="shared" si="98"/>
        <v/>
      </c>
      <c r="J513" s="9" t="str">
        <f t="shared" si="99"/>
        <v/>
      </c>
      <c r="K513" s="11" t="e">
        <f t="shared" si="100"/>
        <v>#VALUE!</v>
      </c>
      <c r="L513" s="11" t="e">
        <f t="shared" si="101"/>
        <v>#VALUE!</v>
      </c>
      <c r="M513" s="11" t="e">
        <f t="shared" si="102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03"/>
        <v>#VALUE!</v>
      </c>
      <c r="S513" s="11" t="e">
        <f t="shared" si="104"/>
        <v>#VALUE!</v>
      </c>
      <c r="T513" s="11" t="e">
        <f t="shared" si="105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93"/>
        <v>#VALUE!</v>
      </c>
      <c r="E514" s="9" t="e">
        <f t="shared" si="94"/>
        <v>#VALUE!</v>
      </c>
      <c r="F514" s="9" t="e">
        <f t="shared" si="95"/>
        <v>#VALUE!</v>
      </c>
      <c r="G514" s="9" t="str">
        <f t="shared" si="96"/>
        <v/>
      </c>
      <c r="H514" s="9" t="str">
        <f t="shared" si="97"/>
        <v/>
      </c>
      <c r="I514" s="9" t="str">
        <f t="shared" si="98"/>
        <v/>
      </c>
      <c r="J514" s="9" t="str">
        <f t="shared" si="99"/>
        <v/>
      </c>
      <c r="K514" s="11" t="e">
        <f t="shared" si="100"/>
        <v>#VALUE!</v>
      </c>
      <c r="L514" s="11" t="e">
        <f t="shared" si="101"/>
        <v>#VALUE!</v>
      </c>
      <c r="M514" s="11" t="e">
        <f t="shared" si="102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03"/>
        <v>#VALUE!</v>
      </c>
      <c r="S514" s="11" t="e">
        <f t="shared" si="104"/>
        <v>#VALUE!</v>
      </c>
      <c r="T514" s="11" t="e">
        <f t="shared" si="105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93"/>
        <v>#VALUE!</v>
      </c>
      <c r="E515" s="9" t="e">
        <f t="shared" si="94"/>
        <v>#VALUE!</v>
      </c>
      <c r="F515" s="9" t="e">
        <f t="shared" si="95"/>
        <v>#VALUE!</v>
      </c>
      <c r="G515" s="9" t="str">
        <f t="shared" si="96"/>
        <v/>
      </c>
      <c r="H515" s="9" t="str">
        <f t="shared" si="97"/>
        <v/>
      </c>
      <c r="I515" s="9" t="str">
        <f t="shared" si="98"/>
        <v/>
      </c>
      <c r="J515" s="9" t="str">
        <f t="shared" si="99"/>
        <v/>
      </c>
      <c r="K515" s="11" t="e">
        <f t="shared" si="100"/>
        <v>#VALUE!</v>
      </c>
      <c r="L515" s="11" t="e">
        <f t="shared" si="101"/>
        <v>#VALUE!</v>
      </c>
      <c r="M515" s="11" t="e">
        <f t="shared" si="102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03"/>
        <v>#VALUE!</v>
      </c>
      <c r="S515" s="11" t="e">
        <f t="shared" si="104"/>
        <v>#VALUE!</v>
      </c>
      <c r="T515" s="11" t="e">
        <f t="shared" si="105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06">(K516/(AR516+K516-(AR516*K516)))</f>
        <v>#VALUE!</v>
      </c>
      <c r="E516" s="9" t="e">
        <f t="shared" ref="E516:E579" si="107">(L516/(AR516+L516-(AR516*L516)))</f>
        <v>#VALUE!</v>
      </c>
      <c r="F516" s="9" t="e">
        <f t="shared" ref="F516:F579" si="108">(M516/(AR516+M516-(AR516*M516)))</f>
        <v>#VALUE!</v>
      </c>
      <c r="G516" s="9" t="str">
        <f t="shared" ref="G516:G579" si="109">AR516</f>
        <v/>
      </c>
      <c r="H516" s="9" t="str">
        <f t="shared" ref="H516:H579" si="110">IF(A516="","",1/D516)</f>
        <v/>
      </c>
      <c r="I516" s="9" t="str">
        <f t="shared" ref="I516:I579" si="111">IF(B516="","",1/E516)</f>
        <v/>
      </c>
      <c r="J516" s="9" t="str">
        <f t="shared" ref="J516:J579" si="112">IF(C516="","",1/F516)</f>
        <v/>
      </c>
      <c r="K516" s="11" t="e">
        <f t="shared" ref="K516:K579" si="113">1/A516</f>
        <v>#VALUE!</v>
      </c>
      <c r="L516" s="11" t="e">
        <f t="shared" ref="L516:L579" si="114">1/B516</f>
        <v>#VALUE!</v>
      </c>
      <c r="M516" s="11" t="e">
        <f t="shared" ref="M516:M579" si="115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16">O516/N516</f>
        <v>#VALUE!</v>
      </c>
      <c r="S516" s="11" t="e">
        <f t="shared" ref="S516:S579" si="117">P516/N516</f>
        <v>#VALUE!</v>
      </c>
      <c r="T516" s="11" t="e">
        <f t="shared" ref="T516:T579" si="118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06"/>
        <v>#VALUE!</v>
      </c>
      <c r="E517" s="9" t="e">
        <f t="shared" si="107"/>
        <v>#VALUE!</v>
      </c>
      <c r="F517" s="9" t="e">
        <f t="shared" si="108"/>
        <v>#VALUE!</v>
      </c>
      <c r="G517" s="9" t="str">
        <f t="shared" si="109"/>
        <v/>
      </c>
      <c r="H517" s="9" t="str">
        <f t="shared" si="110"/>
        <v/>
      </c>
      <c r="I517" s="9" t="str">
        <f t="shared" si="111"/>
        <v/>
      </c>
      <c r="J517" s="9" t="str">
        <f t="shared" si="112"/>
        <v/>
      </c>
      <c r="K517" s="11" t="e">
        <f t="shared" si="113"/>
        <v>#VALUE!</v>
      </c>
      <c r="L517" s="11" t="e">
        <f t="shared" si="114"/>
        <v>#VALUE!</v>
      </c>
      <c r="M517" s="11" t="e">
        <f t="shared" si="115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16"/>
        <v>#VALUE!</v>
      </c>
      <c r="S517" s="11" t="e">
        <f t="shared" si="117"/>
        <v>#VALUE!</v>
      </c>
      <c r="T517" s="11" t="e">
        <f t="shared" si="118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06"/>
        <v>#VALUE!</v>
      </c>
      <c r="E518" s="9" t="e">
        <f t="shared" si="107"/>
        <v>#VALUE!</v>
      </c>
      <c r="F518" s="9" t="e">
        <f t="shared" si="108"/>
        <v>#VALUE!</v>
      </c>
      <c r="G518" s="9" t="str">
        <f t="shared" si="109"/>
        <v/>
      </c>
      <c r="H518" s="9" t="str">
        <f t="shared" si="110"/>
        <v/>
      </c>
      <c r="I518" s="9" t="str">
        <f t="shared" si="111"/>
        <v/>
      </c>
      <c r="J518" s="9" t="str">
        <f t="shared" si="112"/>
        <v/>
      </c>
      <c r="K518" s="11" t="e">
        <f t="shared" si="113"/>
        <v>#VALUE!</v>
      </c>
      <c r="L518" s="11" t="e">
        <f t="shared" si="114"/>
        <v>#VALUE!</v>
      </c>
      <c r="M518" s="11" t="e">
        <f t="shared" si="115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16"/>
        <v>#VALUE!</v>
      </c>
      <c r="S518" s="11" t="e">
        <f t="shared" si="117"/>
        <v>#VALUE!</v>
      </c>
      <c r="T518" s="11" t="e">
        <f t="shared" si="118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06"/>
        <v>#VALUE!</v>
      </c>
      <c r="E519" s="9" t="e">
        <f t="shared" si="107"/>
        <v>#VALUE!</v>
      </c>
      <c r="F519" s="9" t="e">
        <f t="shared" si="108"/>
        <v>#VALUE!</v>
      </c>
      <c r="G519" s="9" t="str">
        <f t="shared" si="109"/>
        <v/>
      </c>
      <c r="H519" s="9" t="str">
        <f t="shared" si="110"/>
        <v/>
      </c>
      <c r="I519" s="9" t="str">
        <f t="shared" si="111"/>
        <v/>
      </c>
      <c r="J519" s="9" t="str">
        <f t="shared" si="112"/>
        <v/>
      </c>
      <c r="K519" s="11" t="e">
        <f t="shared" si="113"/>
        <v>#VALUE!</v>
      </c>
      <c r="L519" s="11" t="e">
        <f t="shared" si="114"/>
        <v>#VALUE!</v>
      </c>
      <c r="M519" s="11" t="e">
        <f t="shared" si="115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16"/>
        <v>#VALUE!</v>
      </c>
      <c r="S519" s="11" t="e">
        <f t="shared" si="117"/>
        <v>#VALUE!</v>
      </c>
      <c r="T519" s="11" t="e">
        <f t="shared" si="118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06"/>
        <v>#VALUE!</v>
      </c>
      <c r="E520" s="9" t="e">
        <f t="shared" si="107"/>
        <v>#VALUE!</v>
      </c>
      <c r="F520" s="9" t="e">
        <f t="shared" si="108"/>
        <v>#VALUE!</v>
      </c>
      <c r="G520" s="9" t="str">
        <f t="shared" si="109"/>
        <v/>
      </c>
      <c r="H520" s="9" t="str">
        <f t="shared" si="110"/>
        <v/>
      </c>
      <c r="I520" s="9" t="str">
        <f t="shared" si="111"/>
        <v/>
      </c>
      <c r="J520" s="9" t="str">
        <f t="shared" si="112"/>
        <v/>
      </c>
      <c r="K520" s="11" t="e">
        <f t="shared" si="113"/>
        <v>#VALUE!</v>
      </c>
      <c r="L520" s="11" t="e">
        <f t="shared" si="114"/>
        <v>#VALUE!</v>
      </c>
      <c r="M520" s="11" t="e">
        <f t="shared" si="115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16"/>
        <v>#VALUE!</v>
      </c>
      <c r="S520" s="11" t="e">
        <f t="shared" si="117"/>
        <v>#VALUE!</v>
      </c>
      <c r="T520" s="11" t="e">
        <f t="shared" si="118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06"/>
        <v>#VALUE!</v>
      </c>
      <c r="E521" s="9" t="e">
        <f t="shared" si="107"/>
        <v>#VALUE!</v>
      </c>
      <c r="F521" s="9" t="e">
        <f t="shared" si="108"/>
        <v>#VALUE!</v>
      </c>
      <c r="G521" s="9" t="str">
        <f t="shared" si="109"/>
        <v/>
      </c>
      <c r="H521" s="9" t="str">
        <f t="shared" si="110"/>
        <v/>
      </c>
      <c r="I521" s="9" t="str">
        <f t="shared" si="111"/>
        <v/>
      </c>
      <c r="J521" s="9" t="str">
        <f t="shared" si="112"/>
        <v/>
      </c>
      <c r="K521" s="11" t="e">
        <f t="shared" si="113"/>
        <v>#VALUE!</v>
      </c>
      <c r="L521" s="11" t="e">
        <f t="shared" si="114"/>
        <v>#VALUE!</v>
      </c>
      <c r="M521" s="11" t="e">
        <f t="shared" si="115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16"/>
        <v>#VALUE!</v>
      </c>
      <c r="S521" s="11" t="e">
        <f t="shared" si="117"/>
        <v>#VALUE!</v>
      </c>
      <c r="T521" s="11" t="e">
        <f t="shared" si="118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06"/>
        <v>#VALUE!</v>
      </c>
      <c r="E522" s="9" t="e">
        <f t="shared" si="107"/>
        <v>#VALUE!</v>
      </c>
      <c r="F522" s="9" t="e">
        <f t="shared" si="108"/>
        <v>#VALUE!</v>
      </c>
      <c r="G522" s="9" t="str">
        <f t="shared" si="109"/>
        <v/>
      </c>
      <c r="H522" s="9" t="str">
        <f t="shared" si="110"/>
        <v/>
      </c>
      <c r="I522" s="9" t="str">
        <f t="shared" si="111"/>
        <v/>
      </c>
      <c r="J522" s="9" t="str">
        <f t="shared" si="112"/>
        <v/>
      </c>
      <c r="K522" s="11" t="e">
        <f t="shared" si="113"/>
        <v>#VALUE!</v>
      </c>
      <c r="L522" s="11" t="e">
        <f t="shared" si="114"/>
        <v>#VALUE!</v>
      </c>
      <c r="M522" s="11" t="e">
        <f t="shared" si="115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16"/>
        <v>#VALUE!</v>
      </c>
      <c r="S522" s="11" t="e">
        <f t="shared" si="117"/>
        <v>#VALUE!</v>
      </c>
      <c r="T522" s="11" t="e">
        <f t="shared" si="118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06"/>
        <v>#VALUE!</v>
      </c>
      <c r="E523" s="9" t="e">
        <f t="shared" si="107"/>
        <v>#VALUE!</v>
      </c>
      <c r="F523" s="9" t="e">
        <f t="shared" si="108"/>
        <v>#VALUE!</v>
      </c>
      <c r="G523" s="9" t="str">
        <f t="shared" si="109"/>
        <v/>
      </c>
      <c r="H523" s="9" t="str">
        <f t="shared" si="110"/>
        <v/>
      </c>
      <c r="I523" s="9" t="str">
        <f t="shared" si="111"/>
        <v/>
      </c>
      <c r="J523" s="9" t="str">
        <f t="shared" si="112"/>
        <v/>
      </c>
      <c r="K523" s="11" t="e">
        <f t="shared" si="113"/>
        <v>#VALUE!</v>
      </c>
      <c r="L523" s="11" t="e">
        <f t="shared" si="114"/>
        <v>#VALUE!</v>
      </c>
      <c r="M523" s="11" t="e">
        <f t="shared" si="115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16"/>
        <v>#VALUE!</v>
      </c>
      <c r="S523" s="11" t="e">
        <f t="shared" si="117"/>
        <v>#VALUE!</v>
      </c>
      <c r="T523" s="11" t="e">
        <f t="shared" si="118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06"/>
        <v>#VALUE!</v>
      </c>
      <c r="E524" s="9" t="e">
        <f t="shared" si="107"/>
        <v>#VALUE!</v>
      </c>
      <c r="F524" s="9" t="e">
        <f t="shared" si="108"/>
        <v>#VALUE!</v>
      </c>
      <c r="G524" s="9" t="str">
        <f t="shared" si="109"/>
        <v/>
      </c>
      <c r="H524" s="9" t="str">
        <f t="shared" si="110"/>
        <v/>
      </c>
      <c r="I524" s="9" t="str">
        <f t="shared" si="111"/>
        <v/>
      </c>
      <c r="J524" s="9" t="str">
        <f t="shared" si="112"/>
        <v/>
      </c>
      <c r="K524" s="11" t="e">
        <f t="shared" si="113"/>
        <v>#VALUE!</v>
      </c>
      <c r="L524" s="11" t="e">
        <f t="shared" si="114"/>
        <v>#VALUE!</v>
      </c>
      <c r="M524" s="11" t="e">
        <f t="shared" si="115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16"/>
        <v>#VALUE!</v>
      </c>
      <c r="S524" s="11" t="e">
        <f t="shared" si="117"/>
        <v>#VALUE!</v>
      </c>
      <c r="T524" s="11" t="e">
        <f t="shared" si="118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06"/>
        <v>#VALUE!</v>
      </c>
      <c r="E525" s="9" t="e">
        <f t="shared" si="107"/>
        <v>#VALUE!</v>
      </c>
      <c r="F525" s="9" t="e">
        <f t="shared" si="108"/>
        <v>#VALUE!</v>
      </c>
      <c r="G525" s="9" t="str">
        <f t="shared" si="109"/>
        <v/>
      </c>
      <c r="H525" s="9" t="str">
        <f t="shared" si="110"/>
        <v/>
      </c>
      <c r="I525" s="9" t="str">
        <f t="shared" si="111"/>
        <v/>
      </c>
      <c r="J525" s="9" t="str">
        <f t="shared" si="112"/>
        <v/>
      </c>
      <c r="K525" s="11" t="e">
        <f t="shared" si="113"/>
        <v>#VALUE!</v>
      </c>
      <c r="L525" s="11" t="e">
        <f t="shared" si="114"/>
        <v>#VALUE!</v>
      </c>
      <c r="M525" s="11" t="e">
        <f t="shared" si="115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16"/>
        <v>#VALUE!</v>
      </c>
      <c r="S525" s="11" t="e">
        <f t="shared" si="117"/>
        <v>#VALUE!</v>
      </c>
      <c r="T525" s="11" t="e">
        <f t="shared" si="118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06"/>
        <v>#VALUE!</v>
      </c>
      <c r="E526" s="9" t="e">
        <f t="shared" si="107"/>
        <v>#VALUE!</v>
      </c>
      <c r="F526" s="9" t="e">
        <f t="shared" si="108"/>
        <v>#VALUE!</v>
      </c>
      <c r="G526" s="9" t="str">
        <f t="shared" si="109"/>
        <v/>
      </c>
      <c r="H526" s="9" t="str">
        <f t="shared" si="110"/>
        <v/>
      </c>
      <c r="I526" s="9" t="str">
        <f t="shared" si="111"/>
        <v/>
      </c>
      <c r="J526" s="9" t="str">
        <f t="shared" si="112"/>
        <v/>
      </c>
      <c r="K526" s="11" t="e">
        <f t="shared" si="113"/>
        <v>#VALUE!</v>
      </c>
      <c r="L526" s="11" t="e">
        <f t="shared" si="114"/>
        <v>#VALUE!</v>
      </c>
      <c r="M526" s="11" t="e">
        <f t="shared" si="115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16"/>
        <v>#VALUE!</v>
      </c>
      <c r="S526" s="11" t="e">
        <f t="shared" si="117"/>
        <v>#VALUE!</v>
      </c>
      <c r="T526" s="11" t="e">
        <f t="shared" si="118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06"/>
        <v>#VALUE!</v>
      </c>
      <c r="E527" s="9" t="e">
        <f t="shared" si="107"/>
        <v>#VALUE!</v>
      </c>
      <c r="F527" s="9" t="e">
        <f t="shared" si="108"/>
        <v>#VALUE!</v>
      </c>
      <c r="G527" s="9" t="str">
        <f t="shared" si="109"/>
        <v/>
      </c>
      <c r="H527" s="9" t="str">
        <f t="shared" si="110"/>
        <v/>
      </c>
      <c r="I527" s="9" t="str">
        <f t="shared" si="111"/>
        <v/>
      </c>
      <c r="J527" s="9" t="str">
        <f t="shared" si="112"/>
        <v/>
      </c>
      <c r="K527" s="11" t="e">
        <f t="shared" si="113"/>
        <v>#VALUE!</v>
      </c>
      <c r="L527" s="11" t="e">
        <f t="shared" si="114"/>
        <v>#VALUE!</v>
      </c>
      <c r="M527" s="11" t="e">
        <f t="shared" si="115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16"/>
        <v>#VALUE!</v>
      </c>
      <c r="S527" s="11" t="e">
        <f t="shared" si="117"/>
        <v>#VALUE!</v>
      </c>
      <c r="T527" s="11" t="e">
        <f t="shared" si="118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06"/>
        <v>#VALUE!</v>
      </c>
      <c r="E528" s="9" t="e">
        <f t="shared" si="107"/>
        <v>#VALUE!</v>
      </c>
      <c r="F528" s="9" t="e">
        <f t="shared" si="108"/>
        <v>#VALUE!</v>
      </c>
      <c r="G528" s="9" t="str">
        <f t="shared" si="109"/>
        <v/>
      </c>
      <c r="H528" s="9" t="str">
        <f t="shared" si="110"/>
        <v/>
      </c>
      <c r="I528" s="9" t="str">
        <f t="shared" si="111"/>
        <v/>
      </c>
      <c r="J528" s="9" t="str">
        <f t="shared" si="112"/>
        <v/>
      </c>
      <c r="K528" s="11" t="e">
        <f t="shared" si="113"/>
        <v>#VALUE!</v>
      </c>
      <c r="L528" s="11" t="e">
        <f t="shared" si="114"/>
        <v>#VALUE!</v>
      </c>
      <c r="M528" s="11" t="e">
        <f t="shared" si="115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16"/>
        <v>#VALUE!</v>
      </c>
      <c r="S528" s="11" t="e">
        <f t="shared" si="117"/>
        <v>#VALUE!</v>
      </c>
      <c r="T528" s="11" t="e">
        <f t="shared" si="118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06"/>
        <v>#VALUE!</v>
      </c>
      <c r="E529" s="9" t="e">
        <f t="shared" si="107"/>
        <v>#VALUE!</v>
      </c>
      <c r="F529" s="9" t="e">
        <f t="shared" si="108"/>
        <v>#VALUE!</v>
      </c>
      <c r="G529" s="9" t="str">
        <f t="shared" si="109"/>
        <v/>
      </c>
      <c r="H529" s="9" t="str">
        <f t="shared" si="110"/>
        <v/>
      </c>
      <c r="I529" s="9" t="str">
        <f t="shared" si="111"/>
        <v/>
      </c>
      <c r="J529" s="9" t="str">
        <f t="shared" si="112"/>
        <v/>
      </c>
      <c r="K529" s="11" t="e">
        <f t="shared" si="113"/>
        <v>#VALUE!</v>
      </c>
      <c r="L529" s="11" t="e">
        <f t="shared" si="114"/>
        <v>#VALUE!</v>
      </c>
      <c r="M529" s="11" t="e">
        <f t="shared" si="115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16"/>
        <v>#VALUE!</v>
      </c>
      <c r="S529" s="11" t="e">
        <f t="shared" si="117"/>
        <v>#VALUE!</v>
      </c>
      <c r="T529" s="11" t="e">
        <f t="shared" si="118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06"/>
        <v>#VALUE!</v>
      </c>
      <c r="E530" s="9" t="e">
        <f t="shared" si="107"/>
        <v>#VALUE!</v>
      </c>
      <c r="F530" s="9" t="e">
        <f t="shared" si="108"/>
        <v>#VALUE!</v>
      </c>
      <c r="G530" s="9" t="str">
        <f t="shared" si="109"/>
        <v/>
      </c>
      <c r="H530" s="9" t="str">
        <f t="shared" si="110"/>
        <v/>
      </c>
      <c r="I530" s="9" t="str">
        <f t="shared" si="111"/>
        <v/>
      </c>
      <c r="J530" s="9" t="str">
        <f t="shared" si="112"/>
        <v/>
      </c>
      <c r="K530" s="11" t="e">
        <f t="shared" si="113"/>
        <v>#VALUE!</v>
      </c>
      <c r="L530" s="11" t="e">
        <f t="shared" si="114"/>
        <v>#VALUE!</v>
      </c>
      <c r="M530" s="11" t="e">
        <f t="shared" si="115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16"/>
        <v>#VALUE!</v>
      </c>
      <c r="S530" s="11" t="e">
        <f t="shared" si="117"/>
        <v>#VALUE!</v>
      </c>
      <c r="T530" s="11" t="e">
        <f t="shared" si="118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06"/>
        <v>#VALUE!</v>
      </c>
      <c r="E531" s="9" t="e">
        <f t="shared" si="107"/>
        <v>#VALUE!</v>
      </c>
      <c r="F531" s="9" t="e">
        <f t="shared" si="108"/>
        <v>#VALUE!</v>
      </c>
      <c r="G531" s="9" t="str">
        <f t="shared" si="109"/>
        <v/>
      </c>
      <c r="H531" s="9" t="str">
        <f t="shared" si="110"/>
        <v/>
      </c>
      <c r="I531" s="9" t="str">
        <f t="shared" si="111"/>
        <v/>
      </c>
      <c r="J531" s="9" t="str">
        <f t="shared" si="112"/>
        <v/>
      </c>
      <c r="K531" s="11" t="e">
        <f t="shared" si="113"/>
        <v>#VALUE!</v>
      </c>
      <c r="L531" s="11" t="e">
        <f t="shared" si="114"/>
        <v>#VALUE!</v>
      </c>
      <c r="M531" s="11" t="e">
        <f t="shared" si="115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16"/>
        <v>#VALUE!</v>
      </c>
      <c r="S531" s="11" t="e">
        <f t="shared" si="117"/>
        <v>#VALUE!</v>
      </c>
      <c r="T531" s="11" t="e">
        <f t="shared" si="118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06"/>
        <v>#VALUE!</v>
      </c>
      <c r="E532" s="9" t="e">
        <f t="shared" si="107"/>
        <v>#VALUE!</v>
      </c>
      <c r="F532" s="9" t="e">
        <f t="shared" si="108"/>
        <v>#VALUE!</v>
      </c>
      <c r="G532" s="9" t="str">
        <f t="shared" si="109"/>
        <v/>
      </c>
      <c r="H532" s="9" t="str">
        <f t="shared" si="110"/>
        <v/>
      </c>
      <c r="I532" s="9" t="str">
        <f t="shared" si="111"/>
        <v/>
      </c>
      <c r="J532" s="9" t="str">
        <f t="shared" si="112"/>
        <v/>
      </c>
      <c r="K532" s="11" t="e">
        <f t="shared" si="113"/>
        <v>#VALUE!</v>
      </c>
      <c r="L532" s="11" t="e">
        <f t="shared" si="114"/>
        <v>#VALUE!</v>
      </c>
      <c r="M532" s="11" t="e">
        <f t="shared" si="115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16"/>
        <v>#VALUE!</v>
      </c>
      <c r="S532" s="11" t="e">
        <f t="shared" si="117"/>
        <v>#VALUE!</v>
      </c>
      <c r="T532" s="11" t="e">
        <f t="shared" si="118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06"/>
        <v>#VALUE!</v>
      </c>
      <c r="E533" s="9" t="e">
        <f t="shared" si="107"/>
        <v>#VALUE!</v>
      </c>
      <c r="F533" s="9" t="e">
        <f t="shared" si="108"/>
        <v>#VALUE!</v>
      </c>
      <c r="G533" s="9" t="str">
        <f t="shared" si="109"/>
        <v/>
      </c>
      <c r="H533" s="9" t="str">
        <f t="shared" si="110"/>
        <v/>
      </c>
      <c r="I533" s="9" t="str">
        <f t="shared" si="111"/>
        <v/>
      </c>
      <c r="J533" s="9" t="str">
        <f t="shared" si="112"/>
        <v/>
      </c>
      <c r="K533" s="11" t="e">
        <f t="shared" si="113"/>
        <v>#VALUE!</v>
      </c>
      <c r="L533" s="11" t="e">
        <f t="shared" si="114"/>
        <v>#VALUE!</v>
      </c>
      <c r="M533" s="11" t="e">
        <f t="shared" si="115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16"/>
        <v>#VALUE!</v>
      </c>
      <c r="S533" s="11" t="e">
        <f t="shared" si="117"/>
        <v>#VALUE!</v>
      </c>
      <c r="T533" s="11" t="e">
        <f t="shared" si="118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06"/>
        <v>#VALUE!</v>
      </c>
      <c r="E534" s="9" t="e">
        <f t="shared" si="107"/>
        <v>#VALUE!</v>
      </c>
      <c r="F534" s="9" t="e">
        <f t="shared" si="108"/>
        <v>#VALUE!</v>
      </c>
      <c r="G534" s="9" t="str">
        <f t="shared" si="109"/>
        <v/>
      </c>
      <c r="H534" s="9" t="str">
        <f t="shared" si="110"/>
        <v/>
      </c>
      <c r="I534" s="9" t="str">
        <f t="shared" si="111"/>
        <v/>
      </c>
      <c r="J534" s="9" t="str">
        <f t="shared" si="112"/>
        <v/>
      </c>
      <c r="K534" s="11" t="e">
        <f t="shared" si="113"/>
        <v>#VALUE!</v>
      </c>
      <c r="L534" s="11" t="e">
        <f t="shared" si="114"/>
        <v>#VALUE!</v>
      </c>
      <c r="M534" s="11" t="e">
        <f t="shared" si="115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16"/>
        <v>#VALUE!</v>
      </c>
      <c r="S534" s="11" t="e">
        <f t="shared" si="117"/>
        <v>#VALUE!</v>
      </c>
      <c r="T534" s="11" t="e">
        <f t="shared" si="118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06"/>
        <v>#VALUE!</v>
      </c>
      <c r="E535" s="9" t="e">
        <f t="shared" si="107"/>
        <v>#VALUE!</v>
      </c>
      <c r="F535" s="9" t="e">
        <f t="shared" si="108"/>
        <v>#VALUE!</v>
      </c>
      <c r="G535" s="9" t="str">
        <f t="shared" si="109"/>
        <v/>
      </c>
      <c r="H535" s="9" t="str">
        <f t="shared" si="110"/>
        <v/>
      </c>
      <c r="I535" s="9" t="str">
        <f t="shared" si="111"/>
        <v/>
      </c>
      <c r="J535" s="9" t="str">
        <f t="shared" si="112"/>
        <v/>
      </c>
      <c r="K535" s="11" t="e">
        <f t="shared" si="113"/>
        <v>#VALUE!</v>
      </c>
      <c r="L535" s="11" t="e">
        <f t="shared" si="114"/>
        <v>#VALUE!</v>
      </c>
      <c r="M535" s="11" t="e">
        <f t="shared" si="115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16"/>
        <v>#VALUE!</v>
      </c>
      <c r="S535" s="11" t="e">
        <f t="shared" si="117"/>
        <v>#VALUE!</v>
      </c>
      <c r="T535" s="11" t="e">
        <f t="shared" si="118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06"/>
        <v>#VALUE!</v>
      </c>
      <c r="E536" s="9" t="e">
        <f t="shared" si="107"/>
        <v>#VALUE!</v>
      </c>
      <c r="F536" s="9" t="e">
        <f t="shared" si="108"/>
        <v>#VALUE!</v>
      </c>
      <c r="G536" s="9" t="str">
        <f t="shared" si="109"/>
        <v/>
      </c>
      <c r="H536" s="9" t="str">
        <f t="shared" si="110"/>
        <v/>
      </c>
      <c r="I536" s="9" t="str">
        <f t="shared" si="111"/>
        <v/>
      </c>
      <c r="J536" s="9" t="str">
        <f t="shared" si="112"/>
        <v/>
      </c>
      <c r="K536" s="11" t="e">
        <f t="shared" si="113"/>
        <v>#VALUE!</v>
      </c>
      <c r="L536" s="11" t="e">
        <f t="shared" si="114"/>
        <v>#VALUE!</v>
      </c>
      <c r="M536" s="11" t="e">
        <f t="shared" si="115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16"/>
        <v>#VALUE!</v>
      </c>
      <c r="S536" s="11" t="e">
        <f t="shared" si="117"/>
        <v>#VALUE!</v>
      </c>
      <c r="T536" s="11" t="e">
        <f t="shared" si="118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06"/>
        <v>#VALUE!</v>
      </c>
      <c r="E537" s="9" t="e">
        <f t="shared" si="107"/>
        <v>#VALUE!</v>
      </c>
      <c r="F537" s="9" t="e">
        <f t="shared" si="108"/>
        <v>#VALUE!</v>
      </c>
      <c r="G537" s="9" t="str">
        <f t="shared" si="109"/>
        <v/>
      </c>
      <c r="H537" s="9" t="str">
        <f t="shared" si="110"/>
        <v/>
      </c>
      <c r="I537" s="9" t="str">
        <f t="shared" si="111"/>
        <v/>
      </c>
      <c r="J537" s="9" t="str">
        <f t="shared" si="112"/>
        <v/>
      </c>
      <c r="K537" s="11" t="e">
        <f t="shared" si="113"/>
        <v>#VALUE!</v>
      </c>
      <c r="L537" s="11" t="e">
        <f t="shared" si="114"/>
        <v>#VALUE!</v>
      </c>
      <c r="M537" s="11" t="e">
        <f t="shared" si="115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16"/>
        <v>#VALUE!</v>
      </c>
      <c r="S537" s="11" t="e">
        <f t="shared" si="117"/>
        <v>#VALUE!</v>
      </c>
      <c r="T537" s="11" t="e">
        <f t="shared" si="118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06"/>
        <v>#VALUE!</v>
      </c>
      <c r="E538" s="9" t="e">
        <f t="shared" si="107"/>
        <v>#VALUE!</v>
      </c>
      <c r="F538" s="9" t="e">
        <f t="shared" si="108"/>
        <v>#VALUE!</v>
      </c>
      <c r="G538" s="9" t="str">
        <f t="shared" si="109"/>
        <v/>
      </c>
      <c r="H538" s="9" t="str">
        <f t="shared" si="110"/>
        <v/>
      </c>
      <c r="I538" s="9" t="str">
        <f t="shared" si="111"/>
        <v/>
      </c>
      <c r="J538" s="9" t="str">
        <f t="shared" si="112"/>
        <v/>
      </c>
      <c r="K538" s="11" t="e">
        <f t="shared" si="113"/>
        <v>#VALUE!</v>
      </c>
      <c r="L538" s="11" t="e">
        <f t="shared" si="114"/>
        <v>#VALUE!</v>
      </c>
      <c r="M538" s="11" t="e">
        <f t="shared" si="115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16"/>
        <v>#VALUE!</v>
      </c>
      <c r="S538" s="11" t="e">
        <f t="shared" si="117"/>
        <v>#VALUE!</v>
      </c>
      <c r="T538" s="11" t="e">
        <f t="shared" si="118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06"/>
        <v>#VALUE!</v>
      </c>
      <c r="E539" s="9" t="e">
        <f t="shared" si="107"/>
        <v>#VALUE!</v>
      </c>
      <c r="F539" s="9" t="e">
        <f t="shared" si="108"/>
        <v>#VALUE!</v>
      </c>
      <c r="G539" s="9" t="str">
        <f t="shared" si="109"/>
        <v/>
      </c>
      <c r="H539" s="9" t="str">
        <f t="shared" si="110"/>
        <v/>
      </c>
      <c r="I539" s="9" t="str">
        <f t="shared" si="111"/>
        <v/>
      </c>
      <c r="J539" s="9" t="str">
        <f t="shared" si="112"/>
        <v/>
      </c>
      <c r="K539" s="11" t="e">
        <f t="shared" si="113"/>
        <v>#VALUE!</v>
      </c>
      <c r="L539" s="11" t="e">
        <f t="shared" si="114"/>
        <v>#VALUE!</v>
      </c>
      <c r="M539" s="11" t="e">
        <f t="shared" si="115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16"/>
        <v>#VALUE!</v>
      </c>
      <c r="S539" s="11" t="e">
        <f t="shared" si="117"/>
        <v>#VALUE!</v>
      </c>
      <c r="T539" s="11" t="e">
        <f t="shared" si="118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06"/>
        <v>#VALUE!</v>
      </c>
      <c r="E540" s="9" t="e">
        <f t="shared" si="107"/>
        <v>#VALUE!</v>
      </c>
      <c r="F540" s="9" t="e">
        <f t="shared" si="108"/>
        <v>#VALUE!</v>
      </c>
      <c r="G540" s="9" t="str">
        <f t="shared" si="109"/>
        <v/>
      </c>
      <c r="H540" s="9" t="str">
        <f t="shared" si="110"/>
        <v/>
      </c>
      <c r="I540" s="9" t="str">
        <f t="shared" si="111"/>
        <v/>
      </c>
      <c r="J540" s="9" t="str">
        <f t="shared" si="112"/>
        <v/>
      </c>
      <c r="K540" s="11" t="e">
        <f t="shared" si="113"/>
        <v>#VALUE!</v>
      </c>
      <c r="L540" s="11" t="e">
        <f t="shared" si="114"/>
        <v>#VALUE!</v>
      </c>
      <c r="M540" s="11" t="e">
        <f t="shared" si="115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16"/>
        <v>#VALUE!</v>
      </c>
      <c r="S540" s="11" t="e">
        <f t="shared" si="117"/>
        <v>#VALUE!</v>
      </c>
      <c r="T540" s="11" t="e">
        <f t="shared" si="118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06"/>
        <v>#VALUE!</v>
      </c>
      <c r="E541" s="9" t="e">
        <f t="shared" si="107"/>
        <v>#VALUE!</v>
      </c>
      <c r="F541" s="9" t="e">
        <f t="shared" si="108"/>
        <v>#VALUE!</v>
      </c>
      <c r="G541" s="9" t="str">
        <f t="shared" si="109"/>
        <v/>
      </c>
      <c r="H541" s="9" t="str">
        <f t="shared" si="110"/>
        <v/>
      </c>
      <c r="I541" s="9" t="str">
        <f t="shared" si="111"/>
        <v/>
      </c>
      <c r="J541" s="9" t="str">
        <f t="shared" si="112"/>
        <v/>
      </c>
      <c r="K541" s="11" t="e">
        <f t="shared" si="113"/>
        <v>#VALUE!</v>
      </c>
      <c r="L541" s="11" t="e">
        <f t="shared" si="114"/>
        <v>#VALUE!</v>
      </c>
      <c r="M541" s="11" t="e">
        <f t="shared" si="115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16"/>
        <v>#VALUE!</v>
      </c>
      <c r="S541" s="11" t="e">
        <f t="shared" si="117"/>
        <v>#VALUE!</v>
      </c>
      <c r="T541" s="11" t="e">
        <f t="shared" si="118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06"/>
        <v>#VALUE!</v>
      </c>
      <c r="E542" s="9" t="e">
        <f t="shared" si="107"/>
        <v>#VALUE!</v>
      </c>
      <c r="F542" s="9" t="e">
        <f t="shared" si="108"/>
        <v>#VALUE!</v>
      </c>
      <c r="G542" s="9" t="str">
        <f t="shared" si="109"/>
        <v/>
      </c>
      <c r="H542" s="9" t="str">
        <f t="shared" si="110"/>
        <v/>
      </c>
      <c r="I542" s="9" t="str">
        <f t="shared" si="111"/>
        <v/>
      </c>
      <c r="J542" s="9" t="str">
        <f t="shared" si="112"/>
        <v/>
      </c>
      <c r="K542" s="11" t="e">
        <f t="shared" si="113"/>
        <v>#VALUE!</v>
      </c>
      <c r="L542" s="11" t="e">
        <f t="shared" si="114"/>
        <v>#VALUE!</v>
      </c>
      <c r="M542" s="11" t="e">
        <f t="shared" si="115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16"/>
        <v>#VALUE!</v>
      </c>
      <c r="S542" s="11" t="e">
        <f t="shared" si="117"/>
        <v>#VALUE!</v>
      </c>
      <c r="T542" s="11" t="e">
        <f t="shared" si="118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06"/>
        <v>#VALUE!</v>
      </c>
      <c r="E543" s="9" t="e">
        <f t="shared" si="107"/>
        <v>#VALUE!</v>
      </c>
      <c r="F543" s="9" t="e">
        <f t="shared" si="108"/>
        <v>#VALUE!</v>
      </c>
      <c r="G543" s="9" t="str">
        <f t="shared" si="109"/>
        <v/>
      </c>
      <c r="H543" s="9" t="str">
        <f t="shared" si="110"/>
        <v/>
      </c>
      <c r="I543" s="9" t="str">
        <f t="shared" si="111"/>
        <v/>
      </c>
      <c r="J543" s="9" t="str">
        <f t="shared" si="112"/>
        <v/>
      </c>
      <c r="K543" s="11" t="e">
        <f t="shared" si="113"/>
        <v>#VALUE!</v>
      </c>
      <c r="L543" s="11" t="e">
        <f t="shared" si="114"/>
        <v>#VALUE!</v>
      </c>
      <c r="M543" s="11" t="e">
        <f t="shared" si="115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16"/>
        <v>#VALUE!</v>
      </c>
      <c r="S543" s="11" t="e">
        <f t="shared" si="117"/>
        <v>#VALUE!</v>
      </c>
      <c r="T543" s="11" t="e">
        <f t="shared" si="118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06"/>
        <v>#VALUE!</v>
      </c>
      <c r="E544" s="9" t="e">
        <f t="shared" si="107"/>
        <v>#VALUE!</v>
      </c>
      <c r="F544" s="9" t="e">
        <f t="shared" si="108"/>
        <v>#VALUE!</v>
      </c>
      <c r="G544" s="9" t="str">
        <f t="shared" si="109"/>
        <v/>
      </c>
      <c r="H544" s="9" t="str">
        <f t="shared" si="110"/>
        <v/>
      </c>
      <c r="I544" s="9" t="str">
        <f t="shared" si="111"/>
        <v/>
      </c>
      <c r="J544" s="9" t="str">
        <f t="shared" si="112"/>
        <v/>
      </c>
      <c r="K544" s="11" t="e">
        <f t="shared" si="113"/>
        <v>#VALUE!</v>
      </c>
      <c r="L544" s="11" t="e">
        <f t="shared" si="114"/>
        <v>#VALUE!</v>
      </c>
      <c r="M544" s="11" t="e">
        <f t="shared" si="115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16"/>
        <v>#VALUE!</v>
      </c>
      <c r="S544" s="11" t="e">
        <f t="shared" si="117"/>
        <v>#VALUE!</v>
      </c>
      <c r="T544" s="11" t="e">
        <f t="shared" si="118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06"/>
        <v>#VALUE!</v>
      </c>
      <c r="E545" s="9" t="e">
        <f t="shared" si="107"/>
        <v>#VALUE!</v>
      </c>
      <c r="F545" s="9" t="e">
        <f t="shared" si="108"/>
        <v>#VALUE!</v>
      </c>
      <c r="G545" s="9" t="str">
        <f t="shared" si="109"/>
        <v/>
      </c>
      <c r="H545" s="9" t="str">
        <f t="shared" si="110"/>
        <v/>
      </c>
      <c r="I545" s="9" t="str">
        <f t="shared" si="111"/>
        <v/>
      </c>
      <c r="J545" s="9" t="str">
        <f t="shared" si="112"/>
        <v/>
      </c>
      <c r="K545" s="11" t="e">
        <f t="shared" si="113"/>
        <v>#VALUE!</v>
      </c>
      <c r="L545" s="11" t="e">
        <f t="shared" si="114"/>
        <v>#VALUE!</v>
      </c>
      <c r="M545" s="11" t="e">
        <f t="shared" si="115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16"/>
        <v>#VALUE!</v>
      </c>
      <c r="S545" s="11" t="e">
        <f t="shared" si="117"/>
        <v>#VALUE!</v>
      </c>
      <c r="T545" s="11" t="e">
        <f t="shared" si="118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06"/>
        <v>#VALUE!</v>
      </c>
      <c r="E546" s="9" t="e">
        <f t="shared" si="107"/>
        <v>#VALUE!</v>
      </c>
      <c r="F546" s="9" t="e">
        <f t="shared" si="108"/>
        <v>#VALUE!</v>
      </c>
      <c r="G546" s="9" t="str">
        <f t="shared" si="109"/>
        <v/>
      </c>
      <c r="H546" s="9" t="str">
        <f t="shared" si="110"/>
        <v/>
      </c>
      <c r="I546" s="9" t="str">
        <f t="shared" si="111"/>
        <v/>
      </c>
      <c r="J546" s="9" t="str">
        <f t="shared" si="112"/>
        <v/>
      </c>
      <c r="K546" s="11" t="e">
        <f t="shared" si="113"/>
        <v>#VALUE!</v>
      </c>
      <c r="L546" s="11" t="e">
        <f t="shared" si="114"/>
        <v>#VALUE!</v>
      </c>
      <c r="M546" s="11" t="e">
        <f t="shared" si="115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16"/>
        <v>#VALUE!</v>
      </c>
      <c r="S546" s="11" t="e">
        <f t="shared" si="117"/>
        <v>#VALUE!</v>
      </c>
      <c r="T546" s="11" t="e">
        <f t="shared" si="118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06"/>
        <v>#VALUE!</v>
      </c>
      <c r="E547" s="9" t="e">
        <f t="shared" si="107"/>
        <v>#VALUE!</v>
      </c>
      <c r="F547" s="9" t="e">
        <f t="shared" si="108"/>
        <v>#VALUE!</v>
      </c>
      <c r="G547" s="9" t="str">
        <f t="shared" si="109"/>
        <v/>
      </c>
      <c r="H547" s="9" t="str">
        <f t="shared" si="110"/>
        <v/>
      </c>
      <c r="I547" s="9" t="str">
        <f t="shared" si="111"/>
        <v/>
      </c>
      <c r="J547" s="9" t="str">
        <f t="shared" si="112"/>
        <v/>
      </c>
      <c r="K547" s="11" t="e">
        <f t="shared" si="113"/>
        <v>#VALUE!</v>
      </c>
      <c r="L547" s="11" t="e">
        <f t="shared" si="114"/>
        <v>#VALUE!</v>
      </c>
      <c r="M547" s="11" t="e">
        <f t="shared" si="115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16"/>
        <v>#VALUE!</v>
      </c>
      <c r="S547" s="11" t="e">
        <f t="shared" si="117"/>
        <v>#VALUE!</v>
      </c>
      <c r="T547" s="11" t="e">
        <f t="shared" si="118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06"/>
        <v>#VALUE!</v>
      </c>
      <c r="E548" s="9" t="e">
        <f t="shared" si="107"/>
        <v>#VALUE!</v>
      </c>
      <c r="F548" s="9" t="e">
        <f t="shared" si="108"/>
        <v>#VALUE!</v>
      </c>
      <c r="G548" s="9" t="str">
        <f t="shared" si="109"/>
        <v/>
      </c>
      <c r="H548" s="9" t="str">
        <f t="shared" si="110"/>
        <v/>
      </c>
      <c r="I548" s="9" t="str">
        <f t="shared" si="111"/>
        <v/>
      </c>
      <c r="J548" s="9" t="str">
        <f t="shared" si="112"/>
        <v/>
      </c>
      <c r="K548" s="11" t="e">
        <f t="shared" si="113"/>
        <v>#VALUE!</v>
      </c>
      <c r="L548" s="11" t="e">
        <f t="shared" si="114"/>
        <v>#VALUE!</v>
      </c>
      <c r="M548" s="11" t="e">
        <f t="shared" si="115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16"/>
        <v>#VALUE!</v>
      </c>
      <c r="S548" s="11" t="e">
        <f t="shared" si="117"/>
        <v>#VALUE!</v>
      </c>
      <c r="T548" s="11" t="e">
        <f t="shared" si="118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06"/>
        <v>#VALUE!</v>
      </c>
      <c r="E549" s="9" t="e">
        <f t="shared" si="107"/>
        <v>#VALUE!</v>
      </c>
      <c r="F549" s="9" t="e">
        <f t="shared" si="108"/>
        <v>#VALUE!</v>
      </c>
      <c r="G549" s="9" t="str">
        <f t="shared" si="109"/>
        <v/>
      </c>
      <c r="H549" s="9" t="str">
        <f t="shared" si="110"/>
        <v/>
      </c>
      <c r="I549" s="9" t="str">
        <f t="shared" si="111"/>
        <v/>
      </c>
      <c r="J549" s="9" t="str">
        <f t="shared" si="112"/>
        <v/>
      </c>
      <c r="K549" s="11" t="e">
        <f t="shared" si="113"/>
        <v>#VALUE!</v>
      </c>
      <c r="L549" s="11" t="e">
        <f t="shared" si="114"/>
        <v>#VALUE!</v>
      </c>
      <c r="M549" s="11" t="e">
        <f t="shared" si="115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16"/>
        <v>#VALUE!</v>
      </c>
      <c r="S549" s="11" t="e">
        <f t="shared" si="117"/>
        <v>#VALUE!</v>
      </c>
      <c r="T549" s="11" t="e">
        <f t="shared" si="118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06"/>
        <v>#VALUE!</v>
      </c>
      <c r="E550" s="9" t="e">
        <f t="shared" si="107"/>
        <v>#VALUE!</v>
      </c>
      <c r="F550" s="9" t="e">
        <f t="shared" si="108"/>
        <v>#VALUE!</v>
      </c>
      <c r="G550" s="9" t="str">
        <f t="shared" si="109"/>
        <v/>
      </c>
      <c r="H550" s="9" t="str">
        <f t="shared" si="110"/>
        <v/>
      </c>
      <c r="I550" s="9" t="str">
        <f t="shared" si="111"/>
        <v/>
      </c>
      <c r="J550" s="9" t="str">
        <f t="shared" si="112"/>
        <v/>
      </c>
      <c r="K550" s="11" t="e">
        <f t="shared" si="113"/>
        <v>#VALUE!</v>
      </c>
      <c r="L550" s="11" t="e">
        <f t="shared" si="114"/>
        <v>#VALUE!</v>
      </c>
      <c r="M550" s="11" t="e">
        <f t="shared" si="115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16"/>
        <v>#VALUE!</v>
      </c>
      <c r="S550" s="11" t="e">
        <f t="shared" si="117"/>
        <v>#VALUE!</v>
      </c>
      <c r="T550" s="11" t="e">
        <f t="shared" si="118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06"/>
        <v>#VALUE!</v>
      </c>
      <c r="E551" s="9" t="e">
        <f t="shared" si="107"/>
        <v>#VALUE!</v>
      </c>
      <c r="F551" s="9" t="e">
        <f t="shared" si="108"/>
        <v>#VALUE!</v>
      </c>
      <c r="G551" s="9" t="str">
        <f t="shared" si="109"/>
        <v/>
      </c>
      <c r="H551" s="9" t="str">
        <f t="shared" si="110"/>
        <v/>
      </c>
      <c r="I551" s="9" t="str">
        <f t="shared" si="111"/>
        <v/>
      </c>
      <c r="J551" s="9" t="str">
        <f t="shared" si="112"/>
        <v/>
      </c>
      <c r="K551" s="11" t="e">
        <f t="shared" si="113"/>
        <v>#VALUE!</v>
      </c>
      <c r="L551" s="11" t="e">
        <f t="shared" si="114"/>
        <v>#VALUE!</v>
      </c>
      <c r="M551" s="11" t="e">
        <f t="shared" si="115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16"/>
        <v>#VALUE!</v>
      </c>
      <c r="S551" s="11" t="e">
        <f t="shared" si="117"/>
        <v>#VALUE!</v>
      </c>
      <c r="T551" s="11" t="e">
        <f t="shared" si="118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06"/>
        <v>#VALUE!</v>
      </c>
      <c r="E552" s="9" t="e">
        <f t="shared" si="107"/>
        <v>#VALUE!</v>
      </c>
      <c r="F552" s="9" t="e">
        <f t="shared" si="108"/>
        <v>#VALUE!</v>
      </c>
      <c r="G552" s="9" t="str">
        <f t="shared" si="109"/>
        <v/>
      </c>
      <c r="H552" s="9" t="str">
        <f t="shared" si="110"/>
        <v/>
      </c>
      <c r="I552" s="9" t="str">
        <f t="shared" si="111"/>
        <v/>
      </c>
      <c r="J552" s="9" t="str">
        <f t="shared" si="112"/>
        <v/>
      </c>
      <c r="K552" s="11" t="e">
        <f t="shared" si="113"/>
        <v>#VALUE!</v>
      </c>
      <c r="L552" s="11" t="e">
        <f t="shared" si="114"/>
        <v>#VALUE!</v>
      </c>
      <c r="M552" s="11" t="e">
        <f t="shared" si="115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16"/>
        <v>#VALUE!</v>
      </c>
      <c r="S552" s="11" t="e">
        <f t="shared" si="117"/>
        <v>#VALUE!</v>
      </c>
      <c r="T552" s="11" t="e">
        <f t="shared" si="118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06"/>
        <v>#VALUE!</v>
      </c>
      <c r="E553" s="9" t="e">
        <f t="shared" si="107"/>
        <v>#VALUE!</v>
      </c>
      <c r="F553" s="9" t="e">
        <f t="shared" si="108"/>
        <v>#VALUE!</v>
      </c>
      <c r="G553" s="9" t="str">
        <f t="shared" si="109"/>
        <v/>
      </c>
      <c r="H553" s="9" t="str">
        <f t="shared" si="110"/>
        <v/>
      </c>
      <c r="I553" s="9" t="str">
        <f t="shared" si="111"/>
        <v/>
      </c>
      <c r="J553" s="9" t="str">
        <f t="shared" si="112"/>
        <v/>
      </c>
      <c r="K553" s="11" t="e">
        <f t="shared" si="113"/>
        <v>#VALUE!</v>
      </c>
      <c r="L553" s="11" t="e">
        <f t="shared" si="114"/>
        <v>#VALUE!</v>
      </c>
      <c r="M553" s="11" t="e">
        <f t="shared" si="115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16"/>
        <v>#VALUE!</v>
      </c>
      <c r="S553" s="11" t="e">
        <f t="shared" si="117"/>
        <v>#VALUE!</v>
      </c>
      <c r="T553" s="11" t="e">
        <f t="shared" si="118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06"/>
        <v>#VALUE!</v>
      </c>
      <c r="E554" s="9" t="e">
        <f t="shared" si="107"/>
        <v>#VALUE!</v>
      </c>
      <c r="F554" s="9" t="e">
        <f t="shared" si="108"/>
        <v>#VALUE!</v>
      </c>
      <c r="G554" s="9" t="str">
        <f t="shared" si="109"/>
        <v/>
      </c>
      <c r="H554" s="9" t="str">
        <f t="shared" si="110"/>
        <v/>
      </c>
      <c r="I554" s="9" t="str">
        <f t="shared" si="111"/>
        <v/>
      </c>
      <c r="J554" s="9" t="str">
        <f t="shared" si="112"/>
        <v/>
      </c>
      <c r="K554" s="11" t="e">
        <f t="shared" si="113"/>
        <v>#VALUE!</v>
      </c>
      <c r="L554" s="11" t="e">
        <f t="shared" si="114"/>
        <v>#VALUE!</v>
      </c>
      <c r="M554" s="11" t="e">
        <f t="shared" si="115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16"/>
        <v>#VALUE!</v>
      </c>
      <c r="S554" s="11" t="e">
        <f t="shared" si="117"/>
        <v>#VALUE!</v>
      </c>
      <c r="T554" s="11" t="e">
        <f t="shared" si="118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06"/>
        <v>#VALUE!</v>
      </c>
      <c r="E555" s="9" t="e">
        <f t="shared" si="107"/>
        <v>#VALUE!</v>
      </c>
      <c r="F555" s="9" t="e">
        <f t="shared" si="108"/>
        <v>#VALUE!</v>
      </c>
      <c r="G555" s="9" t="str">
        <f t="shared" si="109"/>
        <v/>
      </c>
      <c r="H555" s="9" t="str">
        <f t="shared" si="110"/>
        <v/>
      </c>
      <c r="I555" s="9" t="str">
        <f t="shared" si="111"/>
        <v/>
      </c>
      <c r="J555" s="9" t="str">
        <f t="shared" si="112"/>
        <v/>
      </c>
      <c r="K555" s="11" t="e">
        <f t="shared" si="113"/>
        <v>#VALUE!</v>
      </c>
      <c r="L555" s="11" t="e">
        <f t="shared" si="114"/>
        <v>#VALUE!</v>
      </c>
      <c r="M555" s="11" t="e">
        <f t="shared" si="115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16"/>
        <v>#VALUE!</v>
      </c>
      <c r="S555" s="11" t="e">
        <f t="shared" si="117"/>
        <v>#VALUE!</v>
      </c>
      <c r="T555" s="11" t="e">
        <f t="shared" si="118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06"/>
        <v>#VALUE!</v>
      </c>
      <c r="E556" s="9" t="e">
        <f t="shared" si="107"/>
        <v>#VALUE!</v>
      </c>
      <c r="F556" s="9" t="e">
        <f t="shared" si="108"/>
        <v>#VALUE!</v>
      </c>
      <c r="G556" s="9" t="str">
        <f t="shared" si="109"/>
        <v/>
      </c>
      <c r="H556" s="9" t="str">
        <f t="shared" si="110"/>
        <v/>
      </c>
      <c r="I556" s="9" t="str">
        <f t="shared" si="111"/>
        <v/>
      </c>
      <c r="J556" s="9" t="str">
        <f t="shared" si="112"/>
        <v/>
      </c>
      <c r="K556" s="11" t="e">
        <f t="shared" si="113"/>
        <v>#VALUE!</v>
      </c>
      <c r="L556" s="11" t="e">
        <f t="shared" si="114"/>
        <v>#VALUE!</v>
      </c>
      <c r="M556" s="11" t="e">
        <f t="shared" si="115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16"/>
        <v>#VALUE!</v>
      </c>
      <c r="S556" s="11" t="e">
        <f t="shared" si="117"/>
        <v>#VALUE!</v>
      </c>
      <c r="T556" s="11" t="e">
        <f t="shared" si="118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06"/>
        <v>#VALUE!</v>
      </c>
      <c r="E557" s="9" t="e">
        <f t="shared" si="107"/>
        <v>#VALUE!</v>
      </c>
      <c r="F557" s="9" t="e">
        <f t="shared" si="108"/>
        <v>#VALUE!</v>
      </c>
      <c r="G557" s="9" t="str">
        <f t="shared" si="109"/>
        <v/>
      </c>
      <c r="H557" s="9" t="str">
        <f t="shared" si="110"/>
        <v/>
      </c>
      <c r="I557" s="9" t="str">
        <f t="shared" si="111"/>
        <v/>
      </c>
      <c r="J557" s="9" t="str">
        <f t="shared" si="112"/>
        <v/>
      </c>
      <c r="K557" s="11" t="e">
        <f t="shared" si="113"/>
        <v>#VALUE!</v>
      </c>
      <c r="L557" s="11" t="e">
        <f t="shared" si="114"/>
        <v>#VALUE!</v>
      </c>
      <c r="M557" s="11" t="e">
        <f t="shared" si="115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16"/>
        <v>#VALUE!</v>
      </c>
      <c r="S557" s="11" t="e">
        <f t="shared" si="117"/>
        <v>#VALUE!</v>
      </c>
      <c r="T557" s="11" t="e">
        <f t="shared" si="118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06"/>
        <v>#VALUE!</v>
      </c>
      <c r="E558" s="9" t="e">
        <f t="shared" si="107"/>
        <v>#VALUE!</v>
      </c>
      <c r="F558" s="9" t="e">
        <f t="shared" si="108"/>
        <v>#VALUE!</v>
      </c>
      <c r="G558" s="9" t="str">
        <f t="shared" si="109"/>
        <v/>
      </c>
      <c r="H558" s="9" t="str">
        <f t="shared" si="110"/>
        <v/>
      </c>
      <c r="I558" s="9" t="str">
        <f t="shared" si="111"/>
        <v/>
      </c>
      <c r="J558" s="9" t="str">
        <f t="shared" si="112"/>
        <v/>
      </c>
      <c r="K558" s="11" t="e">
        <f t="shared" si="113"/>
        <v>#VALUE!</v>
      </c>
      <c r="L558" s="11" t="e">
        <f t="shared" si="114"/>
        <v>#VALUE!</v>
      </c>
      <c r="M558" s="11" t="e">
        <f t="shared" si="115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16"/>
        <v>#VALUE!</v>
      </c>
      <c r="S558" s="11" t="e">
        <f t="shared" si="117"/>
        <v>#VALUE!</v>
      </c>
      <c r="T558" s="11" t="e">
        <f t="shared" si="118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06"/>
        <v>#VALUE!</v>
      </c>
      <c r="E559" s="9" t="e">
        <f t="shared" si="107"/>
        <v>#VALUE!</v>
      </c>
      <c r="F559" s="9" t="e">
        <f t="shared" si="108"/>
        <v>#VALUE!</v>
      </c>
      <c r="G559" s="9" t="str">
        <f t="shared" si="109"/>
        <v/>
      </c>
      <c r="H559" s="9" t="str">
        <f t="shared" si="110"/>
        <v/>
      </c>
      <c r="I559" s="9" t="str">
        <f t="shared" si="111"/>
        <v/>
      </c>
      <c r="J559" s="9" t="str">
        <f t="shared" si="112"/>
        <v/>
      </c>
      <c r="K559" s="11" t="e">
        <f t="shared" si="113"/>
        <v>#VALUE!</v>
      </c>
      <c r="L559" s="11" t="e">
        <f t="shared" si="114"/>
        <v>#VALUE!</v>
      </c>
      <c r="M559" s="11" t="e">
        <f t="shared" si="115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16"/>
        <v>#VALUE!</v>
      </c>
      <c r="S559" s="11" t="e">
        <f t="shared" si="117"/>
        <v>#VALUE!</v>
      </c>
      <c r="T559" s="11" t="e">
        <f t="shared" si="118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06"/>
        <v>#VALUE!</v>
      </c>
      <c r="E560" s="9" t="e">
        <f t="shared" si="107"/>
        <v>#VALUE!</v>
      </c>
      <c r="F560" s="9" t="e">
        <f t="shared" si="108"/>
        <v>#VALUE!</v>
      </c>
      <c r="G560" s="9" t="str">
        <f t="shared" si="109"/>
        <v/>
      </c>
      <c r="H560" s="9" t="str">
        <f t="shared" si="110"/>
        <v/>
      </c>
      <c r="I560" s="9" t="str">
        <f t="shared" si="111"/>
        <v/>
      </c>
      <c r="J560" s="9" t="str">
        <f t="shared" si="112"/>
        <v/>
      </c>
      <c r="K560" s="11" t="e">
        <f t="shared" si="113"/>
        <v>#VALUE!</v>
      </c>
      <c r="L560" s="11" t="e">
        <f t="shared" si="114"/>
        <v>#VALUE!</v>
      </c>
      <c r="M560" s="11" t="e">
        <f t="shared" si="115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16"/>
        <v>#VALUE!</v>
      </c>
      <c r="S560" s="11" t="e">
        <f t="shared" si="117"/>
        <v>#VALUE!</v>
      </c>
      <c r="T560" s="11" t="e">
        <f t="shared" si="118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06"/>
        <v>#VALUE!</v>
      </c>
      <c r="E561" s="9" t="e">
        <f t="shared" si="107"/>
        <v>#VALUE!</v>
      </c>
      <c r="F561" s="9" t="e">
        <f t="shared" si="108"/>
        <v>#VALUE!</v>
      </c>
      <c r="G561" s="9" t="str">
        <f t="shared" si="109"/>
        <v/>
      </c>
      <c r="H561" s="9" t="str">
        <f t="shared" si="110"/>
        <v/>
      </c>
      <c r="I561" s="9" t="str">
        <f t="shared" si="111"/>
        <v/>
      </c>
      <c r="J561" s="9" t="str">
        <f t="shared" si="112"/>
        <v/>
      </c>
      <c r="K561" s="11" t="e">
        <f t="shared" si="113"/>
        <v>#VALUE!</v>
      </c>
      <c r="L561" s="11" t="e">
        <f t="shared" si="114"/>
        <v>#VALUE!</v>
      </c>
      <c r="M561" s="11" t="e">
        <f t="shared" si="115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16"/>
        <v>#VALUE!</v>
      </c>
      <c r="S561" s="11" t="e">
        <f t="shared" si="117"/>
        <v>#VALUE!</v>
      </c>
      <c r="T561" s="11" t="e">
        <f t="shared" si="118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06"/>
        <v>#VALUE!</v>
      </c>
      <c r="E562" s="9" t="e">
        <f t="shared" si="107"/>
        <v>#VALUE!</v>
      </c>
      <c r="F562" s="9" t="e">
        <f t="shared" si="108"/>
        <v>#VALUE!</v>
      </c>
      <c r="G562" s="9" t="str">
        <f t="shared" si="109"/>
        <v/>
      </c>
      <c r="H562" s="9" t="str">
        <f t="shared" si="110"/>
        <v/>
      </c>
      <c r="I562" s="9" t="str">
        <f t="shared" si="111"/>
        <v/>
      </c>
      <c r="J562" s="9" t="str">
        <f t="shared" si="112"/>
        <v/>
      </c>
      <c r="K562" s="11" t="e">
        <f t="shared" si="113"/>
        <v>#VALUE!</v>
      </c>
      <c r="L562" s="11" t="e">
        <f t="shared" si="114"/>
        <v>#VALUE!</v>
      </c>
      <c r="M562" s="11" t="e">
        <f t="shared" si="115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16"/>
        <v>#VALUE!</v>
      </c>
      <c r="S562" s="11" t="e">
        <f t="shared" si="117"/>
        <v>#VALUE!</v>
      </c>
      <c r="T562" s="11" t="e">
        <f t="shared" si="118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06"/>
        <v>#VALUE!</v>
      </c>
      <c r="E563" s="9" t="e">
        <f t="shared" si="107"/>
        <v>#VALUE!</v>
      </c>
      <c r="F563" s="9" t="e">
        <f t="shared" si="108"/>
        <v>#VALUE!</v>
      </c>
      <c r="G563" s="9" t="str">
        <f t="shared" si="109"/>
        <v/>
      </c>
      <c r="H563" s="9" t="str">
        <f t="shared" si="110"/>
        <v/>
      </c>
      <c r="I563" s="9" t="str">
        <f t="shared" si="111"/>
        <v/>
      </c>
      <c r="J563" s="9" t="str">
        <f t="shared" si="112"/>
        <v/>
      </c>
      <c r="K563" s="11" t="e">
        <f t="shared" si="113"/>
        <v>#VALUE!</v>
      </c>
      <c r="L563" s="11" t="e">
        <f t="shared" si="114"/>
        <v>#VALUE!</v>
      </c>
      <c r="M563" s="11" t="e">
        <f t="shared" si="115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16"/>
        <v>#VALUE!</v>
      </c>
      <c r="S563" s="11" t="e">
        <f t="shared" si="117"/>
        <v>#VALUE!</v>
      </c>
      <c r="T563" s="11" t="e">
        <f t="shared" si="118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06"/>
        <v>#VALUE!</v>
      </c>
      <c r="E564" s="9" t="e">
        <f t="shared" si="107"/>
        <v>#VALUE!</v>
      </c>
      <c r="F564" s="9" t="e">
        <f t="shared" si="108"/>
        <v>#VALUE!</v>
      </c>
      <c r="G564" s="9" t="str">
        <f t="shared" si="109"/>
        <v/>
      </c>
      <c r="H564" s="9" t="str">
        <f t="shared" si="110"/>
        <v/>
      </c>
      <c r="I564" s="9" t="str">
        <f t="shared" si="111"/>
        <v/>
      </c>
      <c r="J564" s="9" t="str">
        <f t="shared" si="112"/>
        <v/>
      </c>
      <c r="K564" s="11" t="e">
        <f t="shared" si="113"/>
        <v>#VALUE!</v>
      </c>
      <c r="L564" s="11" t="e">
        <f t="shared" si="114"/>
        <v>#VALUE!</v>
      </c>
      <c r="M564" s="11" t="e">
        <f t="shared" si="115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16"/>
        <v>#VALUE!</v>
      </c>
      <c r="S564" s="11" t="e">
        <f t="shared" si="117"/>
        <v>#VALUE!</v>
      </c>
      <c r="T564" s="11" t="e">
        <f t="shared" si="118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06"/>
        <v>#VALUE!</v>
      </c>
      <c r="E565" s="9" t="e">
        <f t="shared" si="107"/>
        <v>#VALUE!</v>
      </c>
      <c r="F565" s="9" t="e">
        <f t="shared" si="108"/>
        <v>#VALUE!</v>
      </c>
      <c r="G565" s="9" t="str">
        <f t="shared" si="109"/>
        <v/>
      </c>
      <c r="H565" s="9" t="str">
        <f t="shared" si="110"/>
        <v/>
      </c>
      <c r="I565" s="9" t="str">
        <f t="shared" si="111"/>
        <v/>
      </c>
      <c r="J565" s="9" t="str">
        <f t="shared" si="112"/>
        <v/>
      </c>
      <c r="K565" s="11" t="e">
        <f t="shared" si="113"/>
        <v>#VALUE!</v>
      </c>
      <c r="L565" s="11" t="e">
        <f t="shared" si="114"/>
        <v>#VALUE!</v>
      </c>
      <c r="M565" s="11" t="e">
        <f t="shared" si="115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16"/>
        <v>#VALUE!</v>
      </c>
      <c r="S565" s="11" t="e">
        <f t="shared" si="117"/>
        <v>#VALUE!</v>
      </c>
      <c r="T565" s="11" t="e">
        <f t="shared" si="118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06"/>
        <v>#VALUE!</v>
      </c>
      <c r="E566" s="9" t="e">
        <f t="shared" si="107"/>
        <v>#VALUE!</v>
      </c>
      <c r="F566" s="9" t="e">
        <f t="shared" si="108"/>
        <v>#VALUE!</v>
      </c>
      <c r="G566" s="9" t="str">
        <f t="shared" si="109"/>
        <v/>
      </c>
      <c r="H566" s="9" t="str">
        <f t="shared" si="110"/>
        <v/>
      </c>
      <c r="I566" s="9" t="str">
        <f t="shared" si="111"/>
        <v/>
      </c>
      <c r="J566" s="9" t="str">
        <f t="shared" si="112"/>
        <v/>
      </c>
      <c r="K566" s="11" t="e">
        <f t="shared" si="113"/>
        <v>#VALUE!</v>
      </c>
      <c r="L566" s="11" t="e">
        <f t="shared" si="114"/>
        <v>#VALUE!</v>
      </c>
      <c r="M566" s="11" t="e">
        <f t="shared" si="115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16"/>
        <v>#VALUE!</v>
      </c>
      <c r="S566" s="11" t="e">
        <f t="shared" si="117"/>
        <v>#VALUE!</v>
      </c>
      <c r="T566" s="11" t="e">
        <f t="shared" si="118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06"/>
        <v>#VALUE!</v>
      </c>
      <c r="E567" s="9" t="e">
        <f t="shared" si="107"/>
        <v>#VALUE!</v>
      </c>
      <c r="F567" s="9" t="e">
        <f t="shared" si="108"/>
        <v>#VALUE!</v>
      </c>
      <c r="G567" s="9" t="str">
        <f t="shared" si="109"/>
        <v/>
      </c>
      <c r="H567" s="9" t="str">
        <f t="shared" si="110"/>
        <v/>
      </c>
      <c r="I567" s="9" t="str">
        <f t="shared" si="111"/>
        <v/>
      </c>
      <c r="J567" s="9" t="str">
        <f t="shared" si="112"/>
        <v/>
      </c>
      <c r="K567" s="11" t="e">
        <f t="shared" si="113"/>
        <v>#VALUE!</v>
      </c>
      <c r="L567" s="11" t="e">
        <f t="shared" si="114"/>
        <v>#VALUE!</v>
      </c>
      <c r="M567" s="11" t="e">
        <f t="shared" si="115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16"/>
        <v>#VALUE!</v>
      </c>
      <c r="S567" s="11" t="e">
        <f t="shared" si="117"/>
        <v>#VALUE!</v>
      </c>
      <c r="T567" s="11" t="e">
        <f t="shared" si="118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06"/>
        <v>#VALUE!</v>
      </c>
      <c r="E568" s="9" t="e">
        <f t="shared" si="107"/>
        <v>#VALUE!</v>
      </c>
      <c r="F568" s="9" t="e">
        <f t="shared" si="108"/>
        <v>#VALUE!</v>
      </c>
      <c r="G568" s="9" t="str">
        <f t="shared" si="109"/>
        <v/>
      </c>
      <c r="H568" s="9" t="str">
        <f t="shared" si="110"/>
        <v/>
      </c>
      <c r="I568" s="9" t="str">
        <f t="shared" si="111"/>
        <v/>
      </c>
      <c r="J568" s="9" t="str">
        <f t="shared" si="112"/>
        <v/>
      </c>
      <c r="K568" s="11" t="e">
        <f t="shared" si="113"/>
        <v>#VALUE!</v>
      </c>
      <c r="L568" s="11" t="e">
        <f t="shared" si="114"/>
        <v>#VALUE!</v>
      </c>
      <c r="M568" s="11" t="e">
        <f t="shared" si="115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16"/>
        <v>#VALUE!</v>
      </c>
      <c r="S568" s="11" t="e">
        <f t="shared" si="117"/>
        <v>#VALUE!</v>
      </c>
      <c r="T568" s="11" t="e">
        <f t="shared" si="118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06"/>
        <v>#VALUE!</v>
      </c>
      <c r="E569" s="9" t="e">
        <f t="shared" si="107"/>
        <v>#VALUE!</v>
      </c>
      <c r="F569" s="9" t="e">
        <f t="shared" si="108"/>
        <v>#VALUE!</v>
      </c>
      <c r="G569" s="9" t="str">
        <f t="shared" si="109"/>
        <v/>
      </c>
      <c r="H569" s="9" t="str">
        <f t="shared" si="110"/>
        <v/>
      </c>
      <c r="I569" s="9" t="str">
        <f t="shared" si="111"/>
        <v/>
      </c>
      <c r="J569" s="9" t="str">
        <f t="shared" si="112"/>
        <v/>
      </c>
      <c r="K569" s="11" t="e">
        <f t="shared" si="113"/>
        <v>#VALUE!</v>
      </c>
      <c r="L569" s="11" t="e">
        <f t="shared" si="114"/>
        <v>#VALUE!</v>
      </c>
      <c r="M569" s="11" t="e">
        <f t="shared" si="115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16"/>
        <v>#VALUE!</v>
      </c>
      <c r="S569" s="11" t="e">
        <f t="shared" si="117"/>
        <v>#VALUE!</v>
      </c>
      <c r="T569" s="11" t="e">
        <f t="shared" si="118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06"/>
        <v>#VALUE!</v>
      </c>
      <c r="E570" s="9" t="e">
        <f t="shared" si="107"/>
        <v>#VALUE!</v>
      </c>
      <c r="F570" s="9" t="e">
        <f t="shared" si="108"/>
        <v>#VALUE!</v>
      </c>
      <c r="G570" s="9" t="str">
        <f t="shared" si="109"/>
        <v/>
      </c>
      <c r="H570" s="9" t="str">
        <f t="shared" si="110"/>
        <v/>
      </c>
      <c r="I570" s="9" t="str">
        <f t="shared" si="111"/>
        <v/>
      </c>
      <c r="J570" s="9" t="str">
        <f t="shared" si="112"/>
        <v/>
      </c>
      <c r="K570" s="11" t="e">
        <f t="shared" si="113"/>
        <v>#VALUE!</v>
      </c>
      <c r="L570" s="11" t="e">
        <f t="shared" si="114"/>
        <v>#VALUE!</v>
      </c>
      <c r="M570" s="11" t="e">
        <f t="shared" si="115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16"/>
        <v>#VALUE!</v>
      </c>
      <c r="S570" s="11" t="e">
        <f t="shared" si="117"/>
        <v>#VALUE!</v>
      </c>
      <c r="T570" s="11" t="e">
        <f t="shared" si="118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06"/>
        <v>#VALUE!</v>
      </c>
      <c r="E571" s="9" t="e">
        <f t="shared" si="107"/>
        <v>#VALUE!</v>
      </c>
      <c r="F571" s="9" t="e">
        <f t="shared" si="108"/>
        <v>#VALUE!</v>
      </c>
      <c r="G571" s="9" t="str">
        <f t="shared" si="109"/>
        <v/>
      </c>
      <c r="H571" s="9" t="str">
        <f t="shared" si="110"/>
        <v/>
      </c>
      <c r="I571" s="9" t="str">
        <f t="shared" si="111"/>
        <v/>
      </c>
      <c r="J571" s="9" t="str">
        <f t="shared" si="112"/>
        <v/>
      </c>
      <c r="K571" s="11" t="e">
        <f t="shared" si="113"/>
        <v>#VALUE!</v>
      </c>
      <c r="L571" s="11" t="e">
        <f t="shared" si="114"/>
        <v>#VALUE!</v>
      </c>
      <c r="M571" s="11" t="e">
        <f t="shared" si="115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16"/>
        <v>#VALUE!</v>
      </c>
      <c r="S571" s="11" t="e">
        <f t="shared" si="117"/>
        <v>#VALUE!</v>
      </c>
      <c r="T571" s="11" t="e">
        <f t="shared" si="118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06"/>
        <v>#VALUE!</v>
      </c>
      <c r="E572" s="9" t="e">
        <f t="shared" si="107"/>
        <v>#VALUE!</v>
      </c>
      <c r="F572" s="9" t="e">
        <f t="shared" si="108"/>
        <v>#VALUE!</v>
      </c>
      <c r="G572" s="9" t="str">
        <f t="shared" si="109"/>
        <v/>
      </c>
      <c r="H572" s="9" t="str">
        <f t="shared" si="110"/>
        <v/>
      </c>
      <c r="I572" s="9" t="str">
        <f t="shared" si="111"/>
        <v/>
      </c>
      <c r="J572" s="9" t="str">
        <f t="shared" si="112"/>
        <v/>
      </c>
      <c r="K572" s="11" t="e">
        <f t="shared" si="113"/>
        <v>#VALUE!</v>
      </c>
      <c r="L572" s="11" t="e">
        <f t="shared" si="114"/>
        <v>#VALUE!</v>
      </c>
      <c r="M572" s="11" t="e">
        <f t="shared" si="115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16"/>
        <v>#VALUE!</v>
      </c>
      <c r="S572" s="11" t="e">
        <f t="shared" si="117"/>
        <v>#VALUE!</v>
      </c>
      <c r="T572" s="11" t="e">
        <f t="shared" si="118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06"/>
        <v>#VALUE!</v>
      </c>
      <c r="E573" s="9" t="e">
        <f t="shared" si="107"/>
        <v>#VALUE!</v>
      </c>
      <c r="F573" s="9" t="e">
        <f t="shared" si="108"/>
        <v>#VALUE!</v>
      </c>
      <c r="G573" s="9" t="str">
        <f t="shared" si="109"/>
        <v/>
      </c>
      <c r="H573" s="9" t="str">
        <f t="shared" si="110"/>
        <v/>
      </c>
      <c r="I573" s="9" t="str">
        <f t="shared" si="111"/>
        <v/>
      </c>
      <c r="J573" s="9" t="str">
        <f t="shared" si="112"/>
        <v/>
      </c>
      <c r="K573" s="11" t="e">
        <f t="shared" si="113"/>
        <v>#VALUE!</v>
      </c>
      <c r="L573" s="11" t="e">
        <f t="shared" si="114"/>
        <v>#VALUE!</v>
      </c>
      <c r="M573" s="11" t="e">
        <f t="shared" si="115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16"/>
        <v>#VALUE!</v>
      </c>
      <c r="S573" s="11" t="e">
        <f t="shared" si="117"/>
        <v>#VALUE!</v>
      </c>
      <c r="T573" s="11" t="e">
        <f t="shared" si="118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06"/>
        <v>#VALUE!</v>
      </c>
      <c r="E574" s="9" t="e">
        <f t="shared" si="107"/>
        <v>#VALUE!</v>
      </c>
      <c r="F574" s="9" t="e">
        <f t="shared" si="108"/>
        <v>#VALUE!</v>
      </c>
      <c r="G574" s="9" t="str">
        <f t="shared" si="109"/>
        <v/>
      </c>
      <c r="H574" s="9" t="str">
        <f t="shared" si="110"/>
        <v/>
      </c>
      <c r="I574" s="9" t="str">
        <f t="shared" si="111"/>
        <v/>
      </c>
      <c r="J574" s="9" t="str">
        <f t="shared" si="112"/>
        <v/>
      </c>
      <c r="K574" s="11" t="e">
        <f t="shared" si="113"/>
        <v>#VALUE!</v>
      </c>
      <c r="L574" s="11" t="e">
        <f t="shared" si="114"/>
        <v>#VALUE!</v>
      </c>
      <c r="M574" s="11" t="e">
        <f t="shared" si="115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16"/>
        <v>#VALUE!</v>
      </c>
      <c r="S574" s="11" t="e">
        <f t="shared" si="117"/>
        <v>#VALUE!</v>
      </c>
      <c r="T574" s="11" t="e">
        <f t="shared" si="118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06"/>
        <v>#VALUE!</v>
      </c>
      <c r="E575" s="9" t="e">
        <f t="shared" si="107"/>
        <v>#VALUE!</v>
      </c>
      <c r="F575" s="9" t="e">
        <f t="shared" si="108"/>
        <v>#VALUE!</v>
      </c>
      <c r="G575" s="9" t="str">
        <f t="shared" si="109"/>
        <v/>
      </c>
      <c r="H575" s="9" t="str">
        <f t="shared" si="110"/>
        <v/>
      </c>
      <c r="I575" s="9" t="str">
        <f t="shared" si="111"/>
        <v/>
      </c>
      <c r="J575" s="9" t="str">
        <f t="shared" si="112"/>
        <v/>
      </c>
      <c r="K575" s="11" t="e">
        <f t="shared" si="113"/>
        <v>#VALUE!</v>
      </c>
      <c r="L575" s="11" t="e">
        <f t="shared" si="114"/>
        <v>#VALUE!</v>
      </c>
      <c r="M575" s="11" t="e">
        <f t="shared" si="115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16"/>
        <v>#VALUE!</v>
      </c>
      <c r="S575" s="11" t="e">
        <f t="shared" si="117"/>
        <v>#VALUE!</v>
      </c>
      <c r="T575" s="11" t="e">
        <f t="shared" si="118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06"/>
        <v>#VALUE!</v>
      </c>
      <c r="E576" s="9" t="e">
        <f t="shared" si="107"/>
        <v>#VALUE!</v>
      </c>
      <c r="F576" s="9" t="e">
        <f t="shared" si="108"/>
        <v>#VALUE!</v>
      </c>
      <c r="G576" s="9" t="str">
        <f t="shared" si="109"/>
        <v/>
      </c>
      <c r="H576" s="9" t="str">
        <f t="shared" si="110"/>
        <v/>
      </c>
      <c r="I576" s="9" t="str">
        <f t="shared" si="111"/>
        <v/>
      </c>
      <c r="J576" s="9" t="str">
        <f t="shared" si="112"/>
        <v/>
      </c>
      <c r="K576" s="11" t="e">
        <f t="shared" si="113"/>
        <v>#VALUE!</v>
      </c>
      <c r="L576" s="11" t="e">
        <f t="shared" si="114"/>
        <v>#VALUE!</v>
      </c>
      <c r="M576" s="11" t="e">
        <f t="shared" si="115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16"/>
        <v>#VALUE!</v>
      </c>
      <c r="S576" s="11" t="e">
        <f t="shared" si="117"/>
        <v>#VALUE!</v>
      </c>
      <c r="T576" s="11" t="e">
        <f t="shared" si="118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06"/>
        <v>#VALUE!</v>
      </c>
      <c r="E577" s="9" t="e">
        <f t="shared" si="107"/>
        <v>#VALUE!</v>
      </c>
      <c r="F577" s="9" t="e">
        <f t="shared" si="108"/>
        <v>#VALUE!</v>
      </c>
      <c r="G577" s="9" t="str">
        <f t="shared" si="109"/>
        <v/>
      </c>
      <c r="H577" s="9" t="str">
        <f t="shared" si="110"/>
        <v/>
      </c>
      <c r="I577" s="9" t="str">
        <f t="shared" si="111"/>
        <v/>
      </c>
      <c r="J577" s="9" t="str">
        <f t="shared" si="112"/>
        <v/>
      </c>
      <c r="K577" s="11" t="e">
        <f t="shared" si="113"/>
        <v>#VALUE!</v>
      </c>
      <c r="L577" s="11" t="e">
        <f t="shared" si="114"/>
        <v>#VALUE!</v>
      </c>
      <c r="M577" s="11" t="e">
        <f t="shared" si="115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16"/>
        <v>#VALUE!</v>
      </c>
      <c r="S577" s="11" t="e">
        <f t="shared" si="117"/>
        <v>#VALUE!</v>
      </c>
      <c r="T577" s="11" t="e">
        <f t="shared" si="118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06"/>
        <v>#VALUE!</v>
      </c>
      <c r="E578" s="9" t="e">
        <f t="shared" si="107"/>
        <v>#VALUE!</v>
      </c>
      <c r="F578" s="9" t="e">
        <f t="shared" si="108"/>
        <v>#VALUE!</v>
      </c>
      <c r="G578" s="9" t="str">
        <f t="shared" si="109"/>
        <v/>
      </c>
      <c r="H578" s="9" t="str">
        <f t="shared" si="110"/>
        <v/>
      </c>
      <c r="I578" s="9" t="str">
        <f t="shared" si="111"/>
        <v/>
      </c>
      <c r="J578" s="9" t="str">
        <f t="shared" si="112"/>
        <v/>
      </c>
      <c r="K578" s="11" t="e">
        <f t="shared" si="113"/>
        <v>#VALUE!</v>
      </c>
      <c r="L578" s="11" t="e">
        <f t="shared" si="114"/>
        <v>#VALUE!</v>
      </c>
      <c r="M578" s="11" t="e">
        <f t="shared" si="115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16"/>
        <v>#VALUE!</v>
      </c>
      <c r="S578" s="11" t="e">
        <f t="shared" si="117"/>
        <v>#VALUE!</v>
      </c>
      <c r="T578" s="11" t="e">
        <f t="shared" si="118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06"/>
        <v>#VALUE!</v>
      </c>
      <c r="E579" s="9" t="e">
        <f t="shared" si="107"/>
        <v>#VALUE!</v>
      </c>
      <c r="F579" s="9" t="e">
        <f t="shared" si="108"/>
        <v>#VALUE!</v>
      </c>
      <c r="G579" s="9" t="str">
        <f t="shared" si="109"/>
        <v/>
      </c>
      <c r="H579" s="9" t="str">
        <f t="shared" si="110"/>
        <v/>
      </c>
      <c r="I579" s="9" t="str">
        <f t="shared" si="111"/>
        <v/>
      </c>
      <c r="J579" s="9" t="str">
        <f t="shared" si="112"/>
        <v/>
      </c>
      <c r="K579" s="11" t="e">
        <f t="shared" si="113"/>
        <v>#VALUE!</v>
      </c>
      <c r="L579" s="11" t="e">
        <f t="shared" si="114"/>
        <v>#VALUE!</v>
      </c>
      <c r="M579" s="11" t="e">
        <f t="shared" si="115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16"/>
        <v>#VALUE!</v>
      </c>
      <c r="S579" s="11" t="e">
        <f t="shared" si="117"/>
        <v>#VALUE!</v>
      </c>
      <c r="T579" s="11" t="e">
        <f t="shared" si="118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19">(K580/(AR580+K580-(AR580*K580)))</f>
        <v>#VALUE!</v>
      </c>
      <c r="E580" s="9" t="e">
        <f t="shared" ref="E580:E643" si="120">(L580/(AR580+L580-(AR580*L580)))</f>
        <v>#VALUE!</v>
      </c>
      <c r="F580" s="9" t="e">
        <f t="shared" ref="F580:F643" si="121">(M580/(AR580+M580-(AR580*M580)))</f>
        <v>#VALUE!</v>
      </c>
      <c r="G580" s="9" t="str">
        <f t="shared" ref="G580:G643" si="122">AR580</f>
        <v/>
      </c>
      <c r="H580" s="9" t="str">
        <f t="shared" ref="H580:H643" si="123">IF(A580="","",1/D580)</f>
        <v/>
      </c>
      <c r="I580" s="9" t="str">
        <f t="shared" ref="I580:I643" si="124">IF(B580="","",1/E580)</f>
        <v/>
      </c>
      <c r="J580" s="9" t="str">
        <f t="shared" ref="J580:J643" si="125">IF(C580="","",1/F580)</f>
        <v/>
      </c>
      <c r="K580" s="11" t="e">
        <f t="shared" ref="K580:K643" si="126">1/A580</f>
        <v>#VALUE!</v>
      </c>
      <c r="L580" s="11" t="e">
        <f t="shared" ref="L580:L643" si="127">1/B580</f>
        <v>#VALUE!</v>
      </c>
      <c r="M580" s="11" t="e">
        <f t="shared" ref="M580:M643" si="128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29">O580/N580</f>
        <v>#VALUE!</v>
      </c>
      <c r="S580" s="11" t="e">
        <f t="shared" ref="S580:S643" si="130">P580/N580</f>
        <v>#VALUE!</v>
      </c>
      <c r="T580" s="11" t="e">
        <f t="shared" ref="T580:T643" si="131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19"/>
        <v>#VALUE!</v>
      </c>
      <c r="E581" s="9" t="e">
        <f t="shared" si="120"/>
        <v>#VALUE!</v>
      </c>
      <c r="F581" s="9" t="e">
        <f t="shared" si="121"/>
        <v>#VALUE!</v>
      </c>
      <c r="G581" s="9" t="str">
        <f t="shared" si="122"/>
        <v/>
      </c>
      <c r="H581" s="9" t="str">
        <f t="shared" si="123"/>
        <v/>
      </c>
      <c r="I581" s="9" t="str">
        <f t="shared" si="124"/>
        <v/>
      </c>
      <c r="J581" s="9" t="str">
        <f t="shared" si="125"/>
        <v/>
      </c>
      <c r="K581" s="11" t="e">
        <f t="shared" si="126"/>
        <v>#VALUE!</v>
      </c>
      <c r="L581" s="11" t="e">
        <f t="shared" si="127"/>
        <v>#VALUE!</v>
      </c>
      <c r="M581" s="11" t="e">
        <f t="shared" si="128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29"/>
        <v>#VALUE!</v>
      </c>
      <c r="S581" s="11" t="e">
        <f t="shared" si="130"/>
        <v>#VALUE!</v>
      </c>
      <c r="T581" s="11" t="e">
        <f t="shared" si="131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19"/>
        <v>#VALUE!</v>
      </c>
      <c r="E582" s="9" t="e">
        <f t="shared" si="120"/>
        <v>#VALUE!</v>
      </c>
      <c r="F582" s="9" t="e">
        <f t="shared" si="121"/>
        <v>#VALUE!</v>
      </c>
      <c r="G582" s="9" t="str">
        <f t="shared" si="122"/>
        <v/>
      </c>
      <c r="H582" s="9" t="str">
        <f t="shared" si="123"/>
        <v/>
      </c>
      <c r="I582" s="9" t="str">
        <f t="shared" si="124"/>
        <v/>
      </c>
      <c r="J582" s="9" t="str">
        <f t="shared" si="125"/>
        <v/>
      </c>
      <c r="K582" s="11" t="e">
        <f t="shared" si="126"/>
        <v>#VALUE!</v>
      </c>
      <c r="L582" s="11" t="e">
        <f t="shared" si="127"/>
        <v>#VALUE!</v>
      </c>
      <c r="M582" s="11" t="e">
        <f t="shared" si="128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29"/>
        <v>#VALUE!</v>
      </c>
      <c r="S582" s="11" t="e">
        <f t="shared" si="130"/>
        <v>#VALUE!</v>
      </c>
      <c r="T582" s="11" t="e">
        <f t="shared" si="131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19"/>
        <v>#VALUE!</v>
      </c>
      <c r="E583" s="9" t="e">
        <f t="shared" si="120"/>
        <v>#VALUE!</v>
      </c>
      <c r="F583" s="9" t="e">
        <f t="shared" si="121"/>
        <v>#VALUE!</v>
      </c>
      <c r="G583" s="9" t="str">
        <f t="shared" si="122"/>
        <v/>
      </c>
      <c r="H583" s="9" t="str">
        <f t="shared" si="123"/>
        <v/>
      </c>
      <c r="I583" s="9" t="str">
        <f t="shared" si="124"/>
        <v/>
      </c>
      <c r="J583" s="9" t="str">
        <f t="shared" si="125"/>
        <v/>
      </c>
      <c r="K583" s="11" t="e">
        <f t="shared" si="126"/>
        <v>#VALUE!</v>
      </c>
      <c r="L583" s="11" t="e">
        <f t="shared" si="127"/>
        <v>#VALUE!</v>
      </c>
      <c r="M583" s="11" t="e">
        <f t="shared" si="128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29"/>
        <v>#VALUE!</v>
      </c>
      <c r="S583" s="11" t="e">
        <f t="shared" si="130"/>
        <v>#VALUE!</v>
      </c>
      <c r="T583" s="11" t="e">
        <f t="shared" si="131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19"/>
        <v>#VALUE!</v>
      </c>
      <c r="E584" s="9" t="e">
        <f t="shared" si="120"/>
        <v>#VALUE!</v>
      </c>
      <c r="F584" s="9" t="e">
        <f t="shared" si="121"/>
        <v>#VALUE!</v>
      </c>
      <c r="G584" s="9" t="str">
        <f t="shared" si="122"/>
        <v/>
      </c>
      <c r="H584" s="9" t="str">
        <f t="shared" si="123"/>
        <v/>
      </c>
      <c r="I584" s="9" t="str">
        <f t="shared" si="124"/>
        <v/>
      </c>
      <c r="J584" s="9" t="str">
        <f t="shared" si="125"/>
        <v/>
      </c>
      <c r="K584" s="11" t="e">
        <f t="shared" si="126"/>
        <v>#VALUE!</v>
      </c>
      <c r="L584" s="11" t="e">
        <f t="shared" si="127"/>
        <v>#VALUE!</v>
      </c>
      <c r="M584" s="11" t="e">
        <f t="shared" si="128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29"/>
        <v>#VALUE!</v>
      </c>
      <c r="S584" s="11" t="e">
        <f t="shared" si="130"/>
        <v>#VALUE!</v>
      </c>
      <c r="T584" s="11" t="e">
        <f t="shared" si="131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19"/>
        <v>#VALUE!</v>
      </c>
      <c r="E585" s="9" t="e">
        <f t="shared" si="120"/>
        <v>#VALUE!</v>
      </c>
      <c r="F585" s="9" t="e">
        <f t="shared" si="121"/>
        <v>#VALUE!</v>
      </c>
      <c r="G585" s="9" t="str">
        <f t="shared" si="122"/>
        <v/>
      </c>
      <c r="H585" s="9" t="str">
        <f t="shared" si="123"/>
        <v/>
      </c>
      <c r="I585" s="9" t="str">
        <f t="shared" si="124"/>
        <v/>
      </c>
      <c r="J585" s="9" t="str">
        <f t="shared" si="125"/>
        <v/>
      </c>
      <c r="K585" s="11" t="e">
        <f t="shared" si="126"/>
        <v>#VALUE!</v>
      </c>
      <c r="L585" s="11" t="e">
        <f t="shared" si="127"/>
        <v>#VALUE!</v>
      </c>
      <c r="M585" s="11" t="e">
        <f t="shared" si="128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29"/>
        <v>#VALUE!</v>
      </c>
      <c r="S585" s="11" t="e">
        <f t="shared" si="130"/>
        <v>#VALUE!</v>
      </c>
      <c r="T585" s="11" t="e">
        <f t="shared" si="131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19"/>
        <v>#VALUE!</v>
      </c>
      <c r="E586" s="9" t="e">
        <f t="shared" si="120"/>
        <v>#VALUE!</v>
      </c>
      <c r="F586" s="9" t="e">
        <f t="shared" si="121"/>
        <v>#VALUE!</v>
      </c>
      <c r="G586" s="9" t="str">
        <f t="shared" si="122"/>
        <v/>
      </c>
      <c r="H586" s="9" t="str">
        <f t="shared" si="123"/>
        <v/>
      </c>
      <c r="I586" s="9" t="str">
        <f t="shared" si="124"/>
        <v/>
      </c>
      <c r="J586" s="9" t="str">
        <f t="shared" si="125"/>
        <v/>
      </c>
      <c r="K586" s="11" t="e">
        <f t="shared" si="126"/>
        <v>#VALUE!</v>
      </c>
      <c r="L586" s="11" t="e">
        <f t="shared" si="127"/>
        <v>#VALUE!</v>
      </c>
      <c r="M586" s="11" t="e">
        <f t="shared" si="128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29"/>
        <v>#VALUE!</v>
      </c>
      <c r="S586" s="11" t="e">
        <f t="shared" si="130"/>
        <v>#VALUE!</v>
      </c>
      <c r="T586" s="11" t="e">
        <f t="shared" si="131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19"/>
        <v>#VALUE!</v>
      </c>
      <c r="E587" s="9" t="e">
        <f t="shared" si="120"/>
        <v>#VALUE!</v>
      </c>
      <c r="F587" s="9" t="e">
        <f t="shared" si="121"/>
        <v>#VALUE!</v>
      </c>
      <c r="G587" s="9" t="str">
        <f t="shared" si="122"/>
        <v/>
      </c>
      <c r="H587" s="9" t="str">
        <f t="shared" si="123"/>
        <v/>
      </c>
      <c r="I587" s="9" t="str">
        <f t="shared" si="124"/>
        <v/>
      </c>
      <c r="J587" s="9" t="str">
        <f t="shared" si="125"/>
        <v/>
      </c>
      <c r="K587" s="11" t="e">
        <f t="shared" si="126"/>
        <v>#VALUE!</v>
      </c>
      <c r="L587" s="11" t="e">
        <f t="shared" si="127"/>
        <v>#VALUE!</v>
      </c>
      <c r="M587" s="11" t="e">
        <f t="shared" si="128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29"/>
        <v>#VALUE!</v>
      </c>
      <c r="S587" s="11" t="e">
        <f t="shared" si="130"/>
        <v>#VALUE!</v>
      </c>
      <c r="T587" s="11" t="e">
        <f t="shared" si="131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19"/>
        <v>#VALUE!</v>
      </c>
      <c r="E588" s="9" t="e">
        <f t="shared" si="120"/>
        <v>#VALUE!</v>
      </c>
      <c r="F588" s="9" t="e">
        <f t="shared" si="121"/>
        <v>#VALUE!</v>
      </c>
      <c r="G588" s="9" t="str">
        <f t="shared" si="122"/>
        <v/>
      </c>
      <c r="H588" s="9" t="str">
        <f t="shared" si="123"/>
        <v/>
      </c>
      <c r="I588" s="9" t="str">
        <f t="shared" si="124"/>
        <v/>
      </c>
      <c r="J588" s="9" t="str">
        <f t="shared" si="125"/>
        <v/>
      </c>
      <c r="K588" s="11" t="e">
        <f t="shared" si="126"/>
        <v>#VALUE!</v>
      </c>
      <c r="L588" s="11" t="e">
        <f t="shared" si="127"/>
        <v>#VALUE!</v>
      </c>
      <c r="M588" s="11" t="e">
        <f t="shared" si="128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29"/>
        <v>#VALUE!</v>
      </c>
      <c r="S588" s="11" t="e">
        <f t="shared" si="130"/>
        <v>#VALUE!</v>
      </c>
      <c r="T588" s="11" t="e">
        <f t="shared" si="131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19"/>
        <v>#VALUE!</v>
      </c>
      <c r="E589" s="9" t="e">
        <f t="shared" si="120"/>
        <v>#VALUE!</v>
      </c>
      <c r="F589" s="9" t="e">
        <f t="shared" si="121"/>
        <v>#VALUE!</v>
      </c>
      <c r="G589" s="9" t="str">
        <f t="shared" si="122"/>
        <v/>
      </c>
      <c r="H589" s="9" t="str">
        <f t="shared" si="123"/>
        <v/>
      </c>
      <c r="I589" s="9" t="str">
        <f t="shared" si="124"/>
        <v/>
      </c>
      <c r="J589" s="9" t="str">
        <f t="shared" si="125"/>
        <v/>
      </c>
      <c r="K589" s="11" t="e">
        <f t="shared" si="126"/>
        <v>#VALUE!</v>
      </c>
      <c r="L589" s="11" t="e">
        <f t="shared" si="127"/>
        <v>#VALUE!</v>
      </c>
      <c r="M589" s="11" t="e">
        <f t="shared" si="128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29"/>
        <v>#VALUE!</v>
      </c>
      <c r="S589" s="11" t="e">
        <f t="shared" si="130"/>
        <v>#VALUE!</v>
      </c>
      <c r="T589" s="11" t="e">
        <f t="shared" si="131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19"/>
        <v>#VALUE!</v>
      </c>
      <c r="E590" s="9" t="e">
        <f t="shared" si="120"/>
        <v>#VALUE!</v>
      </c>
      <c r="F590" s="9" t="e">
        <f t="shared" si="121"/>
        <v>#VALUE!</v>
      </c>
      <c r="G590" s="9" t="str">
        <f t="shared" si="122"/>
        <v/>
      </c>
      <c r="H590" s="9" t="str">
        <f t="shared" si="123"/>
        <v/>
      </c>
      <c r="I590" s="9" t="str">
        <f t="shared" si="124"/>
        <v/>
      </c>
      <c r="J590" s="9" t="str">
        <f t="shared" si="125"/>
        <v/>
      </c>
      <c r="K590" s="11" t="e">
        <f t="shared" si="126"/>
        <v>#VALUE!</v>
      </c>
      <c r="L590" s="11" t="e">
        <f t="shared" si="127"/>
        <v>#VALUE!</v>
      </c>
      <c r="M590" s="11" t="e">
        <f t="shared" si="128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29"/>
        <v>#VALUE!</v>
      </c>
      <c r="S590" s="11" t="e">
        <f t="shared" si="130"/>
        <v>#VALUE!</v>
      </c>
      <c r="T590" s="11" t="e">
        <f t="shared" si="131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19"/>
        <v>#VALUE!</v>
      </c>
      <c r="E591" s="9" t="e">
        <f t="shared" si="120"/>
        <v>#VALUE!</v>
      </c>
      <c r="F591" s="9" t="e">
        <f t="shared" si="121"/>
        <v>#VALUE!</v>
      </c>
      <c r="G591" s="9" t="str">
        <f t="shared" si="122"/>
        <v/>
      </c>
      <c r="H591" s="9" t="str">
        <f t="shared" si="123"/>
        <v/>
      </c>
      <c r="I591" s="9" t="str">
        <f t="shared" si="124"/>
        <v/>
      </c>
      <c r="J591" s="9" t="str">
        <f t="shared" si="125"/>
        <v/>
      </c>
      <c r="K591" s="11" t="e">
        <f t="shared" si="126"/>
        <v>#VALUE!</v>
      </c>
      <c r="L591" s="11" t="e">
        <f t="shared" si="127"/>
        <v>#VALUE!</v>
      </c>
      <c r="M591" s="11" t="e">
        <f t="shared" si="128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29"/>
        <v>#VALUE!</v>
      </c>
      <c r="S591" s="11" t="e">
        <f t="shared" si="130"/>
        <v>#VALUE!</v>
      </c>
      <c r="T591" s="11" t="e">
        <f t="shared" si="131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19"/>
        <v>#VALUE!</v>
      </c>
      <c r="E592" s="9" t="e">
        <f t="shared" si="120"/>
        <v>#VALUE!</v>
      </c>
      <c r="F592" s="9" t="e">
        <f t="shared" si="121"/>
        <v>#VALUE!</v>
      </c>
      <c r="G592" s="9" t="str">
        <f t="shared" si="122"/>
        <v/>
      </c>
      <c r="H592" s="9" t="str">
        <f t="shared" si="123"/>
        <v/>
      </c>
      <c r="I592" s="9" t="str">
        <f t="shared" si="124"/>
        <v/>
      </c>
      <c r="J592" s="9" t="str">
        <f t="shared" si="125"/>
        <v/>
      </c>
      <c r="K592" s="11" t="e">
        <f t="shared" si="126"/>
        <v>#VALUE!</v>
      </c>
      <c r="L592" s="11" t="e">
        <f t="shared" si="127"/>
        <v>#VALUE!</v>
      </c>
      <c r="M592" s="11" t="e">
        <f t="shared" si="128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29"/>
        <v>#VALUE!</v>
      </c>
      <c r="S592" s="11" t="e">
        <f t="shared" si="130"/>
        <v>#VALUE!</v>
      </c>
      <c r="T592" s="11" t="e">
        <f t="shared" si="131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19"/>
        <v>#VALUE!</v>
      </c>
      <c r="E593" s="9" t="e">
        <f t="shared" si="120"/>
        <v>#VALUE!</v>
      </c>
      <c r="F593" s="9" t="e">
        <f t="shared" si="121"/>
        <v>#VALUE!</v>
      </c>
      <c r="G593" s="9" t="str">
        <f t="shared" si="122"/>
        <v/>
      </c>
      <c r="H593" s="9" t="str">
        <f t="shared" si="123"/>
        <v/>
      </c>
      <c r="I593" s="9" t="str">
        <f t="shared" si="124"/>
        <v/>
      </c>
      <c r="J593" s="9" t="str">
        <f t="shared" si="125"/>
        <v/>
      </c>
      <c r="K593" s="11" t="e">
        <f t="shared" si="126"/>
        <v>#VALUE!</v>
      </c>
      <c r="L593" s="11" t="e">
        <f t="shared" si="127"/>
        <v>#VALUE!</v>
      </c>
      <c r="M593" s="11" t="e">
        <f t="shared" si="128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29"/>
        <v>#VALUE!</v>
      </c>
      <c r="S593" s="11" t="e">
        <f t="shared" si="130"/>
        <v>#VALUE!</v>
      </c>
      <c r="T593" s="11" t="e">
        <f t="shared" si="131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19"/>
        <v>#VALUE!</v>
      </c>
      <c r="E594" s="9" t="e">
        <f t="shared" si="120"/>
        <v>#VALUE!</v>
      </c>
      <c r="F594" s="9" t="e">
        <f t="shared" si="121"/>
        <v>#VALUE!</v>
      </c>
      <c r="G594" s="9" t="str">
        <f t="shared" si="122"/>
        <v/>
      </c>
      <c r="H594" s="9" t="str">
        <f t="shared" si="123"/>
        <v/>
      </c>
      <c r="I594" s="9" t="str">
        <f t="shared" si="124"/>
        <v/>
      </c>
      <c r="J594" s="9" t="str">
        <f t="shared" si="125"/>
        <v/>
      </c>
      <c r="K594" s="11" t="e">
        <f t="shared" si="126"/>
        <v>#VALUE!</v>
      </c>
      <c r="L594" s="11" t="e">
        <f t="shared" si="127"/>
        <v>#VALUE!</v>
      </c>
      <c r="M594" s="11" t="e">
        <f t="shared" si="128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29"/>
        <v>#VALUE!</v>
      </c>
      <c r="S594" s="11" t="e">
        <f t="shared" si="130"/>
        <v>#VALUE!</v>
      </c>
      <c r="T594" s="11" t="e">
        <f t="shared" si="131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19"/>
        <v>#VALUE!</v>
      </c>
      <c r="E595" s="9" t="e">
        <f t="shared" si="120"/>
        <v>#VALUE!</v>
      </c>
      <c r="F595" s="9" t="e">
        <f t="shared" si="121"/>
        <v>#VALUE!</v>
      </c>
      <c r="G595" s="9" t="str">
        <f t="shared" si="122"/>
        <v/>
      </c>
      <c r="H595" s="9" t="str">
        <f t="shared" si="123"/>
        <v/>
      </c>
      <c r="I595" s="9" t="str">
        <f t="shared" si="124"/>
        <v/>
      </c>
      <c r="J595" s="9" t="str">
        <f t="shared" si="125"/>
        <v/>
      </c>
      <c r="K595" s="11" t="e">
        <f t="shared" si="126"/>
        <v>#VALUE!</v>
      </c>
      <c r="L595" s="11" t="e">
        <f t="shared" si="127"/>
        <v>#VALUE!</v>
      </c>
      <c r="M595" s="11" t="e">
        <f t="shared" si="128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29"/>
        <v>#VALUE!</v>
      </c>
      <c r="S595" s="11" t="e">
        <f t="shared" si="130"/>
        <v>#VALUE!</v>
      </c>
      <c r="T595" s="11" t="e">
        <f t="shared" si="131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19"/>
        <v>#VALUE!</v>
      </c>
      <c r="E596" s="9" t="e">
        <f t="shared" si="120"/>
        <v>#VALUE!</v>
      </c>
      <c r="F596" s="9" t="e">
        <f t="shared" si="121"/>
        <v>#VALUE!</v>
      </c>
      <c r="G596" s="9" t="str">
        <f t="shared" si="122"/>
        <v/>
      </c>
      <c r="H596" s="9" t="str">
        <f t="shared" si="123"/>
        <v/>
      </c>
      <c r="I596" s="9" t="str">
        <f t="shared" si="124"/>
        <v/>
      </c>
      <c r="J596" s="9" t="str">
        <f t="shared" si="125"/>
        <v/>
      </c>
      <c r="K596" s="11" t="e">
        <f t="shared" si="126"/>
        <v>#VALUE!</v>
      </c>
      <c r="L596" s="11" t="e">
        <f t="shared" si="127"/>
        <v>#VALUE!</v>
      </c>
      <c r="M596" s="11" t="e">
        <f t="shared" si="128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29"/>
        <v>#VALUE!</v>
      </c>
      <c r="S596" s="11" t="e">
        <f t="shared" si="130"/>
        <v>#VALUE!</v>
      </c>
      <c r="T596" s="11" t="e">
        <f t="shared" si="131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19"/>
        <v>#VALUE!</v>
      </c>
      <c r="E597" s="9" t="e">
        <f t="shared" si="120"/>
        <v>#VALUE!</v>
      </c>
      <c r="F597" s="9" t="e">
        <f t="shared" si="121"/>
        <v>#VALUE!</v>
      </c>
      <c r="G597" s="9" t="str">
        <f t="shared" si="122"/>
        <v/>
      </c>
      <c r="H597" s="9" t="str">
        <f t="shared" si="123"/>
        <v/>
      </c>
      <c r="I597" s="9" t="str">
        <f t="shared" si="124"/>
        <v/>
      </c>
      <c r="J597" s="9" t="str">
        <f t="shared" si="125"/>
        <v/>
      </c>
      <c r="K597" s="11" t="e">
        <f t="shared" si="126"/>
        <v>#VALUE!</v>
      </c>
      <c r="L597" s="11" t="e">
        <f t="shared" si="127"/>
        <v>#VALUE!</v>
      </c>
      <c r="M597" s="11" t="e">
        <f t="shared" si="128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29"/>
        <v>#VALUE!</v>
      </c>
      <c r="S597" s="11" t="e">
        <f t="shared" si="130"/>
        <v>#VALUE!</v>
      </c>
      <c r="T597" s="11" t="e">
        <f t="shared" si="131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19"/>
        <v>#VALUE!</v>
      </c>
      <c r="E598" s="9" t="e">
        <f t="shared" si="120"/>
        <v>#VALUE!</v>
      </c>
      <c r="F598" s="9" t="e">
        <f t="shared" si="121"/>
        <v>#VALUE!</v>
      </c>
      <c r="G598" s="9" t="str">
        <f t="shared" si="122"/>
        <v/>
      </c>
      <c r="H598" s="9" t="str">
        <f t="shared" si="123"/>
        <v/>
      </c>
      <c r="I598" s="9" t="str">
        <f t="shared" si="124"/>
        <v/>
      </c>
      <c r="J598" s="9" t="str">
        <f t="shared" si="125"/>
        <v/>
      </c>
      <c r="K598" s="11" t="e">
        <f t="shared" si="126"/>
        <v>#VALUE!</v>
      </c>
      <c r="L598" s="11" t="e">
        <f t="shared" si="127"/>
        <v>#VALUE!</v>
      </c>
      <c r="M598" s="11" t="e">
        <f t="shared" si="128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29"/>
        <v>#VALUE!</v>
      </c>
      <c r="S598" s="11" t="e">
        <f t="shared" si="130"/>
        <v>#VALUE!</v>
      </c>
      <c r="T598" s="11" t="e">
        <f t="shared" si="131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19"/>
        <v>#VALUE!</v>
      </c>
      <c r="E599" s="9" t="e">
        <f t="shared" si="120"/>
        <v>#VALUE!</v>
      </c>
      <c r="F599" s="9" t="e">
        <f t="shared" si="121"/>
        <v>#VALUE!</v>
      </c>
      <c r="G599" s="9" t="str">
        <f t="shared" si="122"/>
        <v/>
      </c>
      <c r="H599" s="9" t="str">
        <f t="shared" si="123"/>
        <v/>
      </c>
      <c r="I599" s="9" t="str">
        <f t="shared" si="124"/>
        <v/>
      </c>
      <c r="J599" s="9" t="str">
        <f t="shared" si="125"/>
        <v/>
      </c>
      <c r="K599" s="11" t="e">
        <f t="shared" si="126"/>
        <v>#VALUE!</v>
      </c>
      <c r="L599" s="11" t="e">
        <f t="shared" si="127"/>
        <v>#VALUE!</v>
      </c>
      <c r="M599" s="11" t="e">
        <f t="shared" si="128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29"/>
        <v>#VALUE!</v>
      </c>
      <c r="S599" s="11" t="e">
        <f t="shared" si="130"/>
        <v>#VALUE!</v>
      </c>
      <c r="T599" s="11" t="e">
        <f t="shared" si="131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19"/>
        <v>#VALUE!</v>
      </c>
      <c r="E600" s="9" t="e">
        <f t="shared" si="120"/>
        <v>#VALUE!</v>
      </c>
      <c r="F600" s="9" t="e">
        <f t="shared" si="121"/>
        <v>#VALUE!</v>
      </c>
      <c r="G600" s="9" t="str">
        <f t="shared" si="122"/>
        <v/>
      </c>
      <c r="H600" s="9" t="str">
        <f t="shared" si="123"/>
        <v/>
      </c>
      <c r="I600" s="9" t="str">
        <f t="shared" si="124"/>
        <v/>
      </c>
      <c r="J600" s="9" t="str">
        <f t="shared" si="125"/>
        <v/>
      </c>
      <c r="K600" s="11" t="e">
        <f t="shared" si="126"/>
        <v>#VALUE!</v>
      </c>
      <c r="L600" s="11" t="e">
        <f t="shared" si="127"/>
        <v>#VALUE!</v>
      </c>
      <c r="M600" s="11" t="e">
        <f t="shared" si="128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29"/>
        <v>#VALUE!</v>
      </c>
      <c r="S600" s="11" t="e">
        <f t="shared" si="130"/>
        <v>#VALUE!</v>
      </c>
      <c r="T600" s="11" t="e">
        <f t="shared" si="131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19"/>
        <v>#VALUE!</v>
      </c>
      <c r="E601" s="9" t="e">
        <f t="shared" si="120"/>
        <v>#VALUE!</v>
      </c>
      <c r="F601" s="9" t="e">
        <f t="shared" si="121"/>
        <v>#VALUE!</v>
      </c>
      <c r="G601" s="9" t="str">
        <f t="shared" si="122"/>
        <v/>
      </c>
      <c r="H601" s="9" t="str">
        <f t="shared" si="123"/>
        <v/>
      </c>
      <c r="I601" s="9" t="str">
        <f t="shared" si="124"/>
        <v/>
      </c>
      <c r="J601" s="9" t="str">
        <f t="shared" si="125"/>
        <v/>
      </c>
      <c r="K601" s="11" t="e">
        <f t="shared" si="126"/>
        <v>#VALUE!</v>
      </c>
      <c r="L601" s="11" t="e">
        <f t="shared" si="127"/>
        <v>#VALUE!</v>
      </c>
      <c r="M601" s="11" t="e">
        <f t="shared" si="128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29"/>
        <v>#VALUE!</v>
      </c>
      <c r="S601" s="11" t="e">
        <f t="shared" si="130"/>
        <v>#VALUE!</v>
      </c>
      <c r="T601" s="11" t="e">
        <f t="shared" si="131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19"/>
        <v>#VALUE!</v>
      </c>
      <c r="E602" s="9" t="e">
        <f t="shared" si="120"/>
        <v>#VALUE!</v>
      </c>
      <c r="F602" s="9" t="e">
        <f t="shared" si="121"/>
        <v>#VALUE!</v>
      </c>
      <c r="G602" s="9" t="str">
        <f t="shared" si="122"/>
        <v/>
      </c>
      <c r="H602" s="9" t="str">
        <f t="shared" si="123"/>
        <v/>
      </c>
      <c r="I602" s="9" t="str">
        <f t="shared" si="124"/>
        <v/>
      </c>
      <c r="J602" s="9" t="str">
        <f t="shared" si="125"/>
        <v/>
      </c>
      <c r="K602" s="11" t="e">
        <f t="shared" si="126"/>
        <v>#VALUE!</v>
      </c>
      <c r="L602" s="11" t="e">
        <f t="shared" si="127"/>
        <v>#VALUE!</v>
      </c>
      <c r="M602" s="11" t="e">
        <f t="shared" si="128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29"/>
        <v>#VALUE!</v>
      </c>
      <c r="S602" s="11" t="e">
        <f t="shared" si="130"/>
        <v>#VALUE!</v>
      </c>
      <c r="T602" s="11" t="e">
        <f t="shared" si="131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19"/>
        <v>#VALUE!</v>
      </c>
      <c r="E603" s="9" t="e">
        <f t="shared" si="120"/>
        <v>#VALUE!</v>
      </c>
      <c r="F603" s="9" t="e">
        <f t="shared" si="121"/>
        <v>#VALUE!</v>
      </c>
      <c r="G603" s="9" t="str">
        <f t="shared" si="122"/>
        <v/>
      </c>
      <c r="H603" s="9" t="str">
        <f t="shared" si="123"/>
        <v/>
      </c>
      <c r="I603" s="9" t="str">
        <f t="shared" si="124"/>
        <v/>
      </c>
      <c r="J603" s="9" t="str">
        <f t="shared" si="125"/>
        <v/>
      </c>
      <c r="K603" s="11" t="e">
        <f t="shared" si="126"/>
        <v>#VALUE!</v>
      </c>
      <c r="L603" s="11" t="e">
        <f t="shared" si="127"/>
        <v>#VALUE!</v>
      </c>
      <c r="M603" s="11" t="e">
        <f t="shared" si="128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29"/>
        <v>#VALUE!</v>
      </c>
      <c r="S603" s="11" t="e">
        <f t="shared" si="130"/>
        <v>#VALUE!</v>
      </c>
      <c r="T603" s="11" t="e">
        <f t="shared" si="131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19"/>
        <v>#VALUE!</v>
      </c>
      <c r="E604" s="9" t="e">
        <f t="shared" si="120"/>
        <v>#VALUE!</v>
      </c>
      <c r="F604" s="9" t="e">
        <f t="shared" si="121"/>
        <v>#VALUE!</v>
      </c>
      <c r="G604" s="9" t="str">
        <f t="shared" si="122"/>
        <v/>
      </c>
      <c r="H604" s="9" t="str">
        <f t="shared" si="123"/>
        <v/>
      </c>
      <c r="I604" s="9" t="str">
        <f t="shared" si="124"/>
        <v/>
      </c>
      <c r="J604" s="9" t="str">
        <f t="shared" si="125"/>
        <v/>
      </c>
      <c r="K604" s="11" t="e">
        <f t="shared" si="126"/>
        <v>#VALUE!</v>
      </c>
      <c r="L604" s="11" t="e">
        <f t="shared" si="127"/>
        <v>#VALUE!</v>
      </c>
      <c r="M604" s="11" t="e">
        <f t="shared" si="128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29"/>
        <v>#VALUE!</v>
      </c>
      <c r="S604" s="11" t="e">
        <f t="shared" si="130"/>
        <v>#VALUE!</v>
      </c>
      <c r="T604" s="11" t="e">
        <f t="shared" si="131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19"/>
        <v>#VALUE!</v>
      </c>
      <c r="E605" s="9" t="e">
        <f t="shared" si="120"/>
        <v>#VALUE!</v>
      </c>
      <c r="F605" s="9" t="e">
        <f t="shared" si="121"/>
        <v>#VALUE!</v>
      </c>
      <c r="G605" s="9" t="str">
        <f t="shared" si="122"/>
        <v/>
      </c>
      <c r="H605" s="9" t="str">
        <f t="shared" si="123"/>
        <v/>
      </c>
      <c r="I605" s="9" t="str">
        <f t="shared" si="124"/>
        <v/>
      </c>
      <c r="J605" s="9" t="str">
        <f t="shared" si="125"/>
        <v/>
      </c>
      <c r="K605" s="11" t="e">
        <f t="shared" si="126"/>
        <v>#VALUE!</v>
      </c>
      <c r="L605" s="11" t="e">
        <f t="shared" si="127"/>
        <v>#VALUE!</v>
      </c>
      <c r="M605" s="11" t="e">
        <f t="shared" si="128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29"/>
        <v>#VALUE!</v>
      </c>
      <c r="S605" s="11" t="e">
        <f t="shared" si="130"/>
        <v>#VALUE!</v>
      </c>
      <c r="T605" s="11" t="e">
        <f t="shared" si="131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19"/>
        <v>#VALUE!</v>
      </c>
      <c r="E606" s="9" t="e">
        <f t="shared" si="120"/>
        <v>#VALUE!</v>
      </c>
      <c r="F606" s="9" t="e">
        <f t="shared" si="121"/>
        <v>#VALUE!</v>
      </c>
      <c r="G606" s="9" t="str">
        <f t="shared" si="122"/>
        <v/>
      </c>
      <c r="H606" s="9" t="str">
        <f t="shared" si="123"/>
        <v/>
      </c>
      <c r="I606" s="9" t="str">
        <f t="shared" si="124"/>
        <v/>
      </c>
      <c r="J606" s="9" t="str">
        <f t="shared" si="125"/>
        <v/>
      </c>
      <c r="K606" s="11" t="e">
        <f t="shared" si="126"/>
        <v>#VALUE!</v>
      </c>
      <c r="L606" s="11" t="e">
        <f t="shared" si="127"/>
        <v>#VALUE!</v>
      </c>
      <c r="M606" s="11" t="e">
        <f t="shared" si="128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29"/>
        <v>#VALUE!</v>
      </c>
      <c r="S606" s="11" t="e">
        <f t="shared" si="130"/>
        <v>#VALUE!</v>
      </c>
      <c r="T606" s="11" t="e">
        <f t="shared" si="131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19"/>
        <v>#VALUE!</v>
      </c>
      <c r="E607" s="9" t="e">
        <f t="shared" si="120"/>
        <v>#VALUE!</v>
      </c>
      <c r="F607" s="9" t="e">
        <f t="shared" si="121"/>
        <v>#VALUE!</v>
      </c>
      <c r="G607" s="9" t="str">
        <f t="shared" si="122"/>
        <v/>
      </c>
      <c r="H607" s="9" t="str">
        <f t="shared" si="123"/>
        <v/>
      </c>
      <c r="I607" s="9" t="str">
        <f t="shared" si="124"/>
        <v/>
      </c>
      <c r="J607" s="9" t="str">
        <f t="shared" si="125"/>
        <v/>
      </c>
      <c r="K607" s="11" t="e">
        <f t="shared" si="126"/>
        <v>#VALUE!</v>
      </c>
      <c r="L607" s="11" t="e">
        <f t="shared" si="127"/>
        <v>#VALUE!</v>
      </c>
      <c r="M607" s="11" t="e">
        <f t="shared" si="128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29"/>
        <v>#VALUE!</v>
      </c>
      <c r="S607" s="11" t="e">
        <f t="shared" si="130"/>
        <v>#VALUE!</v>
      </c>
      <c r="T607" s="11" t="e">
        <f t="shared" si="131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19"/>
        <v>#VALUE!</v>
      </c>
      <c r="E608" s="9" t="e">
        <f t="shared" si="120"/>
        <v>#VALUE!</v>
      </c>
      <c r="F608" s="9" t="e">
        <f t="shared" si="121"/>
        <v>#VALUE!</v>
      </c>
      <c r="G608" s="9" t="str">
        <f t="shared" si="122"/>
        <v/>
      </c>
      <c r="H608" s="9" t="str">
        <f t="shared" si="123"/>
        <v/>
      </c>
      <c r="I608" s="9" t="str">
        <f t="shared" si="124"/>
        <v/>
      </c>
      <c r="J608" s="9" t="str">
        <f t="shared" si="125"/>
        <v/>
      </c>
      <c r="K608" s="11" t="e">
        <f t="shared" si="126"/>
        <v>#VALUE!</v>
      </c>
      <c r="L608" s="11" t="e">
        <f t="shared" si="127"/>
        <v>#VALUE!</v>
      </c>
      <c r="M608" s="11" t="e">
        <f t="shared" si="128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29"/>
        <v>#VALUE!</v>
      </c>
      <c r="S608" s="11" t="e">
        <f t="shared" si="130"/>
        <v>#VALUE!</v>
      </c>
      <c r="T608" s="11" t="e">
        <f t="shared" si="131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19"/>
        <v>#VALUE!</v>
      </c>
      <c r="E609" s="9" t="e">
        <f t="shared" si="120"/>
        <v>#VALUE!</v>
      </c>
      <c r="F609" s="9" t="e">
        <f t="shared" si="121"/>
        <v>#VALUE!</v>
      </c>
      <c r="G609" s="9" t="str">
        <f t="shared" si="122"/>
        <v/>
      </c>
      <c r="H609" s="9" t="str">
        <f t="shared" si="123"/>
        <v/>
      </c>
      <c r="I609" s="9" t="str">
        <f t="shared" si="124"/>
        <v/>
      </c>
      <c r="J609" s="9" t="str">
        <f t="shared" si="125"/>
        <v/>
      </c>
      <c r="K609" s="11" t="e">
        <f t="shared" si="126"/>
        <v>#VALUE!</v>
      </c>
      <c r="L609" s="11" t="e">
        <f t="shared" si="127"/>
        <v>#VALUE!</v>
      </c>
      <c r="M609" s="11" t="e">
        <f t="shared" si="128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29"/>
        <v>#VALUE!</v>
      </c>
      <c r="S609" s="11" t="e">
        <f t="shared" si="130"/>
        <v>#VALUE!</v>
      </c>
      <c r="T609" s="11" t="e">
        <f t="shared" si="131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19"/>
        <v>#VALUE!</v>
      </c>
      <c r="E610" s="9" t="e">
        <f t="shared" si="120"/>
        <v>#VALUE!</v>
      </c>
      <c r="F610" s="9" t="e">
        <f t="shared" si="121"/>
        <v>#VALUE!</v>
      </c>
      <c r="G610" s="9" t="str">
        <f t="shared" si="122"/>
        <v/>
      </c>
      <c r="H610" s="9" t="str">
        <f t="shared" si="123"/>
        <v/>
      </c>
      <c r="I610" s="9" t="str">
        <f t="shared" si="124"/>
        <v/>
      </c>
      <c r="J610" s="9" t="str">
        <f t="shared" si="125"/>
        <v/>
      </c>
      <c r="K610" s="11" t="e">
        <f t="shared" si="126"/>
        <v>#VALUE!</v>
      </c>
      <c r="L610" s="11" t="e">
        <f t="shared" si="127"/>
        <v>#VALUE!</v>
      </c>
      <c r="M610" s="11" t="e">
        <f t="shared" si="128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29"/>
        <v>#VALUE!</v>
      </c>
      <c r="S610" s="11" t="e">
        <f t="shared" si="130"/>
        <v>#VALUE!</v>
      </c>
      <c r="T610" s="11" t="e">
        <f t="shared" si="131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19"/>
        <v>#VALUE!</v>
      </c>
      <c r="E611" s="9" t="e">
        <f t="shared" si="120"/>
        <v>#VALUE!</v>
      </c>
      <c r="F611" s="9" t="e">
        <f t="shared" si="121"/>
        <v>#VALUE!</v>
      </c>
      <c r="G611" s="9" t="str">
        <f t="shared" si="122"/>
        <v/>
      </c>
      <c r="H611" s="9" t="str">
        <f t="shared" si="123"/>
        <v/>
      </c>
      <c r="I611" s="9" t="str">
        <f t="shared" si="124"/>
        <v/>
      </c>
      <c r="J611" s="9" t="str">
        <f t="shared" si="125"/>
        <v/>
      </c>
      <c r="K611" s="11" t="e">
        <f t="shared" si="126"/>
        <v>#VALUE!</v>
      </c>
      <c r="L611" s="11" t="e">
        <f t="shared" si="127"/>
        <v>#VALUE!</v>
      </c>
      <c r="M611" s="11" t="e">
        <f t="shared" si="128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29"/>
        <v>#VALUE!</v>
      </c>
      <c r="S611" s="11" t="e">
        <f t="shared" si="130"/>
        <v>#VALUE!</v>
      </c>
      <c r="T611" s="11" t="e">
        <f t="shared" si="131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19"/>
        <v>#VALUE!</v>
      </c>
      <c r="E612" s="9" t="e">
        <f t="shared" si="120"/>
        <v>#VALUE!</v>
      </c>
      <c r="F612" s="9" t="e">
        <f t="shared" si="121"/>
        <v>#VALUE!</v>
      </c>
      <c r="G612" s="9" t="str">
        <f t="shared" si="122"/>
        <v/>
      </c>
      <c r="H612" s="9" t="str">
        <f t="shared" si="123"/>
        <v/>
      </c>
      <c r="I612" s="9" t="str">
        <f t="shared" si="124"/>
        <v/>
      </c>
      <c r="J612" s="9" t="str">
        <f t="shared" si="125"/>
        <v/>
      </c>
      <c r="K612" s="11" t="e">
        <f t="shared" si="126"/>
        <v>#VALUE!</v>
      </c>
      <c r="L612" s="11" t="e">
        <f t="shared" si="127"/>
        <v>#VALUE!</v>
      </c>
      <c r="M612" s="11" t="e">
        <f t="shared" si="128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29"/>
        <v>#VALUE!</v>
      </c>
      <c r="S612" s="11" t="e">
        <f t="shared" si="130"/>
        <v>#VALUE!</v>
      </c>
      <c r="T612" s="11" t="e">
        <f t="shared" si="131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19"/>
        <v>#VALUE!</v>
      </c>
      <c r="E613" s="9" t="e">
        <f t="shared" si="120"/>
        <v>#VALUE!</v>
      </c>
      <c r="F613" s="9" t="e">
        <f t="shared" si="121"/>
        <v>#VALUE!</v>
      </c>
      <c r="G613" s="9" t="str">
        <f t="shared" si="122"/>
        <v/>
      </c>
      <c r="H613" s="9" t="str">
        <f t="shared" si="123"/>
        <v/>
      </c>
      <c r="I613" s="9" t="str">
        <f t="shared" si="124"/>
        <v/>
      </c>
      <c r="J613" s="9" t="str">
        <f t="shared" si="125"/>
        <v/>
      </c>
      <c r="K613" s="11" t="e">
        <f t="shared" si="126"/>
        <v>#VALUE!</v>
      </c>
      <c r="L613" s="11" t="e">
        <f t="shared" si="127"/>
        <v>#VALUE!</v>
      </c>
      <c r="M613" s="11" t="e">
        <f t="shared" si="128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29"/>
        <v>#VALUE!</v>
      </c>
      <c r="S613" s="11" t="e">
        <f t="shared" si="130"/>
        <v>#VALUE!</v>
      </c>
      <c r="T613" s="11" t="e">
        <f t="shared" si="131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19"/>
        <v>#VALUE!</v>
      </c>
      <c r="E614" s="9" t="e">
        <f t="shared" si="120"/>
        <v>#VALUE!</v>
      </c>
      <c r="F614" s="9" t="e">
        <f t="shared" si="121"/>
        <v>#VALUE!</v>
      </c>
      <c r="G614" s="9" t="str">
        <f t="shared" si="122"/>
        <v/>
      </c>
      <c r="H614" s="9" t="str">
        <f t="shared" si="123"/>
        <v/>
      </c>
      <c r="I614" s="9" t="str">
        <f t="shared" si="124"/>
        <v/>
      </c>
      <c r="J614" s="9" t="str">
        <f t="shared" si="125"/>
        <v/>
      </c>
      <c r="K614" s="11" t="e">
        <f t="shared" si="126"/>
        <v>#VALUE!</v>
      </c>
      <c r="L614" s="11" t="e">
        <f t="shared" si="127"/>
        <v>#VALUE!</v>
      </c>
      <c r="M614" s="11" t="e">
        <f t="shared" si="128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29"/>
        <v>#VALUE!</v>
      </c>
      <c r="S614" s="11" t="e">
        <f t="shared" si="130"/>
        <v>#VALUE!</v>
      </c>
      <c r="T614" s="11" t="e">
        <f t="shared" si="131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19"/>
        <v>#VALUE!</v>
      </c>
      <c r="E615" s="9" t="e">
        <f t="shared" si="120"/>
        <v>#VALUE!</v>
      </c>
      <c r="F615" s="9" t="e">
        <f t="shared" si="121"/>
        <v>#VALUE!</v>
      </c>
      <c r="G615" s="9" t="str">
        <f t="shared" si="122"/>
        <v/>
      </c>
      <c r="H615" s="9" t="str">
        <f t="shared" si="123"/>
        <v/>
      </c>
      <c r="I615" s="9" t="str">
        <f t="shared" si="124"/>
        <v/>
      </c>
      <c r="J615" s="9" t="str">
        <f t="shared" si="125"/>
        <v/>
      </c>
      <c r="K615" s="11" t="e">
        <f t="shared" si="126"/>
        <v>#VALUE!</v>
      </c>
      <c r="L615" s="11" t="e">
        <f t="shared" si="127"/>
        <v>#VALUE!</v>
      </c>
      <c r="M615" s="11" t="e">
        <f t="shared" si="128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29"/>
        <v>#VALUE!</v>
      </c>
      <c r="S615" s="11" t="e">
        <f t="shared" si="130"/>
        <v>#VALUE!</v>
      </c>
      <c r="T615" s="11" t="e">
        <f t="shared" si="131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19"/>
        <v>#VALUE!</v>
      </c>
      <c r="E616" s="9" t="e">
        <f t="shared" si="120"/>
        <v>#VALUE!</v>
      </c>
      <c r="F616" s="9" t="e">
        <f t="shared" si="121"/>
        <v>#VALUE!</v>
      </c>
      <c r="G616" s="9" t="str">
        <f t="shared" si="122"/>
        <v/>
      </c>
      <c r="H616" s="9" t="str">
        <f t="shared" si="123"/>
        <v/>
      </c>
      <c r="I616" s="9" t="str">
        <f t="shared" si="124"/>
        <v/>
      </c>
      <c r="J616" s="9" t="str">
        <f t="shared" si="125"/>
        <v/>
      </c>
      <c r="K616" s="11" t="e">
        <f t="shared" si="126"/>
        <v>#VALUE!</v>
      </c>
      <c r="L616" s="11" t="e">
        <f t="shared" si="127"/>
        <v>#VALUE!</v>
      </c>
      <c r="M616" s="11" t="e">
        <f t="shared" si="128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29"/>
        <v>#VALUE!</v>
      </c>
      <c r="S616" s="11" t="e">
        <f t="shared" si="130"/>
        <v>#VALUE!</v>
      </c>
      <c r="T616" s="11" t="e">
        <f t="shared" si="131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19"/>
        <v>#VALUE!</v>
      </c>
      <c r="E617" s="9" t="e">
        <f t="shared" si="120"/>
        <v>#VALUE!</v>
      </c>
      <c r="F617" s="9" t="e">
        <f t="shared" si="121"/>
        <v>#VALUE!</v>
      </c>
      <c r="G617" s="9" t="str">
        <f t="shared" si="122"/>
        <v/>
      </c>
      <c r="H617" s="9" t="str">
        <f t="shared" si="123"/>
        <v/>
      </c>
      <c r="I617" s="9" t="str">
        <f t="shared" si="124"/>
        <v/>
      </c>
      <c r="J617" s="9" t="str">
        <f t="shared" si="125"/>
        <v/>
      </c>
      <c r="K617" s="11" t="e">
        <f t="shared" si="126"/>
        <v>#VALUE!</v>
      </c>
      <c r="L617" s="11" t="e">
        <f t="shared" si="127"/>
        <v>#VALUE!</v>
      </c>
      <c r="M617" s="11" t="e">
        <f t="shared" si="128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29"/>
        <v>#VALUE!</v>
      </c>
      <c r="S617" s="11" t="e">
        <f t="shared" si="130"/>
        <v>#VALUE!</v>
      </c>
      <c r="T617" s="11" t="e">
        <f t="shared" si="131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19"/>
        <v>#VALUE!</v>
      </c>
      <c r="E618" s="9" t="e">
        <f t="shared" si="120"/>
        <v>#VALUE!</v>
      </c>
      <c r="F618" s="9" t="e">
        <f t="shared" si="121"/>
        <v>#VALUE!</v>
      </c>
      <c r="G618" s="9" t="str">
        <f t="shared" si="122"/>
        <v/>
      </c>
      <c r="H618" s="9" t="str">
        <f t="shared" si="123"/>
        <v/>
      </c>
      <c r="I618" s="9" t="str">
        <f t="shared" si="124"/>
        <v/>
      </c>
      <c r="J618" s="9" t="str">
        <f t="shared" si="125"/>
        <v/>
      </c>
      <c r="K618" s="11" t="e">
        <f t="shared" si="126"/>
        <v>#VALUE!</v>
      </c>
      <c r="L618" s="11" t="e">
        <f t="shared" si="127"/>
        <v>#VALUE!</v>
      </c>
      <c r="M618" s="11" t="e">
        <f t="shared" si="128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29"/>
        <v>#VALUE!</v>
      </c>
      <c r="S618" s="11" t="e">
        <f t="shared" si="130"/>
        <v>#VALUE!</v>
      </c>
      <c r="T618" s="11" t="e">
        <f t="shared" si="131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19"/>
        <v>#VALUE!</v>
      </c>
      <c r="E619" s="9" t="e">
        <f t="shared" si="120"/>
        <v>#VALUE!</v>
      </c>
      <c r="F619" s="9" t="e">
        <f t="shared" si="121"/>
        <v>#VALUE!</v>
      </c>
      <c r="G619" s="9" t="str">
        <f t="shared" si="122"/>
        <v/>
      </c>
      <c r="H619" s="9" t="str">
        <f t="shared" si="123"/>
        <v/>
      </c>
      <c r="I619" s="9" t="str">
        <f t="shared" si="124"/>
        <v/>
      </c>
      <c r="J619" s="9" t="str">
        <f t="shared" si="125"/>
        <v/>
      </c>
      <c r="K619" s="11" t="e">
        <f t="shared" si="126"/>
        <v>#VALUE!</v>
      </c>
      <c r="L619" s="11" t="e">
        <f t="shared" si="127"/>
        <v>#VALUE!</v>
      </c>
      <c r="M619" s="11" t="e">
        <f t="shared" si="128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29"/>
        <v>#VALUE!</v>
      </c>
      <c r="S619" s="11" t="e">
        <f t="shared" si="130"/>
        <v>#VALUE!</v>
      </c>
      <c r="T619" s="11" t="e">
        <f t="shared" si="131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19"/>
        <v>#VALUE!</v>
      </c>
      <c r="E620" s="9" t="e">
        <f t="shared" si="120"/>
        <v>#VALUE!</v>
      </c>
      <c r="F620" s="9" t="e">
        <f t="shared" si="121"/>
        <v>#VALUE!</v>
      </c>
      <c r="G620" s="9" t="str">
        <f t="shared" si="122"/>
        <v/>
      </c>
      <c r="H620" s="9" t="str">
        <f t="shared" si="123"/>
        <v/>
      </c>
      <c r="I620" s="9" t="str">
        <f t="shared" si="124"/>
        <v/>
      </c>
      <c r="J620" s="9" t="str">
        <f t="shared" si="125"/>
        <v/>
      </c>
      <c r="K620" s="11" t="e">
        <f t="shared" si="126"/>
        <v>#VALUE!</v>
      </c>
      <c r="L620" s="11" t="e">
        <f t="shared" si="127"/>
        <v>#VALUE!</v>
      </c>
      <c r="M620" s="11" t="e">
        <f t="shared" si="128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29"/>
        <v>#VALUE!</v>
      </c>
      <c r="S620" s="11" t="e">
        <f t="shared" si="130"/>
        <v>#VALUE!</v>
      </c>
      <c r="T620" s="11" t="e">
        <f t="shared" si="131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19"/>
        <v>#VALUE!</v>
      </c>
      <c r="E621" s="9" t="e">
        <f t="shared" si="120"/>
        <v>#VALUE!</v>
      </c>
      <c r="F621" s="9" t="e">
        <f t="shared" si="121"/>
        <v>#VALUE!</v>
      </c>
      <c r="G621" s="9" t="str">
        <f t="shared" si="122"/>
        <v/>
      </c>
      <c r="H621" s="9" t="str">
        <f t="shared" si="123"/>
        <v/>
      </c>
      <c r="I621" s="9" t="str">
        <f t="shared" si="124"/>
        <v/>
      </c>
      <c r="J621" s="9" t="str">
        <f t="shared" si="125"/>
        <v/>
      </c>
      <c r="K621" s="11" t="e">
        <f t="shared" si="126"/>
        <v>#VALUE!</v>
      </c>
      <c r="L621" s="11" t="e">
        <f t="shared" si="127"/>
        <v>#VALUE!</v>
      </c>
      <c r="M621" s="11" t="e">
        <f t="shared" si="128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29"/>
        <v>#VALUE!</v>
      </c>
      <c r="S621" s="11" t="e">
        <f t="shared" si="130"/>
        <v>#VALUE!</v>
      </c>
      <c r="T621" s="11" t="e">
        <f t="shared" si="131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19"/>
        <v>#VALUE!</v>
      </c>
      <c r="E622" s="9" t="e">
        <f t="shared" si="120"/>
        <v>#VALUE!</v>
      </c>
      <c r="F622" s="9" t="e">
        <f t="shared" si="121"/>
        <v>#VALUE!</v>
      </c>
      <c r="G622" s="9" t="str">
        <f t="shared" si="122"/>
        <v/>
      </c>
      <c r="H622" s="9" t="str">
        <f t="shared" si="123"/>
        <v/>
      </c>
      <c r="I622" s="9" t="str">
        <f t="shared" si="124"/>
        <v/>
      </c>
      <c r="J622" s="9" t="str">
        <f t="shared" si="125"/>
        <v/>
      </c>
      <c r="K622" s="11" t="e">
        <f t="shared" si="126"/>
        <v>#VALUE!</v>
      </c>
      <c r="L622" s="11" t="e">
        <f t="shared" si="127"/>
        <v>#VALUE!</v>
      </c>
      <c r="M622" s="11" t="e">
        <f t="shared" si="128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29"/>
        <v>#VALUE!</v>
      </c>
      <c r="S622" s="11" t="e">
        <f t="shared" si="130"/>
        <v>#VALUE!</v>
      </c>
      <c r="T622" s="11" t="e">
        <f t="shared" si="131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19"/>
        <v>#VALUE!</v>
      </c>
      <c r="E623" s="9" t="e">
        <f t="shared" si="120"/>
        <v>#VALUE!</v>
      </c>
      <c r="F623" s="9" t="e">
        <f t="shared" si="121"/>
        <v>#VALUE!</v>
      </c>
      <c r="G623" s="9" t="str">
        <f t="shared" si="122"/>
        <v/>
      </c>
      <c r="H623" s="9" t="str">
        <f t="shared" si="123"/>
        <v/>
      </c>
      <c r="I623" s="9" t="str">
        <f t="shared" si="124"/>
        <v/>
      </c>
      <c r="J623" s="9" t="str">
        <f t="shared" si="125"/>
        <v/>
      </c>
      <c r="K623" s="11" t="e">
        <f t="shared" si="126"/>
        <v>#VALUE!</v>
      </c>
      <c r="L623" s="11" t="e">
        <f t="shared" si="127"/>
        <v>#VALUE!</v>
      </c>
      <c r="M623" s="11" t="e">
        <f t="shared" si="128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29"/>
        <v>#VALUE!</v>
      </c>
      <c r="S623" s="11" t="e">
        <f t="shared" si="130"/>
        <v>#VALUE!</v>
      </c>
      <c r="T623" s="11" t="e">
        <f t="shared" si="131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19"/>
        <v>#VALUE!</v>
      </c>
      <c r="E624" s="9" t="e">
        <f t="shared" si="120"/>
        <v>#VALUE!</v>
      </c>
      <c r="F624" s="9" t="e">
        <f t="shared" si="121"/>
        <v>#VALUE!</v>
      </c>
      <c r="G624" s="9" t="str">
        <f t="shared" si="122"/>
        <v/>
      </c>
      <c r="H624" s="9" t="str">
        <f t="shared" si="123"/>
        <v/>
      </c>
      <c r="I624" s="9" t="str">
        <f t="shared" si="124"/>
        <v/>
      </c>
      <c r="J624" s="9" t="str">
        <f t="shared" si="125"/>
        <v/>
      </c>
      <c r="K624" s="11" t="e">
        <f t="shared" si="126"/>
        <v>#VALUE!</v>
      </c>
      <c r="L624" s="11" t="e">
        <f t="shared" si="127"/>
        <v>#VALUE!</v>
      </c>
      <c r="M624" s="11" t="e">
        <f t="shared" si="128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29"/>
        <v>#VALUE!</v>
      </c>
      <c r="S624" s="11" t="e">
        <f t="shared" si="130"/>
        <v>#VALUE!</v>
      </c>
      <c r="T624" s="11" t="e">
        <f t="shared" si="131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19"/>
        <v>#VALUE!</v>
      </c>
      <c r="E625" s="9" t="e">
        <f t="shared" si="120"/>
        <v>#VALUE!</v>
      </c>
      <c r="F625" s="9" t="e">
        <f t="shared" si="121"/>
        <v>#VALUE!</v>
      </c>
      <c r="G625" s="9" t="str">
        <f t="shared" si="122"/>
        <v/>
      </c>
      <c r="H625" s="9" t="str">
        <f t="shared" si="123"/>
        <v/>
      </c>
      <c r="I625" s="9" t="str">
        <f t="shared" si="124"/>
        <v/>
      </c>
      <c r="J625" s="9" t="str">
        <f t="shared" si="125"/>
        <v/>
      </c>
      <c r="K625" s="11" t="e">
        <f t="shared" si="126"/>
        <v>#VALUE!</v>
      </c>
      <c r="L625" s="11" t="e">
        <f t="shared" si="127"/>
        <v>#VALUE!</v>
      </c>
      <c r="M625" s="11" t="e">
        <f t="shared" si="128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29"/>
        <v>#VALUE!</v>
      </c>
      <c r="S625" s="11" t="e">
        <f t="shared" si="130"/>
        <v>#VALUE!</v>
      </c>
      <c r="T625" s="11" t="e">
        <f t="shared" si="131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19"/>
        <v>#VALUE!</v>
      </c>
      <c r="E626" s="9" t="e">
        <f t="shared" si="120"/>
        <v>#VALUE!</v>
      </c>
      <c r="F626" s="9" t="e">
        <f t="shared" si="121"/>
        <v>#VALUE!</v>
      </c>
      <c r="G626" s="9" t="str">
        <f t="shared" si="122"/>
        <v/>
      </c>
      <c r="H626" s="9" t="str">
        <f t="shared" si="123"/>
        <v/>
      </c>
      <c r="I626" s="9" t="str">
        <f t="shared" si="124"/>
        <v/>
      </c>
      <c r="J626" s="9" t="str">
        <f t="shared" si="125"/>
        <v/>
      </c>
      <c r="K626" s="11" t="e">
        <f t="shared" si="126"/>
        <v>#VALUE!</v>
      </c>
      <c r="L626" s="11" t="e">
        <f t="shared" si="127"/>
        <v>#VALUE!</v>
      </c>
      <c r="M626" s="11" t="e">
        <f t="shared" si="128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29"/>
        <v>#VALUE!</v>
      </c>
      <c r="S626" s="11" t="e">
        <f t="shared" si="130"/>
        <v>#VALUE!</v>
      </c>
      <c r="T626" s="11" t="e">
        <f t="shared" si="131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19"/>
        <v>#VALUE!</v>
      </c>
      <c r="E627" s="9" t="e">
        <f t="shared" si="120"/>
        <v>#VALUE!</v>
      </c>
      <c r="F627" s="9" t="e">
        <f t="shared" si="121"/>
        <v>#VALUE!</v>
      </c>
      <c r="G627" s="9" t="str">
        <f t="shared" si="122"/>
        <v/>
      </c>
      <c r="H627" s="9" t="str">
        <f t="shared" si="123"/>
        <v/>
      </c>
      <c r="I627" s="9" t="str">
        <f t="shared" si="124"/>
        <v/>
      </c>
      <c r="J627" s="9" t="str">
        <f t="shared" si="125"/>
        <v/>
      </c>
      <c r="K627" s="11" t="e">
        <f t="shared" si="126"/>
        <v>#VALUE!</v>
      </c>
      <c r="L627" s="11" t="e">
        <f t="shared" si="127"/>
        <v>#VALUE!</v>
      </c>
      <c r="M627" s="11" t="e">
        <f t="shared" si="128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29"/>
        <v>#VALUE!</v>
      </c>
      <c r="S627" s="11" t="e">
        <f t="shared" si="130"/>
        <v>#VALUE!</v>
      </c>
      <c r="T627" s="11" t="e">
        <f t="shared" si="131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19"/>
        <v>#VALUE!</v>
      </c>
      <c r="E628" s="9" t="e">
        <f t="shared" si="120"/>
        <v>#VALUE!</v>
      </c>
      <c r="F628" s="9" t="e">
        <f t="shared" si="121"/>
        <v>#VALUE!</v>
      </c>
      <c r="G628" s="9" t="str">
        <f t="shared" si="122"/>
        <v/>
      </c>
      <c r="H628" s="9" t="str">
        <f t="shared" si="123"/>
        <v/>
      </c>
      <c r="I628" s="9" t="str">
        <f t="shared" si="124"/>
        <v/>
      </c>
      <c r="J628" s="9" t="str">
        <f t="shared" si="125"/>
        <v/>
      </c>
      <c r="K628" s="11" t="e">
        <f t="shared" si="126"/>
        <v>#VALUE!</v>
      </c>
      <c r="L628" s="11" t="e">
        <f t="shared" si="127"/>
        <v>#VALUE!</v>
      </c>
      <c r="M628" s="11" t="e">
        <f t="shared" si="128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29"/>
        <v>#VALUE!</v>
      </c>
      <c r="S628" s="11" t="e">
        <f t="shared" si="130"/>
        <v>#VALUE!</v>
      </c>
      <c r="T628" s="11" t="e">
        <f t="shared" si="131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19"/>
        <v>#VALUE!</v>
      </c>
      <c r="E629" s="9" t="e">
        <f t="shared" si="120"/>
        <v>#VALUE!</v>
      </c>
      <c r="F629" s="9" t="e">
        <f t="shared" si="121"/>
        <v>#VALUE!</v>
      </c>
      <c r="G629" s="9" t="str">
        <f t="shared" si="122"/>
        <v/>
      </c>
      <c r="H629" s="9" t="str">
        <f t="shared" si="123"/>
        <v/>
      </c>
      <c r="I629" s="9" t="str">
        <f t="shared" si="124"/>
        <v/>
      </c>
      <c r="J629" s="9" t="str">
        <f t="shared" si="125"/>
        <v/>
      </c>
      <c r="K629" s="11" t="e">
        <f t="shared" si="126"/>
        <v>#VALUE!</v>
      </c>
      <c r="L629" s="11" t="e">
        <f t="shared" si="127"/>
        <v>#VALUE!</v>
      </c>
      <c r="M629" s="11" t="e">
        <f t="shared" si="128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29"/>
        <v>#VALUE!</v>
      </c>
      <c r="S629" s="11" t="e">
        <f t="shared" si="130"/>
        <v>#VALUE!</v>
      </c>
      <c r="T629" s="11" t="e">
        <f t="shared" si="131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19"/>
        <v>#VALUE!</v>
      </c>
      <c r="E630" s="9" t="e">
        <f t="shared" si="120"/>
        <v>#VALUE!</v>
      </c>
      <c r="F630" s="9" t="e">
        <f t="shared" si="121"/>
        <v>#VALUE!</v>
      </c>
      <c r="G630" s="9" t="str">
        <f t="shared" si="122"/>
        <v/>
      </c>
      <c r="H630" s="9" t="str">
        <f t="shared" si="123"/>
        <v/>
      </c>
      <c r="I630" s="9" t="str">
        <f t="shared" si="124"/>
        <v/>
      </c>
      <c r="J630" s="9" t="str">
        <f t="shared" si="125"/>
        <v/>
      </c>
      <c r="K630" s="11" t="e">
        <f t="shared" si="126"/>
        <v>#VALUE!</v>
      </c>
      <c r="L630" s="11" t="e">
        <f t="shared" si="127"/>
        <v>#VALUE!</v>
      </c>
      <c r="M630" s="11" t="e">
        <f t="shared" si="128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29"/>
        <v>#VALUE!</v>
      </c>
      <c r="S630" s="11" t="e">
        <f t="shared" si="130"/>
        <v>#VALUE!</v>
      </c>
      <c r="T630" s="11" t="e">
        <f t="shared" si="131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19"/>
        <v>#VALUE!</v>
      </c>
      <c r="E631" s="9" t="e">
        <f t="shared" si="120"/>
        <v>#VALUE!</v>
      </c>
      <c r="F631" s="9" t="e">
        <f t="shared" si="121"/>
        <v>#VALUE!</v>
      </c>
      <c r="G631" s="9" t="str">
        <f t="shared" si="122"/>
        <v/>
      </c>
      <c r="H631" s="9" t="str">
        <f t="shared" si="123"/>
        <v/>
      </c>
      <c r="I631" s="9" t="str">
        <f t="shared" si="124"/>
        <v/>
      </c>
      <c r="J631" s="9" t="str">
        <f t="shared" si="125"/>
        <v/>
      </c>
      <c r="K631" s="11" t="e">
        <f t="shared" si="126"/>
        <v>#VALUE!</v>
      </c>
      <c r="L631" s="11" t="e">
        <f t="shared" si="127"/>
        <v>#VALUE!</v>
      </c>
      <c r="M631" s="11" t="e">
        <f t="shared" si="128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29"/>
        <v>#VALUE!</v>
      </c>
      <c r="S631" s="11" t="e">
        <f t="shared" si="130"/>
        <v>#VALUE!</v>
      </c>
      <c r="T631" s="11" t="e">
        <f t="shared" si="131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19"/>
        <v>#VALUE!</v>
      </c>
      <c r="E632" s="9" t="e">
        <f t="shared" si="120"/>
        <v>#VALUE!</v>
      </c>
      <c r="F632" s="9" t="e">
        <f t="shared" si="121"/>
        <v>#VALUE!</v>
      </c>
      <c r="G632" s="9" t="str">
        <f t="shared" si="122"/>
        <v/>
      </c>
      <c r="H632" s="9" t="str">
        <f t="shared" si="123"/>
        <v/>
      </c>
      <c r="I632" s="9" t="str">
        <f t="shared" si="124"/>
        <v/>
      </c>
      <c r="J632" s="9" t="str">
        <f t="shared" si="125"/>
        <v/>
      </c>
      <c r="K632" s="11" t="e">
        <f t="shared" si="126"/>
        <v>#VALUE!</v>
      </c>
      <c r="L632" s="11" t="e">
        <f t="shared" si="127"/>
        <v>#VALUE!</v>
      </c>
      <c r="M632" s="11" t="e">
        <f t="shared" si="128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29"/>
        <v>#VALUE!</v>
      </c>
      <c r="S632" s="11" t="e">
        <f t="shared" si="130"/>
        <v>#VALUE!</v>
      </c>
      <c r="T632" s="11" t="e">
        <f t="shared" si="131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19"/>
        <v>#VALUE!</v>
      </c>
      <c r="E633" s="9" t="e">
        <f t="shared" si="120"/>
        <v>#VALUE!</v>
      </c>
      <c r="F633" s="9" t="e">
        <f t="shared" si="121"/>
        <v>#VALUE!</v>
      </c>
      <c r="G633" s="9" t="str">
        <f t="shared" si="122"/>
        <v/>
      </c>
      <c r="H633" s="9" t="str">
        <f t="shared" si="123"/>
        <v/>
      </c>
      <c r="I633" s="9" t="str">
        <f t="shared" si="124"/>
        <v/>
      </c>
      <c r="J633" s="9" t="str">
        <f t="shared" si="125"/>
        <v/>
      </c>
      <c r="K633" s="11" t="e">
        <f t="shared" si="126"/>
        <v>#VALUE!</v>
      </c>
      <c r="L633" s="11" t="e">
        <f t="shared" si="127"/>
        <v>#VALUE!</v>
      </c>
      <c r="M633" s="11" t="e">
        <f t="shared" si="128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29"/>
        <v>#VALUE!</v>
      </c>
      <c r="S633" s="11" t="e">
        <f t="shared" si="130"/>
        <v>#VALUE!</v>
      </c>
      <c r="T633" s="11" t="e">
        <f t="shared" si="131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19"/>
        <v>#VALUE!</v>
      </c>
      <c r="E634" s="9" t="e">
        <f t="shared" si="120"/>
        <v>#VALUE!</v>
      </c>
      <c r="F634" s="9" t="e">
        <f t="shared" si="121"/>
        <v>#VALUE!</v>
      </c>
      <c r="G634" s="9" t="str">
        <f t="shared" si="122"/>
        <v/>
      </c>
      <c r="H634" s="9" t="str">
        <f t="shared" si="123"/>
        <v/>
      </c>
      <c r="I634" s="9" t="str">
        <f t="shared" si="124"/>
        <v/>
      </c>
      <c r="J634" s="9" t="str">
        <f t="shared" si="125"/>
        <v/>
      </c>
      <c r="K634" s="11" t="e">
        <f t="shared" si="126"/>
        <v>#VALUE!</v>
      </c>
      <c r="L634" s="11" t="e">
        <f t="shared" si="127"/>
        <v>#VALUE!</v>
      </c>
      <c r="M634" s="11" t="e">
        <f t="shared" si="128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29"/>
        <v>#VALUE!</v>
      </c>
      <c r="S634" s="11" t="e">
        <f t="shared" si="130"/>
        <v>#VALUE!</v>
      </c>
      <c r="T634" s="11" t="e">
        <f t="shared" si="131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19"/>
        <v>#VALUE!</v>
      </c>
      <c r="E635" s="9" t="e">
        <f t="shared" si="120"/>
        <v>#VALUE!</v>
      </c>
      <c r="F635" s="9" t="e">
        <f t="shared" si="121"/>
        <v>#VALUE!</v>
      </c>
      <c r="G635" s="9" t="str">
        <f t="shared" si="122"/>
        <v/>
      </c>
      <c r="H635" s="9" t="str">
        <f t="shared" si="123"/>
        <v/>
      </c>
      <c r="I635" s="9" t="str">
        <f t="shared" si="124"/>
        <v/>
      </c>
      <c r="J635" s="9" t="str">
        <f t="shared" si="125"/>
        <v/>
      </c>
      <c r="K635" s="11" t="e">
        <f t="shared" si="126"/>
        <v>#VALUE!</v>
      </c>
      <c r="L635" s="11" t="e">
        <f t="shared" si="127"/>
        <v>#VALUE!</v>
      </c>
      <c r="M635" s="11" t="e">
        <f t="shared" si="128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29"/>
        <v>#VALUE!</v>
      </c>
      <c r="S635" s="11" t="e">
        <f t="shared" si="130"/>
        <v>#VALUE!</v>
      </c>
      <c r="T635" s="11" t="e">
        <f t="shared" si="131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19"/>
        <v>#VALUE!</v>
      </c>
      <c r="E636" s="9" t="e">
        <f t="shared" si="120"/>
        <v>#VALUE!</v>
      </c>
      <c r="F636" s="9" t="e">
        <f t="shared" si="121"/>
        <v>#VALUE!</v>
      </c>
      <c r="G636" s="9" t="str">
        <f t="shared" si="122"/>
        <v/>
      </c>
      <c r="H636" s="9" t="str">
        <f t="shared" si="123"/>
        <v/>
      </c>
      <c r="I636" s="9" t="str">
        <f t="shared" si="124"/>
        <v/>
      </c>
      <c r="J636" s="9" t="str">
        <f t="shared" si="125"/>
        <v/>
      </c>
      <c r="K636" s="11" t="e">
        <f t="shared" si="126"/>
        <v>#VALUE!</v>
      </c>
      <c r="L636" s="11" t="e">
        <f t="shared" si="127"/>
        <v>#VALUE!</v>
      </c>
      <c r="M636" s="11" t="e">
        <f t="shared" si="128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29"/>
        <v>#VALUE!</v>
      </c>
      <c r="S636" s="11" t="e">
        <f t="shared" si="130"/>
        <v>#VALUE!</v>
      </c>
      <c r="T636" s="11" t="e">
        <f t="shared" si="131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19"/>
        <v>#VALUE!</v>
      </c>
      <c r="E637" s="9" t="e">
        <f t="shared" si="120"/>
        <v>#VALUE!</v>
      </c>
      <c r="F637" s="9" t="e">
        <f t="shared" si="121"/>
        <v>#VALUE!</v>
      </c>
      <c r="G637" s="9" t="str">
        <f t="shared" si="122"/>
        <v/>
      </c>
      <c r="H637" s="9" t="str">
        <f t="shared" si="123"/>
        <v/>
      </c>
      <c r="I637" s="9" t="str">
        <f t="shared" si="124"/>
        <v/>
      </c>
      <c r="J637" s="9" t="str">
        <f t="shared" si="125"/>
        <v/>
      </c>
      <c r="K637" s="11" t="e">
        <f t="shared" si="126"/>
        <v>#VALUE!</v>
      </c>
      <c r="L637" s="11" t="e">
        <f t="shared" si="127"/>
        <v>#VALUE!</v>
      </c>
      <c r="M637" s="11" t="e">
        <f t="shared" si="128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29"/>
        <v>#VALUE!</v>
      </c>
      <c r="S637" s="11" t="e">
        <f t="shared" si="130"/>
        <v>#VALUE!</v>
      </c>
      <c r="T637" s="11" t="e">
        <f t="shared" si="131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19"/>
        <v>#VALUE!</v>
      </c>
      <c r="E638" s="9" t="e">
        <f t="shared" si="120"/>
        <v>#VALUE!</v>
      </c>
      <c r="F638" s="9" t="e">
        <f t="shared" si="121"/>
        <v>#VALUE!</v>
      </c>
      <c r="G638" s="9" t="str">
        <f t="shared" si="122"/>
        <v/>
      </c>
      <c r="H638" s="9" t="str">
        <f t="shared" si="123"/>
        <v/>
      </c>
      <c r="I638" s="9" t="str">
        <f t="shared" si="124"/>
        <v/>
      </c>
      <c r="J638" s="9" t="str">
        <f t="shared" si="125"/>
        <v/>
      </c>
      <c r="K638" s="11" t="e">
        <f t="shared" si="126"/>
        <v>#VALUE!</v>
      </c>
      <c r="L638" s="11" t="e">
        <f t="shared" si="127"/>
        <v>#VALUE!</v>
      </c>
      <c r="M638" s="11" t="e">
        <f t="shared" si="128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29"/>
        <v>#VALUE!</v>
      </c>
      <c r="S638" s="11" t="e">
        <f t="shared" si="130"/>
        <v>#VALUE!</v>
      </c>
      <c r="T638" s="11" t="e">
        <f t="shared" si="131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19"/>
        <v>#VALUE!</v>
      </c>
      <c r="E639" s="9" t="e">
        <f t="shared" si="120"/>
        <v>#VALUE!</v>
      </c>
      <c r="F639" s="9" t="e">
        <f t="shared" si="121"/>
        <v>#VALUE!</v>
      </c>
      <c r="G639" s="9" t="str">
        <f t="shared" si="122"/>
        <v/>
      </c>
      <c r="H639" s="9" t="str">
        <f t="shared" si="123"/>
        <v/>
      </c>
      <c r="I639" s="9" t="str">
        <f t="shared" si="124"/>
        <v/>
      </c>
      <c r="J639" s="9" t="str">
        <f t="shared" si="125"/>
        <v/>
      </c>
      <c r="K639" s="11" t="e">
        <f t="shared" si="126"/>
        <v>#VALUE!</v>
      </c>
      <c r="L639" s="11" t="e">
        <f t="shared" si="127"/>
        <v>#VALUE!</v>
      </c>
      <c r="M639" s="11" t="e">
        <f t="shared" si="128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29"/>
        <v>#VALUE!</v>
      </c>
      <c r="S639" s="11" t="e">
        <f t="shared" si="130"/>
        <v>#VALUE!</v>
      </c>
      <c r="T639" s="11" t="e">
        <f t="shared" si="131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19"/>
        <v>#VALUE!</v>
      </c>
      <c r="E640" s="9" t="e">
        <f t="shared" si="120"/>
        <v>#VALUE!</v>
      </c>
      <c r="F640" s="9" t="e">
        <f t="shared" si="121"/>
        <v>#VALUE!</v>
      </c>
      <c r="G640" s="9" t="str">
        <f t="shared" si="122"/>
        <v/>
      </c>
      <c r="H640" s="9" t="str">
        <f t="shared" si="123"/>
        <v/>
      </c>
      <c r="I640" s="9" t="str">
        <f t="shared" si="124"/>
        <v/>
      </c>
      <c r="J640" s="9" t="str">
        <f t="shared" si="125"/>
        <v/>
      </c>
      <c r="K640" s="11" t="e">
        <f t="shared" si="126"/>
        <v>#VALUE!</v>
      </c>
      <c r="L640" s="11" t="e">
        <f t="shared" si="127"/>
        <v>#VALUE!</v>
      </c>
      <c r="M640" s="11" t="e">
        <f t="shared" si="128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29"/>
        <v>#VALUE!</v>
      </c>
      <c r="S640" s="11" t="e">
        <f t="shared" si="130"/>
        <v>#VALUE!</v>
      </c>
      <c r="T640" s="11" t="e">
        <f t="shared" si="131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19"/>
        <v>#VALUE!</v>
      </c>
      <c r="E641" s="9" t="e">
        <f t="shared" si="120"/>
        <v>#VALUE!</v>
      </c>
      <c r="F641" s="9" t="e">
        <f t="shared" si="121"/>
        <v>#VALUE!</v>
      </c>
      <c r="G641" s="9" t="str">
        <f t="shared" si="122"/>
        <v/>
      </c>
      <c r="H641" s="9" t="str">
        <f t="shared" si="123"/>
        <v/>
      </c>
      <c r="I641" s="9" t="str">
        <f t="shared" si="124"/>
        <v/>
      </c>
      <c r="J641" s="9" t="str">
        <f t="shared" si="125"/>
        <v/>
      </c>
      <c r="K641" s="11" t="e">
        <f t="shared" si="126"/>
        <v>#VALUE!</v>
      </c>
      <c r="L641" s="11" t="e">
        <f t="shared" si="127"/>
        <v>#VALUE!</v>
      </c>
      <c r="M641" s="11" t="e">
        <f t="shared" si="128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29"/>
        <v>#VALUE!</v>
      </c>
      <c r="S641" s="11" t="e">
        <f t="shared" si="130"/>
        <v>#VALUE!</v>
      </c>
      <c r="T641" s="11" t="e">
        <f t="shared" si="131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19"/>
        <v>#VALUE!</v>
      </c>
      <c r="E642" s="9" t="e">
        <f t="shared" si="120"/>
        <v>#VALUE!</v>
      </c>
      <c r="F642" s="9" t="e">
        <f t="shared" si="121"/>
        <v>#VALUE!</v>
      </c>
      <c r="G642" s="9" t="str">
        <f t="shared" si="122"/>
        <v/>
      </c>
      <c r="H642" s="9" t="str">
        <f t="shared" si="123"/>
        <v/>
      </c>
      <c r="I642" s="9" t="str">
        <f t="shared" si="124"/>
        <v/>
      </c>
      <c r="J642" s="9" t="str">
        <f t="shared" si="125"/>
        <v/>
      </c>
      <c r="K642" s="11" t="e">
        <f t="shared" si="126"/>
        <v>#VALUE!</v>
      </c>
      <c r="L642" s="11" t="e">
        <f t="shared" si="127"/>
        <v>#VALUE!</v>
      </c>
      <c r="M642" s="11" t="e">
        <f t="shared" si="128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29"/>
        <v>#VALUE!</v>
      </c>
      <c r="S642" s="11" t="e">
        <f t="shared" si="130"/>
        <v>#VALUE!</v>
      </c>
      <c r="T642" s="11" t="e">
        <f t="shared" si="131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19"/>
        <v>#VALUE!</v>
      </c>
      <c r="E643" s="9" t="e">
        <f t="shared" si="120"/>
        <v>#VALUE!</v>
      </c>
      <c r="F643" s="9" t="e">
        <f t="shared" si="121"/>
        <v>#VALUE!</v>
      </c>
      <c r="G643" s="9" t="str">
        <f t="shared" si="122"/>
        <v/>
      </c>
      <c r="H643" s="9" t="str">
        <f t="shared" si="123"/>
        <v/>
      </c>
      <c r="I643" s="9" t="str">
        <f t="shared" si="124"/>
        <v/>
      </c>
      <c r="J643" s="9" t="str">
        <f t="shared" si="125"/>
        <v/>
      </c>
      <c r="K643" s="11" t="e">
        <f t="shared" si="126"/>
        <v>#VALUE!</v>
      </c>
      <c r="L643" s="11" t="e">
        <f t="shared" si="127"/>
        <v>#VALUE!</v>
      </c>
      <c r="M643" s="11" t="e">
        <f t="shared" si="128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29"/>
        <v>#VALUE!</v>
      </c>
      <c r="S643" s="11" t="e">
        <f t="shared" si="130"/>
        <v>#VALUE!</v>
      </c>
      <c r="T643" s="11" t="e">
        <f t="shared" si="131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32">(K644/(AR644+K644-(AR644*K644)))</f>
        <v>#VALUE!</v>
      </c>
      <c r="E644" s="9" t="e">
        <f t="shared" ref="E644:E707" si="133">(L644/(AR644+L644-(AR644*L644)))</f>
        <v>#VALUE!</v>
      </c>
      <c r="F644" s="9" t="e">
        <f t="shared" ref="F644:F707" si="134">(M644/(AR644+M644-(AR644*M644)))</f>
        <v>#VALUE!</v>
      </c>
      <c r="G644" s="9" t="str">
        <f t="shared" ref="G644:G707" si="135">AR644</f>
        <v/>
      </c>
      <c r="H644" s="9" t="str">
        <f t="shared" ref="H644:H707" si="136">IF(A644="","",1/D644)</f>
        <v/>
      </c>
      <c r="I644" s="9" t="str">
        <f t="shared" ref="I644:I707" si="137">IF(B644="","",1/E644)</f>
        <v/>
      </c>
      <c r="J644" s="9" t="str">
        <f t="shared" ref="J644:J707" si="138">IF(C644="","",1/F644)</f>
        <v/>
      </c>
      <c r="K644" s="11" t="e">
        <f t="shared" ref="K644:K707" si="139">1/A644</f>
        <v>#VALUE!</v>
      </c>
      <c r="L644" s="11" t="e">
        <f t="shared" ref="L644:L707" si="140">1/B644</f>
        <v>#VALUE!</v>
      </c>
      <c r="M644" s="11" t="e">
        <f t="shared" ref="M644:M707" si="141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42">O644/N644</f>
        <v>#VALUE!</v>
      </c>
      <c r="S644" s="11" t="e">
        <f t="shared" ref="S644:S707" si="143">P644/N644</f>
        <v>#VALUE!</v>
      </c>
      <c r="T644" s="11" t="e">
        <f t="shared" ref="T644:T707" si="144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32"/>
        <v>#VALUE!</v>
      </c>
      <c r="E645" s="9" t="e">
        <f t="shared" si="133"/>
        <v>#VALUE!</v>
      </c>
      <c r="F645" s="9" t="e">
        <f t="shared" si="134"/>
        <v>#VALUE!</v>
      </c>
      <c r="G645" s="9" t="str">
        <f t="shared" si="135"/>
        <v/>
      </c>
      <c r="H645" s="9" t="str">
        <f t="shared" si="136"/>
        <v/>
      </c>
      <c r="I645" s="9" t="str">
        <f t="shared" si="137"/>
        <v/>
      </c>
      <c r="J645" s="9" t="str">
        <f t="shared" si="138"/>
        <v/>
      </c>
      <c r="K645" s="11" t="e">
        <f t="shared" si="139"/>
        <v>#VALUE!</v>
      </c>
      <c r="L645" s="11" t="e">
        <f t="shared" si="140"/>
        <v>#VALUE!</v>
      </c>
      <c r="M645" s="11" t="e">
        <f t="shared" si="141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42"/>
        <v>#VALUE!</v>
      </c>
      <c r="S645" s="11" t="e">
        <f t="shared" si="143"/>
        <v>#VALUE!</v>
      </c>
      <c r="T645" s="11" t="e">
        <f t="shared" si="144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32"/>
        <v>#VALUE!</v>
      </c>
      <c r="E646" s="9" t="e">
        <f t="shared" si="133"/>
        <v>#VALUE!</v>
      </c>
      <c r="F646" s="9" t="e">
        <f t="shared" si="134"/>
        <v>#VALUE!</v>
      </c>
      <c r="G646" s="9" t="str">
        <f t="shared" si="135"/>
        <v/>
      </c>
      <c r="H646" s="9" t="str">
        <f t="shared" si="136"/>
        <v/>
      </c>
      <c r="I646" s="9" t="str">
        <f t="shared" si="137"/>
        <v/>
      </c>
      <c r="J646" s="9" t="str">
        <f t="shared" si="138"/>
        <v/>
      </c>
      <c r="K646" s="11" t="e">
        <f t="shared" si="139"/>
        <v>#VALUE!</v>
      </c>
      <c r="L646" s="11" t="e">
        <f t="shared" si="140"/>
        <v>#VALUE!</v>
      </c>
      <c r="M646" s="11" t="e">
        <f t="shared" si="141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42"/>
        <v>#VALUE!</v>
      </c>
      <c r="S646" s="11" t="e">
        <f t="shared" si="143"/>
        <v>#VALUE!</v>
      </c>
      <c r="T646" s="11" t="e">
        <f t="shared" si="144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32"/>
        <v>#VALUE!</v>
      </c>
      <c r="E647" s="9" t="e">
        <f t="shared" si="133"/>
        <v>#VALUE!</v>
      </c>
      <c r="F647" s="9" t="e">
        <f t="shared" si="134"/>
        <v>#VALUE!</v>
      </c>
      <c r="G647" s="9" t="str">
        <f t="shared" si="135"/>
        <v/>
      </c>
      <c r="H647" s="9" t="str">
        <f t="shared" si="136"/>
        <v/>
      </c>
      <c r="I647" s="9" t="str">
        <f t="shared" si="137"/>
        <v/>
      </c>
      <c r="J647" s="9" t="str">
        <f t="shared" si="138"/>
        <v/>
      </c>
      <c r="K647" s="11" t="e">
        <f t="shared" si="139"/>
        <v>#VALUE!</v>
      </c>
      <c r="L647" s="11" t="e">
        <f t="shared" si="140"/>
        <v>#VALUE!</v>
      </c>
      <c r="M647" s="11" t="e">
        <f t="shared" si="141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42"/>
        <v>#VALUE!</v>
      </c>
      <c r="S647" s="11" t="e">
        <f t="shared" si="143"/>
        <v>#VALUE!</v>
      </c>
      <c r="T647" s="11" t="e">
        <f t="shared" si="144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32"/>
        <v>#VALUE!</v>
      </c>
      <c r="E648" s="9" t="e">
        <f t="shared" si="133"/>
        <v>#VALUE!</v>
      </c>
      <c r="F648" s="9" t="e">
        <f t="shared" si="134"/>
        <v>#VALUE!</v>
      </c>
      <c r="G648" s="9" t="str">
        <f t="shared" si="135"/>
        <v/>
      </c>
      <c r="H648" s="9" t="str">
        <f t="shared" si="136"/>
        <v/>
      </c>
      <c r="I648" s="9" t="str">
        <f t="shared" si="137"/>
        <v/>
      </c>
      <c r="J648" s="9" t="str">
        <f t="shared" si="138"/>
        <v/>
      </c>
      <c r="K648" s="11" t="e">
        <f t="shared" si="139"/>
        <v>#VALUE!</v>
      </c>
      <c r="L648" s="11" t="e">
        <f t="shared" si="140"/>
        <v>#VALUE!</v>
      </c>
      <c r="M648" s="11" t="e">
        <f t="shared" si="141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42"/>
        <v>#VALUE!</v>
      </c>
      <c r="S648" s="11" t="e">
        <f t="shared" si="143"/>
        <v>#VALUE!</v>
      </c>
      <c r="T648" s="11" t="e">
        <f t="shared" si="144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32"/>
        <v>#VALUE!</v>
      </c>
      <c r="E649" s="9" t="e">
        <f t="shared" si="133"/>
        <v>#VALUE!</v>
      </c>
      <c r="F649" s="9" t="e">
        <f t="shared" si="134"/>
        <v>#VALUE!</v>
      </c>
      <c r="G649" s="9" t="str">
        <f t="shared" si="135"/>
        <v/>
      </c>
      <c r="H649" s="9" t="str">
        <f t="shared" si="136"/>
        <v/>
      </c>
      <c r="I649" s="9" t="str">
        <f t="shared" si="137"/>
        <v/>
      </c>
      <c r="J649" s="9" t="str">
        <f t="shared" si="138"/>
        <v/>
      </c>
      <c r="K649" s="11" t="e">
        <f t="shared" si="139"/>
        <v>#VALUE!</v>
      </c>
      <c r="L649" s="11" t="e">
        <f t="shared" si="140"/>
        <v>#VALUE!</v>
      </c>
      <c r="M649" s="11" t="e">
        <f t="shared" si="141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42"/>
        <v>#VALUE!</v>
      </c>
      <c r="S649" s="11" t="e">
        <f t="shared" si="143"/>
        <v>#VALUE!</v>
      </c>
      <c r="T649" s="11" t="e">
        <f t="shared" si="144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32"/>
        <v>#VALUE!</v>
      </c>
      <c r="E650" s="9" t="e">
        <f t="shared" si="133"/>
        <v>#VALUE!</v>
      </c>
      <c r="F650" s="9" t="e">
        <f t="shared" si="134"/>
        <v>#VALUE!</v>
      </c>
      <c r="G650" s="9" t="str">
        <f t="shared" si="135"/>
        <v/>
      </c>
      <c r="H650" s="9" t="str">
        <f t="shared" si="136"/>
        <v/>
      </c>
      <c r="I650" s="9" t="str">
        <f t="shared" si="137"/>
        <v/>
      </c>
      <c r="J650" s="9" t="str">
        <f t="shared" si="138"/>
        <v/>
      </c>
      <c r="K650" s="11" t="e">
        <f t="shared" si="139"/>
        <v>#VALUE!</v>
      </c>
      <c r="L650" s="11" t="e">
        <f t="shared" si="140"/>
        <v>#VALUE!</v>
      </c>
      <c r="M650" s="11" t="e">
        <f t="shared" si="141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42"/>
        <v>#VALUE!</v>
      </c>
      <c r="S650" s="11" t="e">
        <f t="shared" si="143"/>
        <v>#VALUE!</v>
      </c>
      <c r="T650" s="11" t="e">
        <f t="shared" si="144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32"/>
        <v>#VALUE!</v>
      </c>
      <c r="E651" s="9" t="e">
        <f t="shared" si="133"/>
        <v>#VALUE!</v>
      </c>
      <c r="F651" s="9" t="e">
        <f t="shared" si="134"/>
        <v>#VALUE!</v>
      </c>
      <c r="G651" s="9" t="str">
        <f t="shared" si="135"/>
        <v/>
      </c>
      <c r="H651" s="9" t="str">
        <f t="shared" si="136"/>
        <v/>
      </c>
      <c r="I651" s="9" t="str">
        <f t="shared" si="137"/>
        <v/>
      </c>
      <c r="J651" s="9" t="str">
        <f t="shared" si="138"/>
        <v/>
      </c>
      <c r="K651" s="11" t="e">
        <f t="shared" si="139"/>
        <v>#VALUE!</v>
      </c>
      <c r="L651" s="11" t="e">
        <f t="shared" si="140"/>
        <v>#VALUE!</v>
      </c>
      <c r="M651" s="11" t="e">
        <f t="shared" si="141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42"/>
        <v>#VALUE!</v>
      </c>
      <c r="S651" s="11" t="e">
        <f t="shared" si="143"/>
        <v>#VALUE!</v>
      </c>
      <c r="T651" s="11" t="e">
        <f t="shared" si="144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32"/>
        <v>#VALUE!</v>
      </c>
      <c r="E652" s="9" t="e">
        <f t="shared" si="133"/>
        <v>#VALUE!</v>
      </c>
      <c r="F652" s="9" t="e">
        <f t="shared" si="134"/>
        <v>#VALUE!</v>
      </c>
      <c r="G652" s="9" t="str">
        <f t="shared" si="135"/>
        <v/>
      </c>
      <c r="H652" s="9" t="str">
        <f t="shared" si="136"/>
        <v/>
      </c>
      <c r="I652" s="9" t="str">
        <f t="shared" si="137"/>
        <v/>
      </c>
      <c r="J652" s="9" t="str">
        <f t="shared" si="138"/>
        <v/>
      </c>
      <c r="K652" s="11" t="e">
        <f t="shared" si="139"/>
        <v>#VALUE!</v>
      </c>
      <c r="L652" s="11" t="e">
        <f t="shared" si="140"/>
        <v>#VALUE!</v>
      </c>
      <c r="M652" s="11" t="e">
        <f t="shared" si="141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42"/>
        <v>#VALUE!</v>
      </c>
      <c r="S652" s="11" t="e">
        <f t="shared" si="143"/>
        <v>#VALUE!</v>
      </c>
      <c r="T652" s="11" t="e">
        <f t="shared" si="144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32"/>
        <v>#VALUE!</v>
      </c>
      <c r="E653" s="9" t="e">
        <f t="shared" si="133"/>
        <v>#VALUE!</v>
      </c>
      <c r="F653" s="9" t="e">
        <f t="shared" si="134"/>
        <v>#VALUE!</v>
      </c>
      <c r="G653" s="9" t="str">
        <f t="shared" si="135"/>
        <v/>
      </c>
      <c r="H653" s="9" t="str">
        <f t="shared" si="136"/>
        <v/>
      </c>
      <c r="I653" s="9" t="str">
        <f t="shared" si="137"/>
        <v/>
      </c>
      <c r="J653" s="9" t="str">
        <f t="shared" si="138"/>
        <v/>
      </c>
      <c r="K653" s="11" t="e">
        <f t="shared" si="139"/>
        <v>#VALUE!</v>
      </c>
      <c r="L653" s="11" t="e">
        <f t="shared" si="140"/>
        <v>#VALUE!</v>
      </c>
      <c r="M653" s="11" t="e">
        <f t="shared" si="141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42"/>
        <v>#VALUE!</v>
      </c>
      <c r="S653" s="11" t="e">
        <f t="shared" si="143"/>
        <v>#VALUE!</v>
      </c>
      <c r="T653" s="11" t="e">
        <f t="shared" si="144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32"/>
        <v>#VALUE!</v>
      </c>
      <c r="E654" s="9" t="e">
        <f t="shared" si="133"/>
        <v>#VALUE!</v>
      </c>
      <c r="F654" s="9" t="e">
        <f t="shared" si="134"/>
        <v>#VALUE!</v>
      </c>
      <c r="G654" s="9" t="str">
        <f t="shared" si="135"/>
        <v/>
      </c>
      <c r="H654" s="9" t="str">
        <f t="shared" si="136"/>
        <v/>
      </c>
      <c r="I654" s="9" t="str">
        <f t="shared" si="137"/>
        <v/>
      </c>
      <c r="J654" s="9" t="str">
        <f t="shared" si="138"/>
        <v/>
      </c>
      <c r="K654" s="11" t="e">
        <f t="shared" si="139"/>
        <v>#VALUE!</v>
      </c>
      <c r="L654" s="11" t="e">
        <f t="shared" si="140"/>
        <v>#VALUE!</v>
      </c>
      <c r="M654" s="11" t="e">
        <f t="shared" si="141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42"/>
        <v>#VALUE!</v>
      </c>
      <c r="S654" s="11" t="e">
        <f t="shared" si="143"/>
        <v>#VALUE!</v>
      </c>
      <c r="T654" s="11" t="e">
        <f t="shared" si="144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32"/>
        <v>#VALUE!</v>
      </c>
      <c r="E655" s="9" t="e">
        <f t="shared" si="133"/>
        <v>#VALUE!</v>
      </c>
      <c r="F655" s="9" t="e">
        <f t="shared" si="134"/>
        <v>#VALUE!</v>
      </c>
      <c r="G655" s="9" t="str">
        <f t="shared" si="135"/>
        <v/>
      </c>
      <c r="H655" s="9" t="str">
        <f t="shared" si="136"/>
        <v/>
      </c>
      <c r="I655" s="9" t="str">
        <f t="shared" si="137"/>
        <v/>
      </c>
      <c r="J655" s="9" t="str">
        <f t="shared" si="138"/>
        <v/>
      </c>
      <c r="K655" s="11" t="e">
        <f t="shared" si="139"/>
        <v>#VALUE!</v>
      </c>
      <c r="L655" s="11" t="e">
        <f t="shared" si="140"/>
        <v>#VALUE!</v>
      </c>
      <c r="M655" s="11" t="e">
        <f t="shared" si="141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42"/>
        <v>#VALUE!</v>
      </c>
      <c r="S655" s="11" t="e">
        <f t="shared" si="143"/>
        <v>#VALUE!</v>
      </c>
      <c r="T655" s="11" t="e">
        <f t="shared" si="144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32"/>
        <v>#VALUE!</v>
      </c>
      <c r="E656" s="9" t="e">
        <f t="shared" si="133"/>
        <v>#VALUE!</v>
      </c>
      <c r="F656" s="9" t="e">
        <f t="shared" si="134"/>
        <v>#VALUE!</v>
      </c>
      <c r="G656" s="9" t="str">
        <f t="shared" si="135"/>
        <v/>
      </c>
      <c r="H656" s="9" t="str">
        <f t="shared" si="136"/>
        <v/>
      </c>
      <c r="I656" s="9" t="str">
        <f t="shared" si="137"/>
        <v/>
      </c>
      <c r="J656" s="9" t="str">
        <f t="shared" si="138"/>
        <v/>
      </c>
      <c r="K656" s="11" t="e">
        <f t="shared" si="139"/>
        <v>#VALUE!</v>
      </c>
      <c r="L656" s="11" t="e">
        <f t="shared" si="140"/>
        <v>#VALUE!</v>
      </c>
      <c r="M656" s="11" t="e">
        <f t="shared" si="141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42"/>
        <v>#VALUE!</v>
      </c>
      <c r="S656" s="11" t="e">
        <f t="shared" si="143"/>
        <v>#VALUE!</v>
      </c>
      <c r="T656" s="11" t="e">
        <f t="shared" si="144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32"/>
        <v>#VALUE!</v>
      </c>
      <c r="E657" s="9" t="e">
        <f t="shared" si="133"/>
        <v>#VALUE!</v>
      </c>
      <c r="F657" s="9" t="e">
        <f t="shared" si="134"/>
        <v>#VALUE!</v>
      </c>
      <c r="G657" s="9" t="str">
        <f t="shared" si="135"/>
        <v/>
      </c>
      <c r="H657" s="9" t="str">
        <f t="shared" si="136"/>
        <v/>
      </c>
      <c r="I657" s="9" t="str">
        <f t="shared" si="137"/>
        <v/>
      </c>
      <c r="J657" s="9" t="str">
        <f t="shared" si="138"/>
        <v/>
      </c>
      <c r="K657" s="11" t="e">
        <f t="shared" si="139"/>
        <v>#VALUE!</v>
      </c>
      <c r="L657" s="11" t="e">
        <f t="shared" si="140"/>
        <v>#VALUE!</v>
      </c>
      <c r="M657" s="11" t="e">
        <f t="shared" si="141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42"/>
        <v>#VALUE!</v>
      </c>
      <c r="S657" s="11" t="e">
        <f t="shared" si="143"/>
        <v>#VALUE!</v>
      </c>
      <c r="T657" s="11" t="e">
        <f t="shared" si="144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32"/>
        <v>#VALUE!</v>
      </c>
      <c r="E658" s="9" t="e">
        <f t="shared" si="133"/>
        <v>#VALUE!</v>
      </c>
      <c r="F658" s="9" t="e">
        <f t="shared" si="134"/>
        <v>#VALUE!</v>
      </c>
      <c r="G658" s="9" t="str">
        <f t="shared" si="135"/>
        <v/>
      </c>
      <c r="H658" s="9" t="str">
        <f t="shared" si="136"/>
        <v/>
      </c>
      <c r="I658" s="9" t="str">
        <f t="shared" si="137"/>
        <v/>
      </c>
      <c r="J658" s="9" t="str">
        <f t="shared" si="138"/>
        <v/>
      </c>
      <c r="K658" s="11" t="e">
        <f t="shared" si="139"/>
        <v>#VALUE!</v>
      </c>
      <c r="L658" s="11" t="e">
        <f t="shared" si="140"/>
        <v>#VALUE!</v>
      </c>
      <c r="M658" s="11" t="e">
        <f t="shared" si="141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42"/>
        <v>#VALUE!</v>
      </c>
      <c r="S658" s="11" t="e">
        <f t="shared" si="143"/>
        <v>#VALUE!</v>
      </c>
      <c r="T658" s="11" t="e">
        <f t="shared" si="144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32"/>
        <v>#VALUE!</v>
      </c>
      <c r="E659" s="9" t="e">
        <f t="shared" si="133"/>
        <v>#VALUE!</v>
      </c>
      <c r="F659" s="9" t="e">
        <f t="shared" si="134"/>
        <v>#VALUE!</v>
      </c>
      <c r="G659" s="9" t="str">
        <f t="shared" si="135"/>
        <v/>
      </c>
      <c r="H659" s="9" t="str">
        <f t="shared" si="136"/>
        <v/>
      </c>
      <c r="I659" s="9" t="str">
        <f t="shared" si="137"/>
        <v/>
      </c>
      <c r="J659" s="9" t="str">
        <f t="shared" si="138"/>
        <v/>
      </c>
      <c r="K659" s="11" t="e">
        <f t="shared" si="139"/>
        <v>#VALUE!</v>
      </c>
      <c r="L659" s="11" t="e">
        <f t="shared" si="140"/>
        <v>#VALUE!</v>
      </c>
      <c r="M659" s="11" t="e">
        <f t="shared" si="141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42"/>
        <v>#VALUE!</v>
      </c>
      <c r="S659" s="11" t="e">
        <f t="shared" si="143"/>
        <v>#VALUE!</v>
      </c>
      <c r="T659" s="11" t="e">
        <f t="shared" si="144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32"/>
        <v>#VALUE!</v>
      </c>
      <c r="E660" s="9" t="e">
        <f t="shared" si="133"/>
        <v>#VALUE!</v>
      </c>
      <c r="F660" s="9" t="e">
        <f t="shared" si="134"/>
        <v>#VALUE!</v>
      </c>
      <c r="G660" s="9" t="str">
        <f t="shared" si="135"/>
        <v/>
      </c>
      <c r="H660" s="9" t="str">
        <f t="shared" si="136"/>
        <v/>
      </c>
      <c r="I660" s="9" t="str">
        <f t="shared" si="137"/>
        <v/>
      </c>
      <c r="J660" s="9" t="str">
        <f t="shared" si="138"/>
        <v/>
      </c>
      <c r="K660" s="11" t="e">
        <f t="shared" si="139"/>
        <v>#VALUE!</v>
      </c>
      <c r="L660" s="11" t="e">
        <f t="shared" si="140"/>
        <v>#VALUE!</v>
      </c>
      <c r="M660" s="11" t="e">
        <f t="shared" si="141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42"/>
        <v>#VALUE!</v>
      </c>
      <c r="S660" s="11" t="e">
        <f t="shared" si="143"/>
        <v>#VALUE!</v>
      </c>
      <c r="T660" s="11" t="e">
        <f t="shared" si="144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32"/>
        <v>#VALUE!</v>
      </c>
      <c r="E661" s="9" t="e">
        <f t="shared" si="133"/>
        <v>#VALUE!</v>
      </c>
      <c r="F661" s="9" t="e">
        <f t="shared" si="134"/>
        <v>#VALUE!</v>
      </c>
      <c r="G661" s="9" t="str">
        <f t="shared" si="135"/>
        <v/>
      </c>
      <c r="H661" s="9" t="str">
        <f t="shared" si="136"/>
        <v/>
      </c>
      <c r="I661" s="9" t="str">
        <f t="shared" si="137"/>
        <v/>
      </c>
      <c r="J661" s="9" t="str">
        <f t="shared" si="138"/>
        <v/>
      </c>
      <c r="K661" s="11" t="e">
        <f t="shared" si="139"/>
        <v>#VALUE!</v>
      </c>
      <c r="L661" s="11" t="e">
        <f t="shared" si="140"/>
        <v>#VALUE!</v>
      </c>
      <c r="M661" s="11" t="e">
        <f t="shared" si="141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42"/>
        <v>#VALUE!</v>
      </c>
      <c r="S661" s="11" t="e">
        <f t="shared" si="143"/>
        <v>#VALUE!</v>
      </c>
      <c r="T661" s="11" t="e">
        <f t="shared" si="144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32"/>
        <v>#VALUE!</v>
      </c>
      <c r="E662" s="9" t="e">
        <f t="shared" si="133"/>
        <v>#VALUE!</v>
      </c>
      <c r="F662" s="9" t="e">
        <f t="shared" si="134"/>
        <v>#VALUE!</v>
      </c>
      <c r="G662" s="9" t="str">
        <f t="shared" si="135"/>
        <v/>
      </c>
      <c r="H662" s="9" t="str">
        <f t="shared" si="136"/>
        <v/>
      </c>
      <c r="I662" s="9" t="str">
        <f t="shared" si="137"/>
        <v/>
      </c>
      <c r="J662" s="9" t="str">
        <f t="shared" si="138"/>
        <v/>
      </c>
      <c r="K662" s="11" t="e">
        <f t="shared" si="139"/>
        <v>#VALUE!</v>
      </c>
      <c r="L662" s="11" t="e">
        <f t="shared" si="140"/>
        <v>#VALUE!</v>
      </c>
      <c r="M662" s="11" t="e">
        <f t="shared" si="141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42"/>
        <v>#VALUE!</v>
      </c>
      <c r="S662" s="11" t="e">
        <f t="shared" si="143"/>
        <v>#VALUE!</v>
      </c>
      <c r="T662" s="11" t="e">
        <f t="shared" si="144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32"/>
        <v>#VALUE!</v>
      </c>
      <c r="E663" s="9" t="e">
        <f t="shared" si="133"/>
        <v>#VALUE!</v>
      </c>
      <c r="F663" s="9" t="e">
        <f t="shared" si="134"/>
        <v>#VALUE!</v>
      </c>
      <c r="G663" s="9" t="str">
        <f t="shared" si="135"/>
        <v/>
      </c>
      <c r="H663" s="9" t="str">
        <f t="shared" si="136"/>
        <v/>
      </c>
      <c r="I663" s="9" t="str">
        <f t="shared" si="137"/>
        <v/>
      </c>
      <c r="J663" s="9" t="str">
        <f t="shared" si="138"/>
        <v/>
      </c>
      <c r="K663" s="11" t="e">
        <f t="shared" si="139"/>
        <v>#VALUE!</v>
      </c>
      <c r="L663" s="11" t="e">
        <f t="shared" si="140"/>
        <v>#VALUE!</v>
      </c>
      <c r="M663" s="11" t="e">
        <f t="shared" si="141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42"/>
        <v>#VALUE!</v>
      </c>
      <c r="S663" s="11" t="e">
        <f t="shared" si="143"/>
        <v>#VALUE!</v>
      </c>
      <c r="T663" s="11" t="e">
        <f t="shared" si="144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32"/>
        <v>#VALUE!</v>
      </c>
      <c r="E664" s="9" t="e">
        <f t="shared" si="133"/>
        <v>#VALUE!</v>
      </c>
      <c r="F664" s="9" t="e">
        <f t="shared" si="134"/>
        <v>#VALUE!</v>
      </c>
      <c r="G664" s="9" t="str">
        <f t="shared" si="135"/>
        <v/>
      </c>
      <c r="H664" s="9" t="str">
        <f t="shared" si="136"/>
        <v/>
      </c>
      <c r="I664" s="9" t="str">
        <f t="shared" si="137"/>
        <v/>
      </c>
      <c r="J664" s="9" t="str">
        <f t="shared" si="138"/>
        <v/>
      </c>
      <c r="K664" s="11" t="e">
        <f t="shared" si="139"/>
        <v>#VALUE!</v>
      </c>
      <c r="L664" s="11" t="e">
        <f t="shared" si="140"/>
        <v>#VALUE!</v>
      </c>
      <c r="M664" s="11" t="e">
        <f t="shared" si="141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42"/>
        <v>#VALUE!</v>
      </c>
      <c r="S664" s="11" t="e">
        <f t="shared" si="143"/>
        <v>#VALUE!</v>
      </c>
      <c r="T664" s="11" t="e">
        <f t="shared" si="144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32"/>
        <v>#VALUE!</v>
      </c>
      <c r="E665" s="9" t="e">
        <f t="shared" si="133"/>
        <v>#VALUE!</v>
      </c>
      <c r="F665" s="9" t="e">
        <f t="shared" si="134"/>
        <v>#VALUE!</v>
      </c>
      <c r="G665" s="9" t="str">
        <f t="shared" si="135"/>
        <v/>
      </c>
      <c r="H665" s="9" t="str">
        <f t="shared" si="136"/>
        <v/>
      </c>
      <c r="I665" s="9" t="str">
        <f t="shared" si="137"/>
        <v/>
      </c>
      <c r="J665" s="9" t="str">
        <f t="shared" si="138"/>
        <v/>
      </c>
      <c r="K665" s="11" t="e">
        <f t="shared" si="139"/>
        <v>#VALUE!</v>
      </c>
      <c r="L665" s="11" t="e">
        <f t="shared" si="140"/>
        <v>#VALUE!</v>
      </c>
      <c r="M665" s="11" t="e">
        <f t="shared" si="141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42"/>
        <v>#VALUE!</v>
      </c>
      <c r="S665" s="11" t="e">
        <f t="shared" si="143"/>
        <v>#VALUE!</v>
      </c>
      <c r="T665" s="11" t="e">
        <f t="shared" si="144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32"/>
        <v>#VALUE!</v>
      </c>
      <c r="E666" s="9" t="e">
        <f t="shared" si="133"/>
        <v>#VALUE!</v>
      </c>
      <c r="F666" s="9" t="e">
        <f t="shared" si="134"/>
        <v>#VALUE!</v>
      </c>
      <c r="G666" s="9" t="str">
        <f t="shared" si="135"/>
        <v/>
      </c>
      <c r="H666" s="9" t="str">
        <f t="shared" si="136"/>
        <v/>
      </c>
      <c r="I666" s="9" t="str">
        <f t="shared" si="137"/>
        <v/>
      </c>
      <c r="J666" s="9" t="str">
        <f t="shared" si="138"/>
        <v/>
      </c>
      <c r="K666" s="11" t="e">
        <f t="shared" si="139"/>
        <v>#VALUE!</v>
      </c>
      <c r="L666" s="11" t="e">
        <f t="shared" si="140"/>
        <v>#VALUE!</v>
      </c>
      <c r="M666" s="11" t="e">
        <f t="shared" si="141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42"/>
        <v>#VALUE!</v>
      </c>
      <c r="S666" s="11" t="e">
        <f t="shared" si="143"/>
        <v>#VALUE!</v>
      </c>
      <c r="T666" s="11" t="e">
        <f t="shared" si="144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32"/>
        <v>#VALUE!</v>
      </c>
      <c r="E667" s="9" t="e">
        <f t="shared" si="133"/>
        <v>#VALUE!</v>
      </c>
      <c r="F667" s="9" t="e">
        <f t="shared" si="134"/>
        <v>#VALUE!</v>
      </c>
      <c r="G667" s="9" t="str">
        <f t="shared" si="135"/>
        <v/>
      </c>
      <c r="H667" s="9" t="str">
        <f t="shared" si="136"/>
        <v/>
      </c>
      <c r="I667" s="9" t="str">
        <f t="shared" si="137"/>
        <v/>
      </c>
      <c r="J667" s="9" t="str">
        <f t="shared" si="138"/>
        <v/>
      </c>
      <c r="K667" s="11" t="e">
        <f t="shared" si="139"/>
        <v>#VALUE!</v>
      </c>
      <c r="L667" s="11" t="e">
        <f t="shared" si="140"/>
        <v>#VALUE!</v>
      </c>
      <c r="M667" s="11" t="e">
        <f t="shared" si="141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42"/>
        <v>#VALUE!</v>
      </c>
      <c r="S667" s="11" t="e">
        <f t="shared" si="143"/>
        <v>#VALUE!</v>
      </c>
      <c r="T667" s="11" t="e">
        <f t="shared" si="144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32"/>
        <v>#VALUE!</v>
      </c>
      <c r="E668" s="9" t="e">
        <f t="shared" si="133"/>
        <v>#VALUE!</v>
      </c>
      <c r="F668" s="9" t="e">
        <f t="shared" si="134"/>
        <v>#VALUE!</v>
      </c>
      <c r="G668" s="9" t="str">
        <f t="shared" si="135"/>
        <v/>
      </c>
      <c r="H668" s="9" t="str">
        <f t="shared" si="136"/>
        <v/>
      </c>
      <c r="I668" s="9" t="str">
        <f t="shared" si="137"/>
        <v/>
      </c>
      <c r="J668" s="9" t="str">
        <f t="shared" si="138"/>
        <v/>
      </c>
      <c r="K668" s="11" t="e">
        <f t="shared" si="139"/>
        <v>#VALUE!</v>
      </c>
      <c r="L668" s="11" t="e">
        <f t="shared" si="140"/>
        <v>#VALUE!</v>
      </c>
      <c r="M668" s="11" t="e">
        <f t="shared" si="141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42"/>
        <v>#VALUE!</v>
      </c>
      <c r="S668" s="11" t="e">
        <f t="shared" si="143"/>
        <v>#VALUE!</v>
      </c>
      <c r="T668" s="11" t="e">
        <f t="shared" si="144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32"/>
        <v>#VALUE!</v>
      </c>
      <c r="E669" s="9" t="e">
        <f t="shared" si="133"/>
        <v>#VALUE!</v>
      </c>
      <c r="F669" s="9" t="e">
        <f t="shared" si="134"/>
        <v>#VALUE!</v>
      </c>
      <c r="G669" s="9" t="str">
        <f t="shared" si="135"/>
        <v/>
      </c>
      <c r="H669" s="9" t="str">
        <f t="shared" si="136"/>
        <v/>
      </c>
      <c r="I669" s="9" t="str">
        <f t="shared" si="137"/>
        <v/>
      </c>
      <c r="J669" s="9" t="str">
        <f t="shared" si="138"/>
        <v/>
      </c>
      <c r="K669" s="11" t="e">
        <f t="shared" si="139"/>
        <v>#VALUE!</v>
      </c>
      <c r="L669" s="11" t="e">
        <f t="shared" si="140"/>
        <v>#VALUE!</v>
      </c>
      <c r="M669" s="11" t="e">
        <f t="shared" si="141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42"/>
        <v>#VALUE!</v>
      </c>
      <c r="S669" s="11" t="e">
        <f t="shared" si="143"/>
        <v>#VALUE!</v>
      </c>
      <c r="T669" s="11" t="e">
        <f t="shared" si="144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32"/>
        <v>#VALUE!</v>
      </c>
      <c r="E670" s="9" t="e">
        <f t="shared" si="133"/>
        <v>#VALUE!</v>
      </c>
      <c r="F670" s="9" t="e">
        <f t="shared" si="134"/>
        <v>#VALUE!</v>
      </c>
      <c r="G670" s="9" t="str">
        <f t="shared" si="135"/>
        <v/>
      </c>
      <c r="H670" s="9" t="str">
        <f t="shared" si="136"/>
        <v/>
      </c>
      <c r="I670" s="9" t="str">
        <f t="shared" si="137"/>
        <v/>
      </c>
      <c r="J670" s="9" t="str">
        <f t="shared" si="138"/>
        <v/>
      </c>
      <c r="K670" s="11" t="e">
        <f t="shared" si="139"/>
        <v>#VALUE!</v>
      </c>
      <c r="L670" s="11" t="e">
        <f t="shared" si="140"/>
        <v>#VALUE!</v>
      </c>
      <c r="M670" s="11" t="e">
        <f t="shared" si="141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42"/>
        <v>#VALUE!</v>
      </c>
      <c r="S670" s="11" t="e">
        <f t="shared" si="143"/>
        <v>#VALUE!</v>
      </c>
      <c r="T670" s="11" t="e">
        <f t="shared" si="144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32"/>
        <v>#VALUE!</v>
      </c>
      <c r="E671" s="9" t="e">
        <f t="shared" si="133"/>
        <v>#VALUE!</v>
      </c>
      <c r="F671" s="9" t="e">
        <f t="shared" si="134"/>
        <v>#VALUE!</v>
      </c>
      <c r="G671" s="9" t="str">
        <f t="shared" si="135"/>
        <v/>
      </c>
      <c r="H671" s="9" t="str">
        <f t="shared" si="136"/>
        <v/>
      </c>
      <c r="I671" s="9" t="str">
        <f t="shared" si="137"/>
        <v/>
      </c>
      <c r="J671" s="9" t="str">
        <f t="shared" si="138"/>
        <v/>
      </c>
      <c r="K671" s="11" t="e">
        <f t="shared" si="139"/>
        <v>#VALUE!</v>
      </c>
      <c r="L671" s="11" t="e">
        <f t="shared" si="140"/>
        <v>#VALUE!</v>
      </c>
      <c r="M671" s="11" t="e">
        <f t="shared" si="141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42"/>
        <v>#VALUE!</v>
      </c>
      <c r="S671" s="11" t="e">
        <f t="shared" si="143"/>
        <v>#VALUE!</v>
      </c>
      <c r="T671" s="11" t="e">
        <f t="shared" si="144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32"/>
        <v>#VALUE!</v>
      </c>
      <c r="E672" s="9" t="e">
        <f t="shared" si="133"/>
        <v>#VALUE!</v>
      </c>
      <c r="F672" s="9" t="e">
        <f t="shared" si="134"/>
        <v>#VALUE!</v>
      </c>
      <c r="G672" s="9" t="str">
        <f t="shared" si="135"/>
        <v/>
      </c>
      <c r="H672" s="9" t="str">
        <f t="shared" si="136"/>
        <v/>
      </c>
      <c r="I672" s="9" t="str">
        <f t="shared" si="137"/>
        <v/>
      </c>
      <c r="J672" s="9" t="str">
        <f t="shared" si="138"/>
        <v/>
      </c>
      <c r="K672" s="11" t="e">
        <f t="shared" si="139"/>
        <v>#VALUE!</v>
      </c>
      <c r="L672" s="11" t="e">
        <f t="shared" si="140"/>
        <v>#VALUE!</v>
      </c>
      <c r="M672" s="11" t="e">
        <f t="shared" si="141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42"/>
        <v>#VALUE!</v>
      </c>
      <c r="S672" s="11" t="e">
        <f t="shared" si="143"/>
        <v>#VALUE!</v>
      </c>
      <c r="T672" s="11" t="e">
        <f t="shared" si="144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32"/>
        <v>#VALUE!</v>
      </c>
      <c r="E673" s="9" t="e">
        <f t="shared" si="133"/>
        <v>#VALUE!</v>
      </c>
      <c r="F673" s="9" t="e">
        <f t="shared" si="134"/>
        <v>#VALUE!</v>
      </c>
      <c r="G673" s="9" t="str">
        <f t="shared" si="135"/>
        <v/>
      </c>
      <c r="H673" s="9" t="str">
        <f t="shared" si="136"/>
        <v/>
      </c>
      <c r="I673" s="9" t="str">
        <f t="shared" si="137"/>
        <v/>
      </c>
      <c r="J673" s="9" t="str">
        <f t="shared" si="138"/>
        <v/>
      </c>
      <c r="K673" s="11" t="e">
        <f t="shared" si="139"/>
        <v>#VALUE!</v>
      </c>
      <c r="L673" s="11" t="e">
        <f t="shared" si="140"/>
        <v>#VALUE!</v>
      </c>
      <c r="M673" s="11" t="e">
        <f t="shared" si="141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42"/>
        <v>#VALUE!</v>
      </c>
      <c r="S673" s="11" t="e">
        <f t="shared" si="143"/>
        <v>#VALUE!</v>
      </c>
      <c r="T673" s="11" t="e">
        <f t="shared" si="144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32"/>
        <v>#VALUE!</v>
      </c>
      <c r="E674" s="9" t="e">
        <f t="shared" si="133"/>
        <v>#VALUE!</v>
      </c>
      <c r="F674" s="9" t="e">
        <f t="shared" si="134"/>
        <v>#VALUE!</v>
      </c>
      <c r="G674" s="9" t="str">
        <f t="shared" si="135"/>
        <v/>
      </c>
      <c r="H674" s="9" t="str">
        <f t="shared" si="136"/>
        <v/>
      </c>
      <c r="I674" s="9" t="str">
        <f t="shared" si="137"/>
        <v/>
      </c>
      <c r="J674" s="9" t="str">
        <f t="shared" si="138"/>
        <v/>
      </c>
      <c r="K674" s="11" t="e">
        <f t="shared" si="139"/>
        <v>#VALUE!</v>
      </c>
      <c r="L674" s="11" t="e">
        <f t="shared" si="140"/>
        <v>#VALUE!</v>
      </c>
      <c r="M674" s="11" t="e">
        <f t="shared" si="141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42"/>
        <v>#VALUE!</v>
      </c>
      <c r="S674" s="11" t="e">
        <f t="shared" si="143"/>
        <v>#VALUE!</v>
      </c>
      <c r="T674" s="11" t="e">
        <f t="shared" si="144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32"/>
        <v>#VALUE!</v>
      </c>
      <c r="E675" s="9" t="e">
        <f t="shared" si="133"/>
        <v>#VALUE!</v>
      </c>
      <c r="F675" s="9" t="e">
        <f t="shared" si="134"/>
        <v>#VALUE!</v>
      </c>
      <c r="G675" s="9" t="str">
        <f t="shared" si="135"/>
        <v/>
      </c>
      <c r="H675" s="9" t="str">
        <f t="shared" si="136"/>
        <v/>
      </c>
      <c r="I675" s="9" t="str">
        <f t="shared" si="137"/>
        <v/>
      </c>
      <c r="J675" s="9" t="str">
        <f t="shared" si="138"/>
        <v/>
      </c>
      <c r="K675" s="11" t="e">
        <f t="shared" si="139"/>
        <v>#VALUE!</v>
      </c>
      <c r="L675" s="11" t="e">
        <f t="shared" si="140"/>
        <v>#VALUE!</v>
      </c>
      <c r="M675" s="11" t="e">
        <f t="shared" si="141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42"/>
        <v>#VALUE!</v>
      </c>
      <c r="S675" s="11" t="e">
        <f t="shared" si="143"/>
        <v>#VALUE!</v>
      </c>
      <c r="T675" s="11" t="e">
        <f t="shared" si="144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32"/>
        <v>#VALUE!</v>
      </c>
      <c r="E676" s="9" t="e">
        <f t="shared" si="133"/>
        <v>#VALUE!</v>
      </c>
      <c r="F676" s="9" t="e">
        <f t="shared" si="134"/>
        <v>#VALUE!</v>
      </c>
      <c r="G676" s="9" t="str">
        <f t="shared" si="135"/>
        <v/>
      </c>
      <c r="H676" s="9" t="str">
        <f t="shared" si="136"/>
        <v/>
      </c>
      <c r="I676" s="9" t="str">
        <f t="shared" si="137"/>
        <v/>
      </c>
      <c r="J676" s="9" t="str">
        <f t="shared" si="138"/>
        <v/>
      </c>
      <c r="K676" s="11" t="e">
        <f t="shared" si="139"/>
        <v>#VALUE!</v>
      </c>
      <c r="L676" s="11" t="e">
        <f t="shared" si="140"/>
        <v>#VALUE!</v>
      </c>
      <c r="M676" s="11" t="e">
        <f t="shared" si="141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42"/>
        <v>#VALUE!</v>
      </c>
      <c r="S676" s="11" t="e">
        <f t="shared" si="143"/>
        <v>#VALUE!</v>
      </c>
      <c r="T676" s="11" t="e">
        <f t="shared" si="144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32"/>
        <v>#VALUE!</v>
      </c>
      <c r="E677" s="9" t="e">
        <f t="shared" si="133"/>
        <v>#VALUE!</v>
      </c>
      <c r="F677" s="9" t="e">
        <f t="shared" si="134"/>
        <v>#VALUE!</v>
      </c>
      <c r="G677" s="9" t="str">
        <f t="shared" si="135"/>
        <v/>
      </c>
      <c r="H677" s="9" t="str">
        <f t="shared" si="136"/>
        <v/>
      </c>
      <c r="I677" s="9" t="str">
        <f t="shared" si="137"/>
        <v/>
      </c>
      <c r="J677" s="9" t="str">
        <f t="shared" si="138"/>
        <v/>
      </c>
      <c r="K677" s="11" t="e">
        <f t="shared" si="139"/>
        <v>#VALUE!</v>
      </c>
      <c r="L677" s="11" t="e">
        <f t="shared" si="140"/>
        <v>#VALUE!</v>
      </c>
      <c r="M677" s="11" t="e">
        <f t="shared" si="141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42"/>
        <v>#VALUE!</v>
      </c>
      <c r="S677" s="11" t="e">
        <f t="shared" si="143"/>
        <v>#VALUE!</v>
      </c>
      <c r="T677" s="11" t="e">
        <f t="shared" si="144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32"/>
        <v>#VALUE!</v>
      </c>
      <c r="E678" s="9" t="e">
        <f t="shared" si="133"/>
        <v>#VALUE!</v>
      </c>
      <c r="F678" s="9" t="e">
        <f t="shared" si="134"/>
        <v>#VALUE!</v>
      </c>
      <c r="G678" s="9" t="str">
        <f t="shared" si="135"/>
        <v/>
      </c>
      <c r="H678" s="9" t="str">
        <f t="shared" si="136"/>
        <v/>
      </c>
      <c r="I678" s="9" t="str">
        <f t="shared" si="137"/>
        <v/>
      </c>
      <c r="J678" s="9" t="str">
        <f t="shared" si="138"/>
        <v/>
      </c>
      <c r="K678" s="11" t="e">
        <f t="shared" si="139"/>
        <v>#VALUE!</v>
      </c>
      <c r="L678" s="11" t="e">
        <f t="shared" si="140"/>
        <v>#VALUE!</v>
      </c>
      <c r="M678" s="11" t="e">
        <f t="shared" si="141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42"/>
        <v>#VALUE!</v>
      </c>
      <c r="S678" s="11" t="e">
        <f t="shared" si="143"/>
        <v>#VALUE!</v>
      </c>
      <c r="T678" s="11" t="e">
        <f t="shared" si="144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32"/>
        <v>#VALUE!</v>
      </c>
      <c r="E679" s="9" t="e">
        <f t="shared" si="133"/>
        <v>#VALUE!</v>
      </c>
      <c r="F679" s="9" t="e">
        <f t="shared" si="134"/>
        <v>#VALUE!</v>
      </c>
      <c r="G679" s="9" t="str">
        <f t="shared" si="135"/>
        <v/>
      </c>
      <c r="H679" s="9" t="str">
        <f t="shared" si="136"/>
        <v/>
      </c>
      <c r="I679" s="9" t="str">
        <f t="shared" si="137"/>
        <v/>
      </c>
      <c r="J679" s="9" t="str">
        <f t="shared" si="138"/>
        <v/>
      </c>
      <c r="K679" s="11" t="e">
        <f t="shared" si="139"/>
        <v>#VALUE!</v>
      </c>
      <c r="L679" s="11" t="e">
        <f t="shared" si="140"/>
        <v>#VALUE!</v>
      </c>
      <c r="M679" s="11" t="e">
        <f t="shared" si="141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42"/>
        <v>#VALUE!</v>
      </c>
      <c r="S679" s="11" t="e">
        <f t="shared" si="143"/>
        <v>#VALUE!</v>
      </c>
      <c r="T679" s="11" t="e">
        <f t="shared" si="144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32"/>
        <v>#VALUE!</v>
      </c>
      <c r="E680" s="9" t="e">
        <f t="shared" si="133"/>
        <v>#VALUE!</v>
      </c>
      <c r="F680" s="9" t="e">
        <f t="shared" si="134"/>
        <v>#VALUE!</v>
      </c>
      <c r="G680" s="9" t="str">
        <f t="shared" si="135"/>
        <v/>
      </c>
      <c r="H680" s="9" t="str">
        <f t="shared" si="136"/>
        <v/>
      </c>
      <c r="I680" s="9" t="str">
        <f t="shared" si="137"/>
        <v/>
      </c>
      <c r="J680" s="9" t="str">
        <f t="shared" si="138"/>
        <v/>
      </c>
      <c r="K680" s="11" t="e">
        <f t="shared" si="139"/>
        <v>#VALUE!</v>
      </c>
      <c r="L680" s="11" t="e">
        <f t="shared" si="140"/>
        <v>#VALUE!</v>
      </c>
      <c r="M680" s="11" t="e">
        <f t="shared" si="141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42"/>
        <v>#VALUE!</v>
      </c>
      <c r="S680" s="11" t="e">
        <f t="shared" si="143"/>
        <v>#VALUE!</v>
      </c>
      <c r="T680" s="11" t="e">
        <f t="shared" si="144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32"/>
        <v>#VALUE!</v>
      </c>
      <c r="E681" s="9" t="e">
        <f t="shared" si="133"/>
        <v>#VALUE!</v>
      </c>
      <c r="F681" s="9" t="e">
        <f t="shared" si="134"/>
        <v>#VALUE!</v>
      </c>
      <c r="G681" s="9" t="str">
        <f t="shared" si="135"/>
        <v/>
      </c>
      <c r="H681" s="9" t="str">
        <f t="shared" si="136"/>
        <v/>
      </c>
      <c r="I681" s="9" t="str">
        <f t="shared" si="137"/>
        <v/>
      </c>
      <c r="J681" s="9" t="str">
        <f t="shared" si="138"/>
        <v/>
      </c>
      <c r="K681" s="11" t="e">
        <f t="shared" si="139"/>
        <v>#VALUE!</v>
      </c>
      <c r="L681" s="11" t="e">
        <f t="shared" si="140"/>
        <v>#VALUE!</v>
      </c>
      <c r="M681" s="11" t="e">
        <f t="shared" si="141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42"/>
        <v>#VALUE!</v>
      </c>
      <c r="S681" s="11" t="e">
        <f t="shared" si="143"/>
        <v>#VALUE!</v>
      </c>
      <c r="T681" s="11" t="e">
        <f t="shared" si="144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32"/>
        <v>#VALUE!</v>
      </c>
      <c r="E682" s="9" t="e">
        <f t="shared" si="133"/>
        <v>#VALUE!</v>
      </c>
      <c r="F682" s="9" t="e">
        <f t="shared" si="134"/>
        <v>#VALUE!</v>
      </c>
      <c r="G682" s="9" t="str">
        <f t="shared" si="135"/>
        <v/>
      </c>
      <c r="H682" s="9" t="str">
        <f t="shared" si="136"/>
        <v/>
      </c>
      <c r="I682" s="9" t="str">
        <f t="shared" si="137"/>
        <v/>
      </c>
      <c r="J682" s="9" t="str">
        <f t="shared" si="138"/>
        <v/>
      </c>
      <c r="K682" s="11" t="e">
        <f t="shared" si="139"/>
        <v>#VALUE!</v>
      </c>
      <c r="L682" s="11" t="e">
        <f t="shared" si="140"/>
        <v>#VALUE!</v>
      </c>
      <c r="M682" s="11" t="e">
        <f t="shared" si="141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42"/>
        <v>#VALUE!</v>
      </c>
      <c r="S682" s="11" t="e">
        <f t="shared" si="143"/>
        <v>#VALUE!</v>
      </c>
      <c r="T682" s="11" t="e">
        <f t="shared" si="144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32"/>
        <v>#VALUE!</v>
      </c>
      <c r="E683" s="9" t="e">
        <f t="shared" si="133"/>
        <v>#VALUE!</v>
      </c>
      <c r="F683" s="9" t="e">
        <f t="shared" si="134"/>
        <v>#VALUE!</v>
      </c>
      <c r="G683" s="9" t="str">
        <f t="shared" si="135"/>
        <v/>
      </c>
      <c r="H683" s="9" t="str">
        <f t="shared" si="136"/>
        <v/>
      </c>
      <c r="I683" s="9" t="str">
        <f t="shared" si="137"/>
        <v/>
      </c>
      <c r="J683" s="9" t="str">
        <f t="shared" si="138"/>
        <v/>
      </c>
      <c r="K683" s="11" t="e">
        <f t="shared" si="139"/>
        <v>#VALUE!</v>
      </c>
      <c r="L683" s="11" t="e">
        <f t="shared" si="140"/>
        <v>#VALUE!</v>
      </c>
      <c r="M683" s="11" t="e">
        <f t="shared" si="141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42"/>
        <v>#VALUE!</v>
      </c>
      <c r="S683" s="11" t="e">
        <f t="shared" si="143"/>
        <v>#VALUE!</v>
      </c>
      <c r="T683" s="11" t="e">
        <f t="shared" si="144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32"/>
        <v>#VALUE!</v>
      </c>
      <c r="E684" s="9" t="e">
        <f t="shared" si="133"/>
        <v>#VALUE!</v>
      </c>
      <c r="F684" s="9" t="e">
        <f t="shared" si="134"/>
        <v>#VALUE!</v>
      </c>
      <c r="G684" s="9" t="str">
        <f t="shared" si="135"/>
        <v/>
      </c>
      <c r="H684" s="9" t="str">
        <f t="shared" si="136"/>
        <v/>
      </c>
      <c r="I684" s="9" t="str">
        <f t="shared" si="137"/>
        <v/>
      </c>
      <c r="J684" s="9" t="str">
        <f t="shared" si="138"/>
        <v/>
      </c>
      <c r="K684" s="11" t="e">
        <f t="shared" si="139"/>
        <v>#VALUE!</v>
      </c>
      <c r="L684" s="11" t="e">
        <f t="shared" si="140"/>
        <v>#VALUE!</v>
      </c>
      <c r="M684" s="11" t="e">
        <f t="shared" si="141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42"/>
        <v>#VALUE!</v>
      </c>
      <c r="S684" s="11" t="e">
        <f t="shared" si="143"/>
        <v>#VALUE!</v>
      </c>
      <c r="T684" s="11" t="e">
        <f t="shared" si="144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32"/>
        <v>#VALUE!</v>
      </c>
      <c r="E685" s="9" t="e">
        <f t="shared" si="133"/>
        <v>#VALUE!</v>
      </c>
      <c r="F685" s="9" t="e">
        <f t="shared" si="134"/>
        <v>#VALUE!</v>
      </c>
      <c r="G685" s="9" t="str">
        <f t="shared" si="135"/>
        <v/>
      </c>
      <c r="H685" s="9" t="str">
        <f t="shared" si="136"/>
        <v/>
      </c>
      <c r="I685" s="9" t="str">
        <f t="shared" si="137"/>
        <v/>
      </c>
      <c r="J685" s="9" t="str">
        <f t="shared" si="138"/>
        <v/>
      </c>
      <c r="K685" s="11" t="e">
        <f t="shared" si="139"/>
        <v>#VALUE!</v>
      </c>
      <c r="L685" s="11" t="e">
        <f t="shared" si="140"/>
        <v>#VALUE!</v>
      </c>
      <c r="M685" s="11" t="e">
        <f t="shared" si="141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42"/>
        <v>#VALUE!</v>
      </c>
      <c r="S685" s="11" t="e">
        <f t="shared" si="143"/>
        <v>#VALUE!</v>
      </c>
      <c r="T685" s="11" t="e">
        <f t="shared" si="144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32"/>
        <v>#VALUE!</v>
      </c>
      <c r="E686" s="9" t="e">
        <f t="shared" si="133"/>
        <v>#VALUE!</v>
      </c>
      <c r="F686" s="9" t="e">
        <f t="shared" si="134"/>
        <v>#VALUE!</v>
      </c>
      <c r="G686" s="9" t="str">
        <f t="shared" si="135"/>
        <v/>
      </c>
      <c r="H686" s="9" t="str">
        <f t="shared" si="136"/>
        <v/>
      </c>
      <c r="I686" s="9" t="str">
        <f t="shared" si="137"/>
        <v/>
      </c>
      <c r="J686" s="9" t="str">
        <f t="shared" si="138"/>
        <v/>
      </c>
      <c r="K686" s="11" t="e">
        <f t="shared" si="139"/>
        <v>#VALUE!</v>
      </c>
      <c r="L686" s="11" t="e">
        <f t="shared" si="140"/>
        <v>#VALUE!</v>
      </c>
      <c r="M686" s="11" t="e">
        <f t="shared" si="141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42"/>
        <v>#VALUE!</v>
      </c>
      <c r="S686" s="11" t="e">
        <f t="shared" si="143"/>
        <v>#VALUE!</v>
      </c>
      <c r="T686" s="11" t="e">
        <f t="shared" si="144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32"/>
        <v>#VALUE!</v>
      </c>
      <c r="E687" s="9" t="e">
        <f t="shared" si="133"/>
        <v>#VALUE!</v>
      </c>
      <c r="F687" s="9" t="e">
        <f t="shared" si="134"/>
        <v>#VALUE!</v>
      </c>
      <c r="G687" s="9" t="str">
        <f t="shared" si="135"/>
        <v/>
      </c>
      <c r="H687" s="9" t="str">
        <f t="shared" si="136"/>
        <v/>
      </c>
      <c r="I687" s="9" t="str">
        <f t="shared" si="137"/>
        <v/>
      </c>
      <c r="J687" s="9" t="str">
        <f t="shared" si="138"/>
        <v/>
      </c>
      <c r="K687" s="11" t="e">
        <f t="shared" si="139"/>
        <v>#VALUE!</v>
      </c>
      <c r="L687" s="11" t="e">
        <f t="shared" si="140"/>
        <v>#VALUE!</v>
      </c>
      <c r="M687" s="11" t="e">
        <f t="shared" si="141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42"/>
        <v>#VALUE!</v>
      </c>
      <c r="S687" s="11" t="e">
        <f t="shared" si="143"/>
        <v>#VALUE!</v>
      </c>
      <c r="T687" s="11" t="e">
        <f t="shared" si="144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32"/>
        <v>#VALUE!</v>
      </c>
      <c r="E688" s="9" t="e">
        <f t="shared" si="133"/>
        <v>#VALUE!</v>
      </c>
      <c r="F688" s="9" t="e">
        <f t="shared" si="134"/>
        <v>#VALUE!</v>
      </c>
      <c r="G688" s="9" t="str">
        <f t="shared" si="135"/>
        <v/>
      </c>
      <c r="H688" s="9" t="str">
        <f t="shared" si="136"/>
        <v/>
      </c>
      <c r="I688" s="9" t="str">
        <f t="shared" si="137"/>
        <v/>
      </c>
      <c r="J688" s="9" t="str">
        <f t="shared" si="138"/>
        <v/>
      </c>
      <c r="K688" s="11" t="e">
        <f t="shared" si="139"/>
        <v>#VALUE!</v>
      </c>
      <c r="L688" s="11" t="e">
        <f t="shared" si="140"/>
        <v>#VALUE!</v>
      </c>
      <c r="M688" s="11" t="e">
        <f t="shared" si="141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42"/>
        <v>#VALUE!</v>
      </c>
      <c r="S688" s="11" t="e">
        <f t="shared" si="143"/>
        <v>#VALUE!</v>
      </c>
      <c r="T688" s="11" t="e">
        <f t="shared" si="144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32"/>
        <v>#VALUE!</v>
      </c>
      <c r="E689" s="9" t="e">
        <f t="shared" si="133"/>
        <v>#VALUE!</v>
      </c>
      <c r="F689" s="9" t="e">
        <f t="shared" si="134"/>
        <v>#VALUE!</v>
      </c>
      <c r="G689" s="9" t="str">
        <f t="shared" si="135"/>
        <v/>
      </c>
      <c r="H689" s="9" t="str">
        <f t="shared" si="136"/>
        <v/>
      </c>
      <c r="I689" s="9" t="str">
        <f t="shared" si="137"/>
        <v/>
      </c>
      <c r="J689" s="9" t="str">
        <f t="shared" si="138"/>
        <v/>
      </c>
      <c r="K689" s="11" t="e">
        <f t="shared" si="139"/>
        <v>#VALUE!</v>
      </c>
      <c r="L689" s="11" t="e">
        <f t="shared" si="140"/>
        <v>#VALUE!</v>
      </c>
      <c r="M689" s="11" t="e">
        <f t="shared" si="141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42"/>
        <v>#VALUE!</v>
      </c>
      <c r="S689" s="11" t="e">
        <f t="shared" si="143"/>
        <v>#VALUE!</v>
      </c>
      <c r="T689" s="11" t="e">
        <f t="shared" si="144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32"/>
        <v>#VALUE!</v>
      </c>
      <c r="E690" s="9" t="e">
        <f t="shared" si="133"/>
        <v>#VALUE!</v>
      </c>
      <c r="F690" s="9" t="e">
        <f t="shared" si="134"/>
        <v>#VALUE!</v>
      </c>
      <c r="G690" s="9" t="str">
        <f t="shared" si="135"/>
        <v/>
      </c>
      <c r="H690" s="9" t="str">
        <f t="shared" si="136"/>
        <v/>
      </c>
      <c r="I690" s="9" t="str">
        <f t="shared" si="137"/>
        <v/>
      </c>
      <c r="J690" s="9" t="str">
        <f t="shared" si="138"/>
        <v/>
      </c>
      <c r="K690" s="11" t="e">
        <f t="shared" si="139"/>
        <v>#VALUE!</v>
      </c>
      <c r="L690" s="11" t="e">
        <f t="shared" si="140"/>
        <v>#VALUE!</v>
      </c>
      <c r="M690" s="11" t="e">
        <f t="shared" si="141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42"/>
        <v>#VALUE!</v>
      </c>
      <c r="S690" s="11" t="e">
        <f t="shared" si="143"/>
        <v>#VALUE!</v>
      </c>
      <c r="T690" s="11" t="e">
        <f t="shared" si="144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32"/>
        <v>#VALUE!</v>
      </c>
      <c r="E691" s="9" t="e">
        <f t="shared" si="133"/>
        <v>#VALUE!</v>
      </c>
      <c r="F691" s="9" t="e">
        <f t="shared" si="134"/>
        <v>#VALUE!</v>
      </c>
      <c r="G691" s="9" t="str">
        <f t="shared" si="135"/>
        <v/>
      </c>
      <c r="H691" s="9" t="str">
        <f t="shared" si="136"/>
        <v/>
      </c>
      <c r="I691" s="9" t="str">
        <f t="shared" si="137"/>
        <v/>
      </c>
      <c r="J691" s="9" t="str">
        <f t="shared" si="138"/>
        <v/>
      </c>
      <c r="K691" s="11" t="e">
        <f t="shared" si="139"/>
        <v>#VALUE!</v>
      </c>
      <c r="L691" s="11" t="e">
        <f t="shared" si="140"/>
        <v>#VALUE!</v>
      </c>
      <c r="M691" s="11" t="e">
        <f t="shared" si="141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42"/>
        <v>#VALUE!</v>
      </c>
      <c r="S691" s="11" t="e">
        <f t="shared" si="143"/>
        <v>#VALUE!</v>
      </c>
      <c r="T691" s="11" t="e">
        <f t="shared" si="144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32"/>
        <v>#VALUE!</v>
      </c>
      <c r="E692" s="9" t="e">
        <f t="shared" si="133"/>
        <v>#VALUE!</v>
      </c>
      <c r="F692" s="9" t="e">
        <f t="shared" si="134"/>
        <v>#VALUE!</v>
      </c>
      <c r="G692" s="9" t="str">
        <f t="shared" si="135"/>
        <v/>
      </c>
      <c r="H692" s="9" t="str">
        <f t="shared" si="136"/>
        <v/>
      </c>
      <c r="I692" s="9" t="str">
        <f t="shared" si="137"/>
        <v/>
      </c>
      <c r="J692" s="9" t="str">
        <f t="shared" si="138"/>
        <v/>
      </c>
      <c r="K692" s="11" t="e">
        <f t="shared" si="139"/>
        <v>#VALUE!</v>
      </c>
      <c r="L692" s="11" t="e">
        <f t="shared" si="140"/>
        <v>#VALUE!</v>
      </c>
      <c r="M692" s="11" t="e">
        <f t="shared" si="141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42"/>
        <v>#VALUE!</v>
      </c>
      <c r="S692" s="11" t="e">
        <f t="shared" si="143"/>
        <v>#VALUE!</v>
      </c>
      <c r="T692" s="11" t="e">
        <f t="shared" si="144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32"/>
        <v>#VALUE!</v>
      </c>
      <c r="E693" s="9" t="e">
        <f t="shared" si="133"/>
        <v>#VALUE!</v>
      </c>
      <c r="F693" s="9" t="e">
        <f t="shared" si="134"/>
        <v>#VALUE!</v>
      </c>
      <c r="G693" s="9" t="str">
        <f t="shared" si="135"/>
        <v/>
      </c>
      <c r="H693" s="9" t="str">
        <f t="shared" si="136"/>
        <v/>
      </c>
      <c r="I693" s="9" t="str">
        <f t="shared" si="137"/>
        <v/>
      </c>
      <c r="J693" s="9" t="str">
        <f t="shared" si="138"/>
        <v/>
      </c>
      <c r="K693" s="11" t="e">
        <f t="shared" si="139"/>
        <v>#VALUE!</v>
      </c>
      <c r="L693" s="11" t="e">
        <f t="shared" si="140"/>
        <v>#VALUE!</v>
      </c>
      <c r="M693" s="11" t="e">
        <f t="shared" si="141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42"/>
        <v>#VALUE!</v>
      </c>
      <c r="S693" s="11" t="e">
        <f t="shared" si="143"/>
        <v>#VALUE!</v>
      </c>
      <c r="T693" s="11" t="e">
        <f t="shared" si="144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32"/>
        <v>#VALUE!</v>
      </c>
      <c r="E694" s="9" t="e">
        <f t="shared" si="133"/>
        <v>#VALUE!</v>
      </c>
      <c r="F694" s="9" t="e">
        <f t="shared" si="134"/>
        <v>#VALUE!</v>
      </c>
      <c r="G694" s="9" t="str">
        <f t="shared" si="135"/>
        <v/>
      </c>
      <c r="H694" s="9" t="str">
        <f t="shared" si="136"/>
        <v/>
      </c>
      <c r="I694" s="9" t="str">
        <f t="shared" si="137"/>
        <v/>
      </c>
      <c r="J694" s="9" t="str">
        <f t="shared" si="138"/>
        <v/>
      </c>
      <c r="K694" s="11" t="e">
        <f t="shared" si="139"/>
        <v>#VALUE!</v>
      </c>
      <c r="L694" s="11" t="e">
        <f t="shared" si="140"/>
        <v>#VALUE!</v>
      </c>
      <c r="M694" s="11" t="e">
        <f t="shared" si="141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42"/>
        <v>#VALUE!</v>
      </c>
      <c r="S694" s="11" t="e">
        <f t="shared" si="143"/>
        <v>#VALUE!</v>
      </c>
      <c r="T694" s="11" t="e">
        <f t="shared" si="144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32"/>
        <v>#VALUE!</v>
      </c>
      <c r="E695" s="9" t="e">
        <f t="shared" si="133"/>
        <v>#VALUE!</v>
      </c>
      <c r="F695" s="9" t="e">
        <f t="shared" si="134"/>
        <v>#VALUE!</v>
      </c>
      <c r="G695" s="9" t="str">
        <f t="shared" si="135"/>
        <v/>
      </c>
      <c r="H695" s="9" t="str">
        <f t="shared" si="136"/>
        <v/>
      </c>
      <c r="I695" s="9" t="str">
        <f t="shared" si="137"/>
        <v/>
      </c>
      <c r="J695" s="9" t="str">
        <f t="shared" si="138"/>
        <v/>
      </c>
      <c r="K695" s="11" t="e">
        <f t="shared" si="139"/>
        <v>#VALUE!</v>
      </c>
      <c r="L695" s="11" t="e">
        <f t="shared" si="140"/>
        <v>#VALUE!</v>
      </c>
      <c r="M695" s="11" t="e">
        <f t="shared" si="141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42"/>
        <v>#VALUE!</v>
      </c>
      <c r="S695" s="11" t="e">
        <f t="shared" si="143"/>
        <v>#VALUE!</v>
      </c>
      <c r="T695" s="11" t="e">
        <f t="shared" si="144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32"/>
        <v>#VALUE!</v>
      </c>
      <c r="E696" s="9" t="e">
        <f t="shared" si="133"/>
        <v>#VALUE!</v>
      </c>
      <c r="F696" s="9" t="e">
        <f t="shared" si="134"/>
        <v>#VALUE!</v>
      </c>
      <c r="G696" s="9" t="str">
        <f t="shared" si="135"/>
        <v/>
      </c>
      <c r="H696" s="9" t="str">
        <f t="shared" si="136"/>
        <v/>
      </c>
      <c r="I696" s="9" t="str">
        <f t="shared" si="137"/>
        <v/>
      </c>
      <c r="J696" s="9" t="str">
        <f t="shared" si="138"/>
        <v/>
      </c>
      <c r="K696" s="11" t="e">
        <f t="shared" si="139"/>
        <v>#VALUE!</v>
      </c>
      <c r="L696" s="11" t="e">
        <f t="shared" si="140"/>
        <v>#VALUE!</v>
      </c>
      <c r="M696" s="11" t="e">
        <f t="shared" si="141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42"/>
        <v>#VALUE!</v>
      </c>
      <c r="S696" s="11" t="e">
        <f t="shared" si="143"/>
        <v>#VALUE!</v>
      </c>
      <c r="T696" s="11" t="e">
        <f t="shared" si="144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32"/>
        <v>#VALUE!</v>
      </c>
      <c r="E697" s="9" t="e">
        <f t="shared" si="133"/>
        <v>#VALUE!</v>
      </c>
      <c r="F697" s="9" t="e">
        <f t="shared" si="134"/>
        <v>#VALUE!</v>
      </c>
      <c r="G697" s="9" t="str">
        <f t="shared" si="135"/>
        <v/>
      </c>
      <c r="H697" s="9" t="str">
        <f t="shared" si="136"/>
        <v/>
      </c>
      <c r="I697" s="9" t="str">
        <f t="shared" si="137"/>
        <v/>
      </c>
      <c r="J697" s="9" t="str">
        <f t="shared" si="138"/>
        <v/>
      </c>
      <c r="K697" s="11" t="e">
        <f t="shared" si="139"/>
        <v>#VALUE!</v>
      </c>
      <c r="L697" s="11" t="e">
        <f t="shared" si="140"/>
        <v>#VALUE!</v>
      </c>
      <c r="M697" s="11" t="e">
        <f t="shared" si="141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42"/>
        <v>#VALUE!</v>
      </c>
      <c r="S697" s="11" t="e">
        <f t="shared" si="143"/>
        <v>#VALUE!</v>
      </c>
      <c r="T697" s="11" t="e">
        <f t="shared" si="144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32"/>
        <v>#VALUE!</v>
      </c>
      <c r="E698" s="9" t="e">
        <f t="shared" si="133"/>
        <v>#VALUE!</v>
      </c>
      <c r="F698" s="9" t="e">
        <f t="shared" si="134"/>
        <v>#VALUE!</v>
      </c>
      <c r="G698" s="9" t="str">
        <f t="shared" si="135"/>
        <v/>
      </c>
      <c r="H698" s="9" t="str">
        <f t="shared" si="136"/>
        <v/>
      </c>
      <c r="I698" s="9" t="str">
        <f t="shared" si="137"/>
        <v/>
      </c>
      <c r="J698" s="9" t="str">
        <f t="shared" si="138"/>
        <v/>
      </c>
      <c r="K698" s="11" t="e">
        <f t="shared" si="139"/>
        <v>#VALUE!</v>
      </c>
      <c r="L698" s="11" t="e">
        <f t="shared" si="140"/>
        <v>#VALUE!</v>
      </c>
      <c r="M698" s="11" t="e">
        <f t="shared" si="141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42"/>
        <v>#VALUE!</v>
      </c>
      <c r="S698" s="11" t="e">
        <f t="shared" si="143"/>
        <v>#VALUE!</v>
      </c>
      <c r="T698" s="11" t="e">
        <f t="shared" si="144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32"/>
        <v>#VALUE!</v>
      </c>
      <c r="E699" s="9" t="e">
        <f t="shared" si="133"/>
        <v>#VALUE!</v>
      </c>
      <c r="F699" s="9" t="e">
        <f t="shared" si="134"/>
        <v>#VALUE!</v>
      </c>
      <c r="G699" s="9" t="str">
        <f t="shared" si="135"/>
        <v/>
      </c>
      <c r="H699" s="9" t="str">
        <f t="shared" si="136"/>
        <v/>
      </c>
      <c r="I699" s="9" t="str">
        <f t="shared" si="137"/>
        <v/>
      </c>
      <c r="J699" s="9" t="str">
        <f t="shared" si="138"/>
        <v/>
      </c>
      <c r="K699" s="11" t="e">
        <f t="shared" si="139"/>
        <v>#VALUE!</v>
      </c>
      <c r="L699" s="11" t="e">
        <f t="shared" si="140"/>
        <v>#VALUE!</v>
      </c>
      <c r="M699" s="11" t="e">
        <f t="shared" si="141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42"/>
        <v>#VALUE!</v>
      </c>
      <c r="S699" s="11" t="e">
        <f t="shared" si="143"/>
        <v>#VALUE!</v>
      </c>
      <c r="T699" s="11" t="e">
        <f t="shared" si="144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32"/>
        <v>#VALUE!</v>
      </c>
      <c r="E700" s="9" t="e">
        <f t="shared" si="133"/>
        <v>#VALUE!</v>
      </c>
      <c r="F700" s="9" t="e">
        <f t="shared" si="134"/>
        <v>#VALUE!</v>
      </c>
      <c r="G700" s="9" t="str">
        <f t="shared" si="135"/>
        <v/>
      </c>
      <c r="H700" s="9" t="str">
        <f t="shared" si="136"/>
        <v/>
      </c>
      <c r="I700" s="9" t="str">
        <f t="shared" si="137"/>
        <v/>
      </c>
      <c r="J700" s="9" t="str">
        <f t="shared" si="138"/>
        <v/>
      </c>
      <c r="K700" s="11" t="e">
        <f t="shared" si="139"/>
        <v>#VALUE!</v>
      </c>
      <c r="L700" s="11" t="e">
        <f t="shared" si="140"/>
        <v>#VALUE!</v>
      </c>
      <c r="M700" s="11" t="e">
        <f t="shared" si="141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42"/>
        <v>#VALUE!</v>
      </c>
      <c r="S700" s="11" t="e">
        <f t="shared" si="143"/>
        <v>#VALUE!</v>
      </c>
      <c r="T700" s="11" t="e">
        <f t="shared" si="144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32"/>
        <v>#VALUE!</v>
      </c>
      <c r="E701" s="9" t="e">
        <f t="shared" si="133"/>
        <v>#VALUE!</v>
      </c>
      <c r="F701" s="9" t="e">
        <f t="shared" si="134"/>
        <v>#VALUE!</v>
      </c>
      <c r="G701" s="9" t="str">
        <f t="shared" si="135"/>
        <v/>
      </c>
      <c r="H701" s="9" t="str">
        <f t="shared" si="136"/>
        <v/>
      </c>
      <c r="I701" s="9" t="str">
        <f t="shared" si="137"/>
        <v/>
      </c>
      <c r="J701" s="9" t="str">
        <f t="shared" si="138"/>
        <v/>
      </c>
      <c r="K701" s="11" t="e">
        <f t="shared" si="139"/>
        <v>#VALUE!</v>
      </c>
      <c r="L701" s="11" t="e">
        <f t="shared" si="140"/>
        <v>#VALUE!</v>
      </c>
      <c r="M701" s="11" t="e">
        <f t="shared" si="141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42"/>
        <v>#VALUE!</v>
      </c>
      <c r="S701" s="11" t="e">
        <f t="shared" si="143"/>
        <v>#VALUE!</v>
      </c>
      <c r="T701" s="11" t="e">
        <f t="shared" si="144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32"/>
        <v>#VALUE!</v>
      </c>
      <c r="E702" s="9" t="e">
        <f t="shared" si="133"/>
        <v>#VALUE!</v>
      </c>
      <c r="F702" s="9" t="e">
        <f t="shared" si="134"/>
        <v>#VALUE!</v>
      </c>
      <c r="G702" s="9" t="str">
        <f t="shared" si="135"/>
        <v/>
      </c>
      <c r="H702" s="9" t="str">
        <f t="shared" si="136"/>
        <v/>
      </c>
      <c r="I702" s="9" t="str">
        <f t="shared" si="137"/>
        <v/>
      </c>
      <c r="J702" s="9" t="str">
        <f t="shared" si="138"/>
        <v/>
      </c>
      <c r="K702" s="11" t="e">
        <f t="shared" si="139"/>
        <v>#VALUE!</v>
      </c>
      <c r="L702" s="11" t="e">
        <f t="shared" si="140"/>
        <v>#VALUE!</v>
      </c>
      <c r="M702" s="11" t="e">
        <f t="shared" si="141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42"/>
        <v>#VALUE!</v>
      </c>
      <c r="S702" s="11" t="e">
        <f t="shared" si="143"/>
        <v>#VALUE!</v>
      </c>
      <c r="T702" s="11" t="e">
        <f t="shared" si="144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32"/>
        <v>#VALUE!</v>
      </c>
      <c r="E703" s="9" t="e">
        <f t="shared" si="133"/>
        <v>#VALUE!</v>
      </c>
      <c r="F703" s="9" t="e">
        <f t="shared" si="134"/>
        <v>#VALUE!</v>
      </c>
      <c r="G703" s="9" t="str">
        <f t="shared" si="135"/>
        <v/>
      </c>
      <c r="H703" s="9" t="str">
        <f t="shared" si="136"/>
        <v/>
      </c>
      <c r="I703" s="9" t="str">
        <f t="shared" si="137"/>
        <v/>
      </c>
      <c r="J703" s="9" t="str">
        <f t="shared" si="138"/>
        <v/>
      </c>
      <c r="K703" s="11" t="e">
        <f t="shared" si="139"/>
        <v>#VALUE!</v>
      </c>
      <c r="L703" s="11" t="e">
        <f t="shared" si="140"/>
        <v>#VALUE!</v>
      </c>
      <c r="M703" s="11" t="e">
        <f t="shared" si="141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42"/>
        <v>#VALUE!</v>
      </c>
      <c r="S703" s="11" t="e">
        <f t="shared" si="143"/>
        <v>#VALUE!</v>
      </c>
      <c r="T703" s="11" t="e">
        <f t="shared" si="144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32"/>
        <v>#VALUE!</v>
      </c>
      <c r="E704" s="9" t="e">
        <f t="shared" si="133"/>
        <v>#VALUE!</v>
      </c>
      <c r="F704" s="9" t="e">
        <f t="shared" si="134"/>
        <v>#VALUE!</v>
      </c>
      <c r="G704" s="9" t="str">
        <f t="shared" si="135"/>
        <v/>
      </c>
      <c r="H704" s="9" t="str">
        <f t="shared" si="136"/>
        <v/>
      </c>
      <c r="I704" s="9" t="str">
        <f t="shared" si="137"/>
        <v/>
      </c>
      <c r="J704" s="9" t="str">
        <f t="shared" si="138"/>
        <v/>
      </c>
      <c r="K704" s="11" t="e">
        <f t="shared" si="139"/>
        <v>#VALUE!</v>
      </c>
      <c r="L704" s="11" t="e">
        <f t="shared" si="140"/>
        <v>#VALUE!</v>
      </c>
      <c r="M704" s="11" t="e">
        <f t="shared" si="141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42"/>
        <v>#VALUE!</v>
      </c>
      <c r="S704" s="11" t="e">
        <f t="shared" si="143"/>
        <v>#VALUE!</v>
      </c>
      <c r="T704" s="11" t="e">
        <f t="shared" si="144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32"/>
        <v>#VALUE!</v>
      </c>
      <c r="E705" s="9" t="e">
        <f t="shared" si="133"/>
        <v>#VALUE!</v>
      </c>
      <c r="F705" s="9" t="e">
        <f t="shared" si="134"/>
        <v>#VALUE!</v>
      </c>
      <c r="G705" s="9" t="str">
        <f t="shared" si="135"/>
        <v/>
      </c>
      <c r="H705" s="9" t="str">
        <f t="shared" si="136"/>
        <v/>
      </c>
      <c r="I705" s="9" t="str">
        <f t="shared" si="137"/>
        <v/>
      </c>
      <c r="J705" s="9" t="str">
        <f t="shared" si="138"/>
        <v/>
      </c>
      <c r="K705" s="11" t="e">
        <f t="shared" si="139"/>
        <v>#VALUE!</v>
      </c>
      <c r="L705" s="11" t="e">
        <f t="shared" si="140"/>
        <v>#VALUE!</v>
      </c>
      <c r="M705" s="11" t="e">
        <f t="shared" si="141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42"/>
        <v>#VALUE!</v>
      </c>
      <c r="S705" s="11" t="e">
        <f t="shared" si="143"/>
        <v>#VALUE!</v>
      </c>
      <c r="T705" s="11" t="e">
        <f t="shared" si="144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32"/>
        <v>#VALUE!</v>
      </c>
      <c r="E706" s="9" t="e">
        <f t="shared" si="133"/>
        <v>#VALUE!</v>
      </c>
      <c r="F706" s="9" t="e">
        <f t="shared" si="134"/>
        <v>#VALUE!</v>
      </c>
      <c r="G706" s="9" t="str">
        <f t="shared" si="135"/>
        <v/>
      </c>
      <c r="H706" s="9" t="str">
        <f t="shared" si="136"/>
        <v/>
      </c>
      <c r="I706" s="9" t="str">
        <f t="shared" si="137"/>
        <v/>
      </c>
      <c r="J706" s="9" t="str">
        <f t="shared" si="138"/>
        <v/>
      </c>
      <c r="K706" s="11" t="e">
        <f t="shared" si="139"/>
        <v>#VALUE!</v>
      </c>
      <c r="L706" s="11" t="e">
        <f t="shared" si="140"/>
        <v>#VALUE!</v>
      </c>
      <c r="M706" s="11" t="e">
        <f t="shared" si="141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42"/>
        <v>#VALUE!</v>
      </c>
      <c r="S706" s="11" t="e">
        <f t="shared" si="143"/>
        <v>#VALUE!</v>
      </c>
      <c r="T706" s="11" t="e">
        <f t="shared" si="144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32"/>
        <v>#VALUE!</v>
      </c>
      <c r="E707" s="9" t="e">
        <f t="shared" si="133"/>
        <v>#VALUE!</v>
      </c>
      <c r="F707" s="9" t="e">
        <f t="shared" si="134"/>
        <v>#VALUE!</v>
      </c>
      <c r="G707" s="9" t="str">
        <f t="shared" si="135"/>
        <v/>
      </c>
      <c r="H707" s="9" t="str">
        <f t="shared" si="136"/>
        <v/>
      </c>
      <c r="I707" s="9" t="str">
        <f t="shared" si="137"/>
        <v/>
      </c>
      <c r="J707" s="9" t="str">
        <f t="shared" si="138"/>
        <v/>
      </c>
      <c r="K707" s="11" t="e">
        <f t="shared" si="139"/>
        <v>#VALUE!</v>
      </c>
      <c r="L707" s="11" t="e">
        <f t="shared" si="140"/>
        <v>#VALUE!</v>
      </c>
      <c r="M707" s="11" t="e">
        <f t="shared" si="141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42"/>
        <v>#VALUE!</v>
      </c>
      <c r="S707" s="11" t="e">
        <f t="shared" si="143"/>
        <v>#VALUE!</v>
      </c>
      <c r="T707" s="11" t="e">
        <f t="shared" si="144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45">(K708/(AR708+K708-(AR708*K708)))</f>
        <v>#VALUE!</v>
      </c>
      <c r="E708" s="9" t="e">
        <f t="shared" ref="E708:E771" si="146">(L708/(AR708+L708-(AR708*L708)))</f>
        <v>#VALUE!</v>
      </c>
      <c r="F708" s="9" t="e">
        <f t="shared" ref="F708:F771" si="147">(M708/(AR708+M708-(AR708*M708)))</f>
        <v>#VALUE!</v>
      </c>
      <c r="G708" s="9" t="str">
        <f t="shared" ref="G708:G771" si="148">AR708</f>
        <v/>
      </c>
      <c r="H708" s="9" t="str">
        <f t="shared" ref="H708:H771" si="149">IF(A708="","",1/D708)</f>
        <v/>
      </c>
      <c r="I708" s="9" t="str">
        <f t="shared" ref="I708:I771" si="150">IF(B708="","",1/E708)</f>
        <v/>
      </c>
      <c r="J708" s="9" t="str">
        <f t="shared" ref="J708:J771" si="151">IF(C708="","",1/F708)</f>
        <v/>
      </c>
      <c r="K708" s="11" t="e">
        <f t="shared" ref="K708:K771" si="152">1/A708</f>
        <v>#VALUE!</v>
      </c>
      <c r="L708" s="11" t="e">
        <f t="shared" ref="L708:L771" si="153">1/B708</f>
        <v>#VALUE!</v>
      </c>
      <c r="M708" s="11" t="e">
        <f t="shared" ref="M708:M771" si="154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55">O708/N708</f>
        <v>#VALUE!</v>
      </c>
      <c r="S708" s="11" t="e">
        <f t="shared" ref="S708:S771" si="156">P708/N708</f>
        <v>#VALUE!</v>
      </c>
      <c r="T708" s="11" t="e">
        <f t="shared" ref="T708:T771" si="157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45"/>
        <v>#VALUE!</v>
      </c>
      <c r="E709" s="9" t="e">
        <f t="shared" si="146"/>
        <v>#VALUE!</v>
      </c>
      <c r="F709" s="9" t="e">
        <f t="shared" si="147"/>
        <v>#VALUE!</v>
      </c>
      <c r="G709" s="9" t="str">
        <f t="shared" si="148"/>
        <v/>
      </c>
      <c r="H709" s="9" t="str">
        <f t="shared" si="149"/>
        <v/>
      </c>
      <c r="I709" s="9" t="str">
        <f t="shared" si="150"/>
        <v/>
      </c>
      <c r="J709" s="9" t="str">
        <f t="shared" si="151"/>
        <v/>
      </c>
      <c r="K709" s="11" t="e">
        <f t="shared" si="152"/>
        <v>#VALUE!</v>
      </c>
      <c r="L709" s="11" t="e">
        <f t="shared" si="153"/>
        <v>#VALUE!</v>
      </c>
      <c r="M709" s="11" t="e">
        <f t="shared" si="154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55"/>
        <v>#VALUE!</v>
      </c>
      <c r="S709" s="11" t="e">
        <f t="shared" si="156"/>
        <v>#VALUE!</v>
      </c>
      <c r="T709" s="11" t="e">
        <f t="shared" si="157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45"/>
        <v>#VALUE!</v>
      </c>
      <c r="E710" s="9" t="e">
        <f t="shared" si="146"/>
        <v>#VALUE!</v>
      </c>
      <c r="F710" s="9" t="e">
        <f t="shared" si="147"/>
        <v>#VALUE!</v>
      </c>
      <c r="G710" s="9" t="str">
        <f t="shared" si="148"/>
        <v/>
      </c>
      <c r="H710" s="9" t="str">
        <f t="shared" si="149"/>
        <v/>
      </c>
      <c r="I710" s="9" t="str">
        <f t="shared" si="150"/>
        <v/>
      </c>
      <c r="J710" s="9" t="str">
        <f t="shared" si="151"/>
        <v/>
      </c>
      <c r="K710" s="11" t="e">
        <f t="shared" si="152"/>
        <v>#VALUE!</v>
      </c>
      <c r="L710" s="11" t="e">
        <f t="shared" si="153"/>
        <v>#VALUE!</v>
      </c>
      <c r="M710" s="11" t="e">
        <f t="shared" si="154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55"/>
        <v>#VALUE!</v>
      </c>
      <c r="S710" s="11" t="e">
        <f t="shared" si="156"/>
        <v>#VALUE!</v>
      </c>
      <c r="T710" s="11" t="e">
        <f t="shared" si="157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45"/>
        <v>#VALUE!</v>
      </c>
      <c r="E711" s="9" t="e">
        <f t="shared" si="146"/>
        <v>#VALUE!</v>
      </c>
      <c r="F711" s="9" t="e">
        <f t="shared" si="147"/>
        <v>#VALUE!</v>
      </c>
      <c r="G711" s="9" t="str">
        <f t="shared" si="148"/>
        <v/>
      </c>
      <c r="H711" s="9" t="str">
        <f t="shared" si="149"/>
        <v/>
      </c>
      <c r="I711" s="9" t="str">
        <f t="shared" si="150"/>
        <v/>
      </c>
      <c r="J711" s="9" t="str">
        <f t="shared" si="151"/>
        <v/>
      </c>
      <c r="K711" s="11" t="e">
        <f t="shared" si="152"/>
        <v>#VALUE!</v>
      </c>
      <c r="L711" s="11" t="e">
        <f t="shared" si="153"/>
        <v>#VALUE!</v>
      </c>
      <c r="M711" s="11" t="e">
        <f t="shared" si="154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55"/>
        <v>#VALUE!</v>
      </c>
      <c r="S711" s="11" t="e">
        <f t="shared" si="156"/>
        <v>#VALUE!</v>
      </c>
      <c r="T711" s="11" t="e">
        <f t="shared" si="157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45"/>
        <v>#VALUE!</v>
      </c>
      <c r="E712" s="9" t="e">
        <f t="shared" si="146"/>
        <v>#VALUE!</v>
      </c>
      <c r="F712" s="9" t="e">
        <f t="shared" si="147"/>
        <v>#VALUE!</v>
      </c>
      <c r="G712" s="9" t="str">
        <f t="shared" si="148"/>
        <v/>
      </c>
      <c r="H712" s="9" t="str">
        <f t="shared" si="149"/>
        <v/>
      </c>
      <c r="I712" s="9" t="str">
        <f t="shared" si="150"/>
        <v/>
      </c>
      <c r="J712" s="9" t="str">
        <f t="shared" si="151"/>
        <v/>
      </c>
      <c r="K712" s="11" t="e">
        <f t="shared" si="152"/>
        <v>#VALUE!</v>
      </c>
      <c r="L712" s="11" t="e">
        <f t="shared" si="153"/>
        <v>#VALUE!</v>
      </c>
      <c r="M712" s="11" t="e">
        <f t="shared" si="154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55"/>
        <v>#VALUE!</v>
      </c>
      <c r="S712" s="11" t="e">
        <f t="shared" si="156"/>
        <v>#VALUE!</v>
      </c>
      <c r="T712" s="11" t="e">
        <f t="shared" si="157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45"/>
        <v>#VALUE!</v>
      </c>
      <c r="E713" s="9" t="e">
        <f t="shared" si="146"/>
        <v>#VALUE!</v>
      </c>
      <c r="F713" s="9" t="e">
        <f t="shared" si="147"/>
        <v>#VALUE!</v>
      </c>
      <c r="G713" s="9" t="str">
        <f t="shared" si="148"/>
        <v/>
      </c>
      <c r="H713" s="9" t="str">
        <f t="shared" si="149"/>
        <v/>
      </c>
      <c r="I713" s="9" t="str">
        <f t="shared" si="150"/>
        <v/>
      </c>
      <c r="J713" s="9" t="str">
        <f t="shared" si="151"/>
        <v/>
      </c>
      <c r="K713" s="11" t="e">
        <f t="shared" si="152"/>
        <v>#VALUE!</v>
      </c>
      <c r="L713" s="11" t="e">
        <f t="shared" si="153"/>
        <v>#VALUE!</v>
      </c>
      <c r="M713" s="11" t="e">
        <f t="shared" si="154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55"/>
        <v>#VALUE!</v>
      </c>
      <c r="S713" s="11" t="e">
        <f t="shared" si="156"/>
        <v>#VALUE!</v>
      </c>
      <c r="T713" s="11" t="e">
        <f t="shared" si="157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45"/>
        <v>#VALUE!</v>
      </c>
      <c r="E714" s="9" t="e">
        <f t="shared" si="146"/>
        <v>#VALUE!</v>
      </c>
      <c r="F714" s="9" t="e">
        <f t="shared" si="147"/>
        <v>#VALUE!</v>
      </c>
      <c r="G714" s="9" t="str">
        <f t="shared" si="148"/>
        <v/>
      </c>
      <c r="H714" s="9" t="str">
        <f t="shared" si="149"/>
        <v/>
      </c>
      <c r="I714" s="9" t="str">
        <f t="shared" si="150"/>
        <v/>
      </c>
      <c r="J714" s="9" t="str">
        <f t="shared" si="151"/>
        <v/>
      </c>
      <c r="K714" s="11" t="e">
        <f t="shared" si="152"/>
        <v>#VALUE!</v>
      </c>
      <c r="L714" s="11" t="e">
        <f t="shared" si="153"/>
        <v>#VALUE!</v>
      </c>
      <c r="M714" s="11" t="e">
        <f t="shared" si="154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55"/>
        <v>#VALUE!</v>
      </c>
      <c r="S714" s="11" t="e">
        <f t="shared" si="156"/>
        <v>#VALUE!</v>
      </c>
      <c r="T714" s="11" t="e">
        <f t="shared" si="157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45"/>
        <v>#VALUE!</v>
      </c>
      <c r="E715" s="9" t="e">
        <f t="shared" si="146"/>
        <v>#VALUE!</v>
      </c>
      <c r="F715" s="9" t="e">
        <f t="shared" si="147"/>
        <v>#VALUE!</v>
      </c>
      <c r="G715" s="9" t="str">
        <f t="shared" si="148"/>
        <v/>
      </c>
      <c r="H715" s="9" t="str">
        <f t="shared" si="149"/>
        <v/>
      </c>
      <c r="I715" s="9" t="str">
        <f t="shared" si="150"/>
        <v/>
      </c>
      <c r="J715" s="9" t="str">
        <f t="shared" si="151"/>
        <v/>
      </c>
      <c r="K715" s="11" t="e">
        <f t="shared" si="152"/>
        <v>#VALUE!</v>
      </c>
      <c r="L715" s="11" t="e">
        <f t="shared" si="153"/>
        <v>#VALUE!</v>
      </c>
      <c r="M715" s="11" t="e">
        <f t="shared" si="154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55"/>
        <v>#VALUE!</v>
      </c>
      <c r="S715" s="11" t="e">
        <f t="shared" si="156"/>
        <v>#VALUE!</v>
      </c>
      <c r="T715" s="11" t="e">
        <f t="shared" si="157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45"/>
        <v>#VALUE!</v>
      </c>
      <c r="E716" s="9" t="e">
        <f t="shared" si="146"/>
        <v>#VALUE!</v>
      </c>
      <c r="F716" s="9" t="e">
        <f t="shared" si="147"/>
        <v>#VALUE!</v>
      </c>
      <c r="G716" s="9" t="str">
        <f t="shared" si="148"/>
        <v/>
      </c>
      <c r="H716" s="9" t="str">
        <f t="shared" si="149"/>
        <v/>
      </c>
      <c r="I716" s="9" t="str">
        <f t="shared" si="150"/>
        <v/>
      </c>
      <c r="J716" s="9" t="str">
        <f t="shared" si="151"/>
        <v/>
      </c>
      <c r="K716" s="11" t="e">
        <f t="shared" si="152"/>
        <v>#VALUE!</v>
      </c>
      <c r="L716" s="11" t="e">
        <f t="shared" si="153"/>
        <v>#VALUE!</v>
      </c>
      <c r="M716" s="11" t="e">
        <f t="shared" si="154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55"/>
        <v>#VALUE!</v>
      </c>
      <c r="S716" s="11" t="e">
        <f t="shared" si="156"/>
        <v>#VALUE!</v>
      </c>
      <c r="T716" s="11" t="e">
        <f t="shared" si="157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45"/>
        <v>#VALUE!</v>
      </c>
      <c r="E717" s="9" t="e">
        <f t="shared" si="146"/>
        <v>#VALUE!</v>
      </c>
      <c r="F717" s="9" t="e">
        <f t="shared" si="147"/>
        <v>#VALUE!</v>
      </c>
      <c r="G717" s="9" t="str">
        <f t="shared" si="148"/>
        <v/>
      </c>
      <c r="H717" s="9" t="str">
        <f t="shared" si="149"/>
        <v/>
      </c>
      <c r="I717" s="9" t="str">
        <f t="shared" si="150"/>
        <v/>
      </c>
      <c r="J717" s="9" t="str">
        <f t="shared" si="151"/>
        <v/>
      </c>
      <c r="K717" s="11" t="e">
        <f t="shared" si="152"/>
        <v>#VALUE!</v>
      </c>
      <c r="L717" s="11" t="e">
        <f t="shared" si="153"/>
        <v>#VALUE!</v>
      </c>
      <c r="M717" s="11" t="e">
        <f t="shared" si="154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55"/>
        <v>#VALUE!</v>
      </c>
      <c r="S717" s="11" t="e">
        <f t="shared" si="156"/>
        <v>#VALUE!</v>
      </c>
      <c r="T717" s="11" t="e">
        <f t="shared" si="157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45"/>
        <v>#VALUE!</v>
      </c>
      <c r="E718" s="9" t="e">
        <f t="shared" si="146"/>
        <v>#VALUE!</v>
      </c>
      <c r="F718" s="9" t="e">
        <f t="shared" si="147"/>
        <v>#VALUE!</v>
      </c>
      <c r="G718" s="9" t="str">
        <f t="shared" si="148"/>
        <v/>
      </c>
      <c r="H718" s="9" t="str">
        <f t="shared" si="149"/>
        <v/>
      </c>
      <c r="I718" s="9" t="str">
        <f t="shared" si="150"/>
        <v/>
      </c>
      <c r="J718" s="9" t="str">
        <f t="shared" si="151"/>
        <v/>
      </c>
      <c r="K718" s="11" t="e">
        <f t="shared" si="152"/>
        <v>#VALUE!</v>
      </c>
      <c r="L718" s="11" t="e">
        <f t="shared" si="153"/>
        <v>#VALUE!</v>
      </c>
      <c r="M718" s="11" t="e">
        <f t="shared" si="154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55"/>
        <v>#VALUE!</v>
      </c>
      <c r="S718" s="11" t="e">
        <f t="shared" si="156"/>
        <v>#VALUE!</v>
      </c>
      <c r="T718" s="11" t="e">
        <f t="shared" si="157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45"/>
        <v>#VALUE!</v>
      </c>
      <c r="E719" s="9" t="e">
        <f t="shared" si="146"/>
        <v>#VALUE!</v>
      </c>
      <c r="F719" s="9" t="e">
        <f t="shared" si="147"/>
        <v>#VALUE!</v>
      </c>
      <c r="G719" s="9" t="str">
        <f t="shared" si="148"/>
        <v/>
      </c>
      <c r="H719" s="9" t="str">
        <f t="shared" si="149"/>
        <v/>
      </c>
      <c r="I719" s="9" t="str">
        <f t="shared" si="150"/>
        <v/>
      </c>
      <c r="J719" s="9" t="str">
        <f t="shared" si="151"/>
        <v/>
      </c>
      <c r="K719" s="11" t="e">
        <f t="shared" si="152"/>
        <v>#VALUE!</v>
      </c>
      <c r="L719" s="11" t="e">
        <f t="shared" si="153"/>
        <v>#VALUE!</v>
      </c>
      <c r="M719" s="11" t="e">
        <f t="shared" si="154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55"/>
        <v>#VALUE!</v>
      </c>
      <c r="S719" s="11" t="e">
        <f t="shared" si="156"/>
        <v>#VALUE!</v>
      </c>
      <c r="T719" s="11" t="e">
        <f t="shared" si="157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45"/>
        <v>#VALUE!</v>
      </c>
      <c r="E720" s="9" t="e">
        <f t="shared" si="146"/>
        <v>#VALUE!</v>
      </c>
      <c r="F720" s="9" t="e">
        <f t="shared" si="147"/>
        <v>#VALUE!</v>
      </c>
      <c r="G720" s="9" t="str">
        <f t="shared" si="148"/>
        <v/>
      </c>
      <c r="H720" s="9" t="str">
        <f t="shared" si="149"/>
        <v/>
      </c>
      <c r="I720" s="9" t="str">
        <f t="shared" si="150"/>
        <v/>
      </c>
      <c r="J720" s="9" t="str">
        <f t="shared" si="151"/>
        <v/>
      </c>
      <c r="K720" s="11" t="e">
        <f t="shared" si="152"/>
        <v>#VALUE!</v>
      </c>
      <c r="L720" s="11" t="e">
        <f t="shared" si="153"/>
        <v>#VALUE!</v>
      </c>
      <c r="M720" s="11" t="e">
        <f t="shared" si="154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55"/>
        <v>#VALUE!</v>
      </c>
      <c r="S720" s="11" t="e">
        <f t="shared" si="156"/>
        <v>#VALUE!</v>
      </c>
      <c r="T720" s="11" t="e">
        <f t="shared" si="157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45"/>
        <v>#VALUE!</v>
      </c>
      <c r="E721" s="9" t="e">
        <f t="shared" si="146"/>
        <v>#VALUE!</v>
      </c>
      <c r="F721" s="9" t="e">
        <f t="shared" si="147"/>
        <v>#VALUE!</v>
      </c>
      <c r="G721" s="9" t="str">
        <f t="shared" si="148"/>
        <v/>
      </c>
      <c r="H721" s="9" t="str">
        <f t="shared" si="149"/>
        <v/>
      </c>
      <c r="I721" s="9" t="str">
        <f t="shared" si="150"/>
        <v/>
      </c>
      <c r="J721" s="9" t="str">
        <f t="shared" si="151"/>
        <v/>
      </c>
      <c r="K721" s="11" t="e">
        <f t="shared" si="152"/>
        <v>#VALUE!</v>
      </c>
      <c r="L721" s="11" t="e">
        <f t="shared" si="153"/>
        <v>#VALUE!</v>
      </c>
      <c r="M721" s="11" t="e">
        <f t="shared" si="154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55"/>
        <v>#VALUE!</v>
      </c>
      <c r="S721" s="11" t="e">
        <f t="shared" si="156"/>
        <v>#VALUE!</v>
      </c>
      <c r="T721" s="11" t="e">
        <f t="shared" si="157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45"/>
        <v>#VALUE!</v>
      </c>
      <c r="E722" s="9" t="e">
        <f t="shared" si="146"/>
        <v>#VALUE!</v>
      </c>
      <c r="F722" s="9" t="e">
        <f t="shared" si="147"/>
        <v>#VALUE!</v>
      </c>
      <c r="G722" s="9" t="str">
        <f t="shared" si="148"/>
        <v/>
      </c>
      <c r="H722" s="9" t="str">
        <f t="shared" si="149"/>
        <v/>
      </c>
      <c r="I722" s="9" t="str">
        <f t="shared" si="150"/>
        <v/>
      </c>
      <c r="J722" s="9" t="str">
        <f t="shared" si="151"/>
        <v/>
      </c>
      <c r="K722" s="11" t="e">
        <f t="shared" si="152"/>
        <v>#VALUE!</v>
      </c>
      <c r="L722" s="11" t="e">
        <f t="shared" si="153"/>
        <v>#VALUE!</v>
      </c>
      <c r="M722" s="11" t="e">
        <f t="shared" si="154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55"/>
        <v>#VALUE!</v>
      </c>
      <c r="S722" s="11" t="e">
        <f t="shared" si="156"/>
        <v>#VALUE!</v>
      </c>
      <c r="T722" s="11" t="e">
        <f t="shared" si="157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45"/>
        <v>#VALUE!</v>
      </c>
      <c r="E723" s="9" t="e">
        <f t="shared" si="146"/>
        <v>#VALUE!</v>
      </c>
      <c r="F723" s="9" t="e">
        <f t="shared" si="147"/>
        <v>#VALUE!</v>
      </c>
      <c r="G723" s="9" t="str">
        <f t="shared" si="148"/>
        <v/>
      </c>
      <c r="H723" s="9" t="str">
        <f t="shared" si="149"/>
        <v/>
      </c>
      <c r="I723" s="9" t="str">
        <f t="shared" si="150"/>
        <v/>
      </c>
      <c r="J723" s="9" t="str">
        <f t="shared" si="151"/>
        <v/>
      </c>
      <c r="K723" s="11" t="e">
        <f t="shared" si="152"/>
        <v>#VALUE!</v>
      </c>
      <c r="L723" s="11" t="e">
        <f t="shared" si="153"/>
        <v>#VALUE!</v>
      </c>
      <c r="M723" s="11" t="e">
        <f t="shared" si="154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55"/>
        <v>#VALUE!</v>
      </c>
      <c r="S723" s="11" t="e">
        <f t="shared" si="156"/>
        <v>#VALUE!</v>
      </c>
      <c r="T723" s="11" t="e">
        <f t="shared" si="157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45"/>
        <v>#VALUE!</v>
      </c>
      <c r="E724" s="9" t="e">
        <f t="shared" si="146"/>
        <v>#VALUE!</v>
      </c>
      <c r="F724" s="9" t="e">
        <f t="shared" si="147"/>
        <v>#VALUE!</v>
      </c>
      <c r="G724" s="9" t="str">
        <f t="shared" si="148"/>
        <v/>
      </c>
      <c r="H724" s="9" t="str">
        <f t="shared" si="149"/>
        <v/>
      </c>
      <c r="I724" s="9" t="str">
        <f t="shared" si="150"/>
        <v/>
      </c>
      <c r="J724" s="9" t="str">
        <f t="shared" si="151"/>
        <v/>
      </c>
      <c r="K724" s="11" t="e">
        <f t="shared" si="152"/>
        <v>#VALUE!</v>
      </c>
      <c r="L724" s="11" t="e">
        <f t="shared" si="153"/>
        <v>#VALUE!</v>
      </c>
      <c r="M724" s="11" t="e">
        <f t="shared" si="154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55"/>
        <v>#VALUE!</v>
      </c>
      <c r="S724" s="11" t="e">
        <f t="shared" si="156"/>
        <v>#VALUE!</v>
      </c>
      <c r="T724" s="11" t="e">
        <f t="shared" si="157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45"/>
        <v>#VALUE!</v>
      </c>
      <c r="E725" s="9" t="e">
        <f t="shared" si="146"/>
        <v>#VALUE!</v>
      </c>
      <c r="F725" s="9" t="e">
        <f t="shared" si="147"/>
        <v>#VALUE!</v>
      </c>
      <c r="G725" s="9" t="str">
        <f t="shared" si="148"/>
        <v/>
      </c>
      <c r="H725" s="9" t="str">
        <f t="shared" si="149"/>
        <v/>
      </c>
      <c r="I725" s="9" t="str">
        <f t="shared" si="150"/>
        <v/>
      </c>
      <c r="J725" s="9" t="str">
        <f t="shared" si="151"/>
        <v/>
      </c>
      <c r="K725" s="11" t="e">
        <f t="shared" si="152"/>
        <v>#VALUE!</v>
      </c>
      <c r="L725" s="11" t="e">
        <f t="shared" si="153"/>
        <v>#VALUE!</v>
      </c>
      <c r="M725" s="11" t="e">
        <f t="shared" si="154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55"/>
        <v>#VALUE!</v>
      </c>
      <c r="S725" s="11" t="e">
        <f t="shared" si="156"/>
        <v>#VALUE!</v>
      </c>
      <c r="T725" s="11" t="e">
        <f t="shared" si="157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45"/>
        <v>#VALUE!</v>
      </c>
      <c r="E726" s="9" t="e">
        <f t="shared" si="146"/>
        <v>#VALUE!</v>
      </c>
      <c r="F726" s="9" t="e">
        <f t="shared" si="147"/>
        <v>#VALUE!</v>
      </c>
      <c r="G726" s="9" t="str">
        <f t="shared" si="148"/>
        <v/>
      </c>
      <c r="H726" s="9" t="str">
        <f t="shared" si="149"/>
        <v/>
      </c>
      <c r="I726" s="9" t="str">
        <f t="shared" si="150"/>
        <v/>
      </c>
      <c r="J726" s="9" t="str">
        <f t="shared" si="151"/>
        <v/>
      </c>
      <c r="K726" s="11" t="e">
        <f t="shared" si="152"/>
        <v>#VALUE!</v>
      </c>
      <c r="L726" s="11" t="e">
        <f t="shared" si="153"/>
        <v>#VALUE!</v>
      </c>
      <c r="M726" s="11" t="e">
        <f t="shared" si="154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55"/>
        <v>#VALUE!</v>
      </c>
      <c r="S726" s="11" t="e">
        <f t="shared" si="156"/>
        <v>#VALUE!</v>
      </c>
      <c r="T726" s="11" t="e">
        <f t="shared" si="157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45"/>
        <v>#VALUE!</v>
      </c>
      <c r="E727" s="9" t="e">
        <f t="shared" si="146"/>
        <v>#VALUE!</v>
      </c>
      <c r="F727" s="9" t="e">
        <f t="shared" si="147"/>
        <v>#VALUE!</v>
      </c>
      <c r="G727" s="9" t="str">
        <f t="shared" si="148"/>
        <v/>
      </c>
      <c r="H727" s="9" t="str">
        <f t="shared" si="149"/>
        <v/>
      </c>
      <c r="I727" s="9" t="str">
        <f t="shared" si="150"/>
        <v/>
      </c>
      <c r="J727" s="9" t="str">
        <f t="shared" si="151"/>
        <v/>
      </c>
      <c r="K727" s="11" t="e">
        <f t="shared" si="152"/>
        <v>#VALUE!</v>
      </c>
      <c r="L727" s="11" t="e">
        <f t="shared" si="153"/>
        <v>#VALUE!</v>
      </c>
      <c r="M727" s="11" t="e">
        <f t="shared" si="154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55"/>
        <v>#VALUE!</v>
      </c>
      <c r="S727" s="11" t="e">
        <f t="shared" si="156"/>
        <v>#VALUE!</v>
      </c>
      <c r="T727" s="11" t="e">
        <f t="shared" si="157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45"/>
        <v>#VALUE!</v>
      </c>
      <c r="E728" s="9" t="e">
        <f t="shared" si="146"/>
        <v>#VALUE!</v>
      </c>
      <c r="F728" s="9" t="e">
        <f t="shared" si="147"/>
        <v>#VALUE!</v>
      </c>
      <c r="G728" s="9" t="str">
        <f t="shared" si="148"/>
        <v/>
      </c>
      <c r="H728" s="9" t="str">
        <f t="shared" si="149"/>
        <v/>
      </c>
      <c r="I728" s="9" t="str">
        <f t="shared" si="150"/>
        <v/>
      </c>
      <c r="J728" s="9" t="str">
        <f t="shared" si="151"/>
        <v/>
      </c>
      <c r="K728" s="11" t="e">
        <f t="shared" si="152"/>
        <v>#VALUE!</v>
      </c>
      <c r="L728" s="11" t="e">
        <f t="shared" si="153"/>
        <v>#VALUE!</v>
      </c>
      <c r="M728" s="11" t="e">
        <f t="shared" si="154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55"/>
        <v>#VALUE!</v>
      </c>
      <c r="S728" s="11" t="e">
        <f t="shared" si="156"/>
        <v>#VALUE!</v>
      </c>
      <c r="T728" s="11" t="e">
        <f t="shared" si="157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45"/>
        <v>#VALUE!</v>
      </c>
      <c r="E729" s="9" t="e">
        <f t="shared" si="146"/>
        <v>#VALUE!</v>
      </c>
      <c r="F729" s="9" t="e">
        <f t="shared" si="147"/>
        <v>#VALUE!</v>
      </c>
      <c r="G729" s="9" t="str">
        <f t="shared" si="148"/>
        <v/>
      </c>
      <c r="H729" s="9" t="str">
        <f t="shared" si="149"/>
        <v/>
      </c>
      <c r="I729" s="9" t="str">
        <f t="shared" si="150"/>
        <v/>
      </c>
      <c r="J729" s="9" t="str">
        <f t="shared" si="151"/>
        <v/>
      </c>
      <c r="K729" s="11" t="e">
        <f t="shared" si="152"/>
        <v>#VALUE!</v>
      </c>
      <c r="L729" s="11" t="e">
        <f t="shared" si="153"/>
        <v>#VALUE!</v>
      </c>
      <c r="M729" s="11" t="e">
        <f t="shared" si="154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55"/>
        <v>#VALUE!</v>
      </c>
      <c r="S729" s="11" t="e">
        <f t="shared" si="156"/>
        <v>#VALUE!</v>
      </c>
      <c r="T729" s="11" t="e">
        <f t="shared" si="157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45"/>
        <v>#VALUE!</v>
      </c>
      <c r="E730" s="9" t="e">
        <f t="shared" si="146"/>
        <v>#VALUE!</v>
      </c>
      <c r="F730" s="9" t="e">
        <f t="shared" si="147"/>
        <v>#VALUE!</v>
      </c>
      <c r="G730" s="9" t="str">
        <f t="shared" si="148"/>
        <v/>
      </c>
      <c r="H730" s="9" t="str">
        <f t="shared" si="149"/>
        <v/>
      </c>
      <c r="I730" s="9" t="str">
        <f t="shared" si="150"/>
        <v/>
      </c>
      <c r="J730" s="9" t="str">
        <f t="shared" si="151"/>
        <v/>
      </c>
      <c r="K730" s="11" t="e">
        <f t="shared" si="152"/>
        <v>#VALUE!</v>
      </c>
      <c r="L730" s="11" t="e">
        <f t="shared" si="153"/>
        <v>#VALUE!</v>
      </c>
      <c r="M730" s="11" t="e">
        <f t="shared" si="154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55"/>
        <v>#VALUE!</v>
      </c>
      <c r="S730" s="11" t="e">
        <f t="shared" si="156"/>
        <v>#VALUE!</v>
      </c>
      <c r="T730" s="11" t="e">
        <f t="shared" si="157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45"/>
        <v>#VALUE!</v>
      </c>
      <c r="E731" s="9" t="e">
        <f t="shared" si="146"/>
        <v>#VALUE!</v>
      </c>
      <c r="F731" s="9" t="e">
        <f t="shared" si="147"/>
        <v>#VALUE!</v>
      </c>
      <c r="G731" s="9" t="str">
        <f t="shared" si="148"/>
        <v/>
      </c>
      <c r="H731" s="9" t="str">
        <f t="shared" si="149"/>
        <v/>
      </c>
      <c r="I731" s="9" t="str">
        <f t="shared" si="150"/>
        <v/>
      </c>
      <c r="J731" s="9" t="str">
        <f t="shared" si="151"/>
        <v/>
      </c>
      <c r="K731" s="11" t="e">
        <f t="shared" si="152"/>
        <v>#VALUE!</v>
      </c>
      <c r="L731" s="11" t="e">
        <f t="shared" si="153"/>
        <v>#VALUE!</v>
      </c>
      <c r="M731" s="11" t="e">
        <f t="shared" si="154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55"/>
        <v>#VALUE!</v>
      </c>
      <c r="S731" s="11" t="e">
        <f t="shared" si="156"/>
        <v>#VALUE!</v>
      </c>
      <c r="T731" s="11" t="e">
        <f t="shared" si="157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45"/>
        <v>#VALUE!</v>
      </c>
      <c r="E732" s="9" t="e">
        <f t="shared" si="146"/>
        <v>#VALUE!</v>
      </c>
      <c r="F732" s="9" t="e">
        <f t="shared" si="147"/>
        <v>#VALUE!</v>
      </c>
      <c r="G732" s="9" t="str">
        <f t="shared" si="148"/>
        <v/>
      </c>
      <c r="H732" s="9" t="str">
        <f t="shared" si="149"/>
        <v/>
      </c>
      <c r="I732" s="9" t="str">
        <f t="shared" si="150"/>
        <v/>
      </c>
      <c r="J732" s="9" t="str">
        <f t="shared" si="151"/>
        <v/>
      </c>
      <c r="K732" s="11" t="e">
        <f t="shared" si="152"/>
        <v>#VALUE!</v>
      </c>
      <c r="L732" s="11" t="e">
        <f t="shared" si="153"/>
        <v>#VALUE!</v>
      </c>
      <c r="M732" s="11" t="e">
        <f t="shared" si="154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55"/>
        <v>#VALUE!</v>
      </c>
      <c r="S732" s="11" t="e">
        <f t="shared" si="156"/>
        <v>#VALUE!</v>
      </c>
      <c r="T732" s="11" t="e">
        <f t="shared" si="157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45"/>
        <v>#VALUE!</v>
      </c>
      <c r="E733" s="9" t="e">
        <f t="shared" si="146"/>
        <v>#VALUE!</v>
      </c>
      <c r="F733" s="9" t="e">
        <f t="shared" si="147"/>
        <v>#VALUE!</v>
      </c>
      <c r="G733" s="9" t="str">
        <f t="shared" si="148"/>
        <v/>
      </c>
      <c r="H733" s="9" t="str">
        <f t="shared" si="149"/>
        <v/>
      </c>
      <c r="I733" s="9" t="str">
        <f t="shared" si="150"/>
        <v/>
      </c>
      <c r="J733" s="9" t="str">
        <f t="shared" si="151"/>
        <v/>
      </c>
      <c r="K733" s="11" t="e">
        <f t="shared" si="152"/>
        <v>#VALUE!</v>
      </c>
      <c r="L733" s="11" t="e">
        <f t="shared" si="153"/>
        <v>#VALUE!</v>
      </c>
      <c r="M733" s="11" t="e">
        <f t="shared" si="154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55"/>
        <v>#VALUE!</v>
      </c>
      <c r="S733" s="11" t="e">
        <f t="shared" si="156"/>
        <v>#VALUE!</v>
      </c>
      <c r="T733" s="11" t="e">
        <f t="shared" si="157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45"/>
        <v>#VALUE!</v>
      </c>
      <c r="E734" s="9" t="e">
        <f t="shared" si="146"/>
        <v>#VALUE!</v>
      </c>
      <c r="F734" s="9" t="e">
        <f t="shared" si="147"/>
        <v>#VALUE!</v>
      </c>
      <c r="G734" s="9" t="str">
        <f t="shared" si="148"/>
        <v/>
      </c>
      <c r="H734" s="9" t="str">
        <f t="shared" si="149"/>
        <v/>
      </c>
      <c r="I734" s="9" t="str">
        <f t="shared" si="150"/>
        <v/>
      </c>
      <c r="J734" s="9" t="str">
        <f t="shared" si="151"/>
        <v/>
      </c>
      <c r="K734" s="11" t="e">
        <f t="shared" si="152"/>
        <v>#VALUE!</v>
      </c>
      <c r="L734" s="11" t="e">
        <f t="shared" si="153"/>
        <v>#VALUE!</v>
      </c>
      <c r="M734" s="11" t="e">
        <f t="shared" si="154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55"/>
        <v>#VALUE!</v>
      </c>
      <c r="S734" s="11" t="e">
        <f t="shared" si="156"/>
        <v>#VALUE!</v>
      </c>
      <c r="T734" s="11" t="e">
        <f t="shared" si="157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45"/>
        <v>#VALUE!</v>
      </c>
      <c r="E735" s="9" t="e">
        <f t="shared" si="146"/>
        <v>#VALUE!</v>
      </c>
      <c r="F735" s="9" t="e">
        <f t="shared" si="147"/>
        <v>#VALUE!</v>
      </c>
      <c r="G735" s="9" t="str">
        <f t="shared" si="148"/>
        <v/>
      </c>
      <c r="H735" s="9" t="str">
        <f t="shared" si="149"/>
        <v/>
      </c>
      <c r="I735" s="9" t="str">
        <f t="shared" si="150"/>
        <v/>
      </c>
      <c r="J735" s="9" t="str">
        <f t="shared" si="151"/>
        <v/>
      </c>
      <c r="K735" s="11" t="e">
        <f t="shared" si="152"/>
        <v>#VALUE!</v>
      </c>
      <c r="L735" s="11" t="e">
        <f t="shared" si="153"/>
        <v>#VALUE!</v>
      </c>
      <c r="M735" s="11" t="e">
        <f t="shared" si="154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55"/>
        <v>#VALUE!</v>
      </c>
      <c r="S735" s="11" t="e">
        <f t="shared" si="156"/>
        <v>#VALUE!</v>
      </c>
      <c r="T735" s="11" t="e">
        <f t="shared" si="157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45"/>
        <v>#VALUE!</v>
      </c>
      <c r="E736" s="9" t="e">
        <f t="shared" si="146"/>
        <v>#VALUE!</v>
      </c>
      <c r="F736" s="9" t="e">
        <f t="shared" si="147"/>
        <v>#VALUE!</v>
      </c>
      <c r="G736" s="9" t="str">
        <f t="shared" si="148"/>
        <v/>
      </c>
      <c r="H736" s="9" t="str">
        <f t="shared" si="149"/>
        <v/>
      </c>
      <c r="I736" s="9" t="str">
        <f t="shared" si="150"/>
        <v/>
      </c>
      <c r="J736" s="9" t="str">
        <f t="shared" si="151"/>
        <v/>
      </c>
      <c r="K736" s="11" t="e">
        <f t="shared" si="152"/>
        <v>#VALUE!</v>
      </c>
      <c r="L736" s="11" t="e">
        <f t="shared" si="153"/>
        <v>#VALUE!</v>
      </c>
      <c r="M736" s="11" t="e">
        <f t="shared" si="154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55"/>
        <v>#VALUE!</v>
      </c>
      <c r="S736" s="11" t="e">
        <f t="shared" si="156"/>
        <v>#VALUE!</v>
      </c>
      <c r="T736" s="11" t="e">
        <f t="shared" si="157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45"/>
        <v>#VALUE!</v>
      </c>
      <c r="E737" s="9" t="e">
        <f t="shared" si="146"/>
        <v>#VALUE!</v>
      </c>
      <c r="F737" s="9" t="e">
        <f t="shared" si="147"/>
        <v>#VALUE!</v>
      </c>
      <c r="G737" s="9" t="str">
        <f t="shared" si="148"/>
        <v/>
      </c>
      <c r="H737" s="9" t="str">
        <f t="shared" si="149"/>
        <v/>
      </c>
      <c r="I737" s="9" t="str">
        <f t="shared" si="150"/>
        <v/>
      </c>
      <c r="J737" s="9" t="str">
        <f t="shared" si="151"/>
        <v/>
      </c>
      <c r="K737" s="11" t="e">
        <f t="shared" si="152"/>
        <v>#VALUE!</v>
      </c>
      <c r="L737" s="11" t="e">
        <f t="shared" si="153"/>
        <v>#VALUE!</v>
      </c>
      <c r="M737" s="11" t="e">
        <f t="shared" si="154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55"/>
        <v>#VALUE!</v>
      </c>
      <c r="S737" s="11" t="e">
        <f t="shared" si="156"/>
        <v>#VALUE!</v>
      </c>
      <c r="T737" s="11" t="e">
        <f t="shared" si="157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45"/>
        <v>#VALUE!</v>
      </c>
      <c r="E738" s="9" t="e">
        <f t="shared" si="146"/>
        <v>#VALUE!</v>
      </c>
      <c r="F738" s="9" t="e">
        <f t="shared" si="147"/>
        <v>#VALUE!</v>
      </c>
      <c r="G738" s="9" t="str">
        <f t="shared" si="148"/>
        <v/>
      </c>
      <c r="H738" s="9" t="str">
        <f t="shared" si="149"/>
        <v/>
      </c>
      <c r="I738" s="9" t="str">
        <f t="shared" si="150"/>
        <v/>
      </c>
      <c r="J738" s="9" t="str">
        <f t="shared" si="151"/>
        <v/>
      </c>
      <c r="K738" s="11" t="e">
        <f t="shared" si="152"/>
        <v>#VALUE!</v>
      </c>
      <c r="L738" s="11" t="e">
        <f t="shared" si="153"/>
        <v>#VALUE!</v>
      </c>
      <c r="M738" s="11" t="e">
        <f t="shared" si="154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55"/>
        <v>#VALUE!</v>
      </c>
      <c r="S738" s="11" t="e">
        <f t="shared" si="156"/>
        <v>#VALUE!</v>
      </c>
      <c r="T738" s="11" t="e">
        <f t="shared" si="157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45"/>
        <v>#VALUE!</v>
      </c>
      <c r="E739" s="9" t="e">
        <f t="shared" si="146"/>
        <v>#VALUE!</v>
      </c>
      <c r="F739" s="9" t="e">
        <f t="shared" si="147"/>
        <v>#VALUE!</v>
      </c>
      <c r="G739" s="9" t="str">
        <f t="shared" si="148"/>
        <v/>
      </c>
      <c r="H739" s="9" t="str">
        <f t="shared" si="149"/>
        <v/>
      </c>
      <c r="I739" s="9" t="str">
        <f t="shared" si="150"/>
        <v/>
      </c>
      <c r="J739" s="9" t="str">
        <f t="shared" si="151"/>
        <v/>
      </c>
      <c r="K739" s="11" t="e">
        <f t="shared" si="152"/>
        <v>#VALUE!</v>
      </c>
      <c r="L739" s="11" t="e">
        <f t="shared" si="153"/>
        <v>#VALUE!</v>
      </c>
      <c r="M739" s="11" t="e">
        <f t="shared" si="154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55"/>
        <v>#VALUE!</v>
      </c>
      <c r="S739" s="11" t="e">
        <f t="shared" si="156"/>
        <v>#VALUE!</v>
      </c>
      <c r="T739" s="11" t="e">
        <f t="shared" si="157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45"/>
        <v>#VALUE!</v>
      </c>
      <c r="E740" s="9" t="e">
        <f t="shared" si="146"/>
        <v>#VALUE!</v>
      </c>
      <c r="F740" s="9" t="e">
        <f t="shared" si="147"/>
        <v>#VALUE!</v>
      </c>
      <c r="G740" s="9" t="str">
        <f t="shared" si="148"/>
        <v/>
      </c>
      <c r="H740" s="9" t="str">
        <f t="shared" si="149"/>
        <v/>
      </c>
      <c r="I740" s="9" t="str">
        <f t="shared" si="150"/>
        <v/>
      </c>
      <c r="J740" s="9" t="str">
        <f t="shared" si="151"/>
        <v/>
      </c>
      <c r="K740" s="11" t="e">
        <f t="shared" si="152"/>
        <v>#VALUE!</v>
      </c>
      <c r="L740" s="11" t="e">
        <f t="shared" si="153"/>
        <v>#VALUE!</v>
      </c>
      <c r="M740" s="11" t="e">
        <f t="shared" si="154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55"/>
        <v>#VALUE!</v>
      </c>
      <c r="S740" s="11" t="e">
        <f t="shared" si="156"/>
        <v>#VALUE!</v>
      </c>
      <c r="T740" s="11" t="e">
        <f t="shared" si="157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45"/>
        <v>#VALUE!</v>
      </c>
      <c r="E741" s="9" t="e">
        <f t="shared" si="146"/>
        <v>#VALUE!</v>
      </c>
      <c r="F741" s="9" t="e">
        <f t="shared" si="147"/>
        <v>#VALUE!</v>
      </c>
      <c r="G741" s="9" t="str">
        <f t="shared" si="148"/>
        <v/>
      </c>
      <c r="H741" s="9" t="str">
        <f t="shared" si="149"/>
        <v/>
      </c>
      <c r="I741" s="9" t="str">
        <f t="shared" si="150"/>
        <v/>
      </c>
      <c r="J741" s="9" t="str">
        <f t="shared" si="151"/>
        <v/>
      </c>
      <c r="K741" s="11" t="e">
        <f t="shared" si="152"/>
        <v>#VALUE!</v>
      </c>
      <c r="L741" s="11" t="e">
        <f t="shared" si="153"/>
        <v>#VALUE!</v>
      </c>
      <c r="M741" s="11" t="e">
        <f t="shared" si="154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55"/>
        <v>#VALUE!</v>
      </c>
      <c r="S741" s="11" t="e">
        <f t="shared" si="156"/>
        <v>#VALUE!</v>
      </c>
      <c r="T741" s="11" t="e">
        <f t="shared" si="157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45"/>
        <v>#VALUE!</v>
      </c>
      <c r="E742" s="9" t="e">
        <f t="shared" si="146"/>
        <v>#VALUE!</v>
      </c>
      <c r="F742" s="9" t="e">
        <f t="shared" si="147"/>
        <v>#VALUE!</v>
      </c>
      <c r="G742" s="9" t="str">
        <f t="shared" si="148"/>
        <v/>
      </c>
      <c r="H742" s="9" t="str">
        <f t="shared" si="149"/>
        <v/>
      </c>
      <c r="I742" s="9" t="str">
        <f t="shared" si="150"/>
        <v/>
      </c>
      <c r="J742" s="9" t="str">
        <f t="shared" si="151"/>
        <v/>
      </c>
      <c r="K742" s="11" t="e">
        <f t="shared" si="152"/>
        <v>#VALUE!</v>
      </c>
      <c r="L742" s="11" t="e">
        <f t="shared" si="153"/>
        <v>#VALUE!</v>
      </c>
      <c r="M742" s="11" t="e">
        <f t="shared" si="154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55"/>
        <v>#VALUE!</v>
      </c>
      <c r="S742" s="11" t="e">
        <f t="shared" si="156"/>
        <v>#VALUE!</v>
      </c>
      <c r="T742" s="11" t="e">
        <f t="shared" si="157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45"/>
        <v>#VALUE!</v>
      </c>
      <c r="E743" s="9" t="e">
        <f t="shared" si="146"/>
        <v>#VALUE!</v>
      </c>
      <c r="F743" s="9" t="e">
        <f t="shared" si="147"/>
        <v>#VALUE!</v>
      </c>
      <c r="G743" s="9" t="str">
        <f t="shared" si="148"/>
        <v/>
      </c>
      <c r="H743" s="9" t="str">
        <f t="shared" si="149"/>
        <v/>
      </c>
      <c r="I743" s="9" t="str">
        <f t="shared" si="150"/>
        <v/>
      </c>
      <c r="J743" s="9" t="str">
        <f t="shared" si="151"/>
        <v/>
      </c>
      <c r="K743" s="11" t="e">
        <f t="shared" si="152"/>
        <v>#VALUE!</v>
      </c>
      <c r="L743" s="11" t="e">
        <f t="shared" si="153"/>
        <v>#VALUE!</v>
      </c>
      <c r="M743" s="11" t="e">
        <f t="shared" si="154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55"/>
        <v>#VALUE!</v>
      </c>
      <c r="S743" s="11" t="e">
        <f t="shared" si="156"/>
        <v>#VALUE!</v>
      </c>
      <c r="T743" s="11" t="e">
        <f t="shared" si="157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45"/>
        <v>#VALUE!</v>
      </c>
      <c r="E744" s="9" t="e">
        <f t="shared" si="146"/>
        <v>#VALUE!</v>
      </c>
      <c r="F744" s="9" t="e">
        <f t="shared" si="147"/>
        <v>#VALUE!</v>
      </c>
      <c r="G744" s="9" t="str">
        <f t="shared" si="148"/>
        <v/>
      </c>
      <c r="H744" s="9" t="str">
        <f t="shared" si="149"/>
        <v/>
      </c>
      <c r="I744" s="9" t="str">
        <f t="shared" si="150"/>
        <v/>
      </c>
      <c r="J744" s="9" t="str">
        <f t="shared" si="151"/>
        <v/>
      </c>
      <c r="K744" s="11" t="e">
        <f t="shared" si="152"/>
        <v>#VALUE!</v>
      </c>
      <c r="L744" s="11" t="e">
        <f t="shared" si="153"/>
        <v>#VALUE!</v>
      </c>
      <c r="M744" s="11" t="e">
        <f t="shared" si="154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55"/>
        <v>#VALUE!</v>
      </c>
      <c r="S744" s="11" t="e">
        <f t="shared" si="156"/>
        <v>#VALUE!</v>
      </c>
      <c r="T744" s="11" t="e">
        <f t="shared" si="157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45"/>
        <v>#VALUE!</v>
      </c>
      <c r="E745" s="9" t="e">
        <f t="shared" si="146"/>
        <v>#VALUE!</v>
      </c>
      <c r="F745" s="9" t="e">
        <f t="shared" si="147"/>
        <v>#VALUE!</v>
      </c>
      <c r="G745" s="9" t="str">
        <f t="shared" si="148"/>
        <v/>
      </c>
      <c r="H745" s="9" t="str">
        <f t="shared" si="149"/>
        <v/>
      </c>
      <c r="I745" s="9" t="str">
        <f t="shared" si="150"/>
        <v/>
      </c>
      <c r="J745" s="9" t="str">
        <f t="shared" si="151"/>
        <v/>
      </c>
      <c r="K745" s="11" t="e">
        <f t="shared" si="152"/>
        <v>#VALUE!</v>
      </c>
      <c r="L745" s="11" t="e">
        <f t="shared" si="153"/>
        <v>#VALUE!</v>
      </c>
      <c r="M745" s="11" t="e">
        <f t="shared" si="154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55"/>
        <v>#VALUE!</v>
      </c>
      <c r="S745" s="11" t="e">
        <f t="shared" si="156"/>
        <v>#VALUE!</v>
      </c>
      <c r="T745" s="11" t="e">
        <f t="shared" si="157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45"/>
        <v>#VALUE!</v>
      </c>
      <c r="E746" s="9" t="e">
        <f t="shared" si="146"/>
        <v>#VALUE!</v>
      </c>
      <c r="F746" s="9" t="e">
        <f t="shared" si="147"/>
        <v>#VALUE!</v>
      </c>
      <c r="G746" s="9" t="str">
        <f t="shared" si="148"/>
        <v/>
      </c>
      <c r="H746" s="9" t="str">
        <f t="shared" si="149"/>
        <v/>
      </c>
      <c r="I746" s="9" t="str">
        <f t="shared" si="150"/>
        <v/>
      </c>
      <c r="J746" s="9" t="str">
        <f t="shared" si="151"/>
        <v/>
      </c>
      <c r="K746" s="11" t="e">
        <f t="shared" si="152"/>
        <v>#VALUE!</v>
      </c>
      <c r="L746" s="11" t="e">
        <f t="shared" si="153"/>
        <v>#VALUE!</v>
      </c>
      <c r="M746" s="11" t="e">
        <f t="shared" si="154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55"/>
        <v>#VALUE!</v>
      </c>
      <c r="S746" s="11" t="e">
        <f t="shared" si="156"/>
        <v>#VALUE!</v>
      </c>
      <c r="T746" s="11" t="e">
        <f t="shared" si="157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45"/>
        <v>#VALUE!</v>
      </c>
      <c r="E747" s="9" t="e">
        <f t="shared" si="146"/>
        <v>#VALUE!</v>
      </c>
      <c r="F747" s="9" t="e">
        <f t="shared" si="147"/>
        <v>#VALUE!</v>
      </c>
      <c r="G747" s="9" t="str">
        <f t="shared" si="148"/>
        <v/>
      </c>
      <c r="H747" s="9" t="str">
        <f t="shared" si="149"/>
        <v/>
      </c>
      <c r="I747" s="9" t="str">
        <f t="shared" si="150"/>
        <v/>
      </c>
      <c r="J747" s="9" t="str">
        <f t="shared" si="151"/>
        <v/>
      </c>
      <c r="K747" s="11" t="e">
        <f t="shared" si="152"/>
        <v>#VALUE!</v>
      </c>
      <c r="L747" s="11" t="e">
        <f t="shared" si="153"/>
        <v>#VALUE!</v>
      </c>
      <c r="M747" s="11" t="e">
        <f t="shared" si="154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55"/>
        <v>#VALUE!</v>
      </c>
      <c r="S747" s="11" t="e">
        <f t="shared" si="156"/>
        <v>#VALUE!</v>
      </c>
      <c r="T747" s="11" t="e">
        <f t="shared" si="157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45"/>
        <v>#VALUE!</v>
      </c>
      <c r="E748" s="9" t="e">
        <f t="shared" si="146"/>
        <v>#VALUE!</v>
      </c>
      <c r="F748" s="9" t="e">
        <f t="shared" si="147"/>
        <v>#VALUE!</v>
      </c>
      <c r="G748" s="9" t="str">
        <f t="shared" si="148"/>
        <v/>
      </c>
      <c r="H748" s="9" t="str">
        <f t="shared" si="149"/>
        <v/>
      </c>
      <c r="I748" s="9" t="str">
        <f t="shared" si="150"/>
        <v/>
      </c>
      <c r="J748" s="9" t="str">
        <f t="shared" si="151"/>
        <v/>
      </c>
      <c r="K748" s="11" t="e">
        <f t="shared" si="152"/>
        <v>#VALUE!</v>
      </c>
      <c r="L748" s="11" t="e">
        <f t="shared" si="153"/>
        <v>#VALUE!</v>
      </c>
      <c r="M748" s="11" t="e">
        <f t="shared" si="154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55"/>
        <v>#VALUE!</v>
      </c>
      <c r="S748" s="11" t="e">
        <f t="shared" si="156"/>
        <v>#VALUE!</v>
      </c>
      <c r="T748" s="11" t="e">
        <f t="shared" si="157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45"/>
        <v>#VALUE!</v>
      </c>
      <c r="E749" s="9" t="e">
        <f t="shared" si="146"/>
        <v>#VALUE!</v>
      </c>
      <c r="F749" s="9" t="e">
        <f t="shared" si="147"/>
        <v>#VALUE!</v>
      </c>
      <c r="G749" s="9" t="str">
        <f t="shared" si="148"/>
        <v/>
      </c>
      <c r="H749" s="9" t="str">
        <f t="shared" si="149"/>
        <v/>
      </c>
      <c r="I749" s="9" t="str">
        <f t="shared" si="150"/>
        <v/>
      </c>
      <c r="J749" s="9" t="str">
        <f t="shared" si="151"/>
        <v/>
      </c>
      <c r="K749" s="11" t="e">
        <f t="shared" si="152"/>
        <v>#VALUE!</v>
      </c>
      <c r="L749" s="11" t="e">
        <f t="shared" si="153"/>
        <v>#VALUE!</v>
      </c>
      <c r="M749" s="11" t="e">
        <f t="shared" si="154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55"/>
        <v>#VALUE!</v>
      </c>
      <c r="S749" s="11" t="e">
        <f t="shared" si="156"/>
        <v>#VALUE!</v>
      </c>
      <c r="T749" s="11" t="e">
        <f t="shared" si="157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45"/>
        <v>#VALUE!</v>
      </c>
      <c r="E750" s="9" t="e">
        <f t="shared" si="146"/>
        <v>#VALUE!</v>
      </c>
      <c r="F750" s="9" t="e">
        <f t="shared" si="147"/>
        <v>#VALUE!</v>
      </c>
      <c r="G750" s="9" t="str">
        <f t="shared" si="148"/>
        <v/>
      </c>
      <c r="H750" s="9" t="str">
        <f t="shared" si="149"/>
        <v/>
      </c>
      <c r="I750" s="9" t="str">
        <f t="shared" si="150"/>
        <v/>
      </c>
      <c r="J750" s="9" t="str">
        <f t="shared" si="151"/>
        <v/>
      </c>
      <c r="K750" s="11" t="e">
        <f t="shared" si="152"/>
        <v>#VALUE!</v>
      </c>
      <c r="L750" s="11" t="e">
        <f t="shared" si="153"/>
        <v>#VALUE!</v>
      </c>
      <c r="M750" s="11" t="e">
        <f t="shared" si="154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55"/>
        <v>#VALUE!</v>
      </c>
      <c r="S750" s="11" t="e">
        <f t="shared" si="156"/>
        <v>#VALUE!</v>
      </c>
      <c r="T750" s="11" t="e">
        <f t="shared" si="157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45"/>
        <v>#VALUE!</v>
      </c>
      <c r="E751" s="9" t="e">
        <f t="shared" si="146"/>
        <v>#VALUE!</v>
      </c>
      <c r="F751" s="9" t="e">
        <f t="shared" si="147"/>
        <v>#VALUE!</v>
      </c>
      <c r="G751" s="9" t="str">
        <f t="shared" si="148"/>
        <v/>
      </c>
      <c r="H751" s="9" t="str">
        <f t="shared" si="149"/>
        <v/>
      </c>
      <c r="I751" s="9" t="str">
        <f t="shared" si="150"/>
        <v/>
      </c>
      <c r="J751" s="9" t="str">
        <f t="shared" si="151"/>
        <v/>
      </c>
      <c r="K751" s="11" t="e">
        <f t="shared" si="152"/>
        <v>#VALUE!</v>
      </c>
      <c r="L751" s="11" t="e">
        <f t="shared" si="153"/>
        <v>#VALUE!</v>
      </c>
      <c r="M751" s="11" t="e">
        <f t="shared" si="154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55"/>
        <v>#VALUE!</v>
      </c>
      <c r="S751" s="11" t="e">
        <f t="shared" si="156"/>
        <v>#VALUE!</v>
      </c>
      <c r="T751" s="11" t="e">
        <f t="shared" si="157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45"/>
        <v>#VALUE!</v>
      </c>
      <c r="E752" s="9" t="e">
        <f t="shared" si="146"/>
        <v>#VALUE!</v>
      </c>
      <c r="F752" s="9" t="e">
        <f t="shared" si="147"/>
        <v>#VALUE!</v>
      </c>
      <c r="G752" s="9" t="str">
        <f t="shared" si="148"/>
        <v/>
      </c>
      <c r="H752" s="9" t="str">
        <f t="shared" si="149"/>
        <v/>
      </c>
      <c r="I752" s="9" t="str">
        <f t="shared" si="150"/>
        <v/>
      </c>
      <c r="J752" s="9" t="str">
        <f t="shared" si="151"/>
        <v/>
      </c>
      <c r="K752" s="11" t="e">
        <f t="shared" si="152"/>
        <v>#VALUE!</v>
      </c>
      <c r="L752" s="11" t="e">
        <f t="shared" si="153"/>
        <v>#VALUE!</v>
      </c>
      <c r="M752" s="11" t="e">
        <f t="shared" si="154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55"/>
        <v>#VALUE!</v>
      </c>
      <c r="S752" s="11" t="e">
        <f t="shared" si="156"/>
        <v>#VALUE!</v>
      </c>
      <c r="T752" s="11" t="e">
        <f t="shared" si="157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45"/>
        <v>#VALUE!</v>
      </c>
      <c r="E753" s="9" t="e">
        <f t="shared" si="146"/>
        <v>#VALUE!</v>
      </c>
      <c r="F753" s="9" t="e">
        <f t="shared" si="147"/>
        <v>#VALUE!</v>
      </c>
      <c r="G753" s="9" t="str">
        <f t="shared" si="148"/>
        <v/>
      </c>
      <c r="H753" s="9" t="str">
        <f t="shared" si="149"/>
        <v/>
      </c>
      <c r="I753" s="9" t="str">
        <f t="shared" si="150"/>
        <v/>
      </c>
      <c r="J753" s="9" t="str">
        <f t="shared" si="151"/>
        <v/>
      </c>
      <c r="K753" s="11" t="e">
        <f t="shared" si="152"/>
        <v>#VALUE!</v>
      </c>
      <c r="L753" s="11" t="e">
        <f t="shared" si="153"/>
        <v>#VALUE!</v>
      </c>
      <c r="M753" s="11" t="e">
        <f t="shared" si="154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55"/>
        <v>#VALUE!</v>
      </c>
      <c r="S753" s="11" t="e">
        <f t="shared" si="156"/>
        <v>#VALUE!</v>
      </c>
      <c r="T753" s="11" t="e">
        <f t="shared" si="157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45"/>
        <v>#VALUE!</v>
      </c>
      <c r="E754" s="9" t="e">
        <f t="shared" si="146"/>
        <v>#VALUE!</v>
      </c>
      <c r="F754" s="9" t="e">
        <f t="shared" si="147"/>
        <v>#VALUE!</v>
      </c>
      <c r="G754" s="9" t="str">
        <f t="shared" si="148"/>
        <v/>
      </c>
      <c r="H754" s="9" t="str">
        <f t="shared" si="149"/>
        <v/>
      </c>
      <c r="I754" s="9" t="str">
        <f t="shared" si="150"/>
        <v/>
      </c>
      <c r="J754" s="9" t="str">
        <f t="shared" si="151"/>
        <v/>
      </c>
      <c r="K754" s="11" t="e">
        <f t="shared" si="152"/>
        <v>#VALUE!</v>
      </c>
      <c r="L754" s="11" t="e">
        <f t="shared" si="153"/>
        <v>#VALUE!</v>
      </c>
      <c r="M754" s="11" t="e">
        <f t="shared" si="154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55"/>
        <v>#VALUE!</v>
      </c>
      <c r="S754" s="11" t="e">
        <f t="shared" si="156"/>
        <v>#VALUE!</v>
      </c>
      <c r="T754" s="11" t="e">
        <f t="shared" si="157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45"/>
        <v>#VALUE!</v>
      </c>
      <c r="E755" s="9" t="e">
        <f t="shared" si="146"/>
        <v>#VALUE!</v>
      </c>
      <c r="F755" s="9" t="e">
        <f t="shared" si="147"/>
        <v>#VALUE!</v>
      </c>
      <c r="G755" s="9" t="str">
        <f t="shared" si="148"/>
        <v/>
      </c>
      <c r="H755" s="9" t="str">
        <f t="shared" si="149"/>
        <v/>
      </c>
      <c r="I755" s="9" t="str">
        <f t="shared" si="150"/>
        <v/>
      </c>
      <c r="J755" s="9" t="str">
        <f t="shared" si="151"/>
        <v/>
      </c>
      <c r="K755" s="11" t="e">
        <f t="shared" si="152"/>
        <v>#VALUE!</v>
      </c>
      <c r="L755" s="11" t="e">
        <f t="shared" si="153"/>
        <v>#VALUE!</v>
      </c>
      <c r="M755" s="11" t="e">
        <f t="shared" si="154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55"/>
        <v>#VALUE!</v>
      </c>
      <c r="S755" s="11" t="e">
        <f t="shared" si="156"/>
        <v>#VALUE!</v>
      </c>
      <c r="T755" s="11" t="e">
        <f t="shared" si="157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45"/>
        <v>#VALUE!</v>
      </c>
      <c r="E756" s="9" t="e">
        <f t="shared" si="146"/>
        <v>#VALUE!</v>
      </c>
      <c r="F756" s="9" t="e">
        <f t="shared" si="147"/>
        <v>#VALUE!</v>
      </c>
      <c r="G756" s="9" t="str">
        <f t="shared" si="148"/>
        <v/>
      </c>
      <c r="H756" s="9" t="str">
        <f t="shared" si="149"/>
        <v/>
      </c>
      <c r="I756" s="9" t="str">
        <f t="shared" si="150"/>
        <v/>
      </c>
      <c r="J756" s="9" t="str">
        <f t="shared" si="151"/>
        <v/>
      </c>
      <c r="K756" s="11" t="e">
        <f t="shared" si="152"/>
        <v>#VALUE!</v>
      </c>
      <c r="L756" s="11" t="e">
        <f t="shared" si="153"/>
        <v>#VALUE!</v>
      </c>
      <c r="M756" s="11" t="e">
        <f t="shared" si="154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55"/>
        <v>#VALUE!</v>
      </c>
      <c r="S756" s="11" t="e">
        <f t="shared" si="156"/>
        <v>#VALUE!</v>
      </c>
      <c r="T756" s="11" t="e">
        <f t="shared" si="157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45"/>
        <v>#VALUE!</v>
      </c>
      <c r="E757" s="9" t="e">
        <f t="shared" si="146"/>
        <v>#VALUE!</v>
      </c>
      <c r="F757" s="9" t="e">
        <f t="shared" si="147"/>
        <v>#VALUE!</v>
      </c>
      <c r="G757" s="9" t="str">
        <f t="shared" si="148"/>
        <v/>
      </c>
      <c r="H757" s="9" t="str">
        <f t="shared" si="149"/>
        <v/>
      </c>
      <c r="I757" s="9" t="str">
        <f t="shared" si="150"/>
        <v/>
      </c>
      <c r="J757" s="9" t="str">
        <f t="shared" si="151"/>
        <v/>
      </c>
      <c r="K757" s="11" t="e">
        <f t="shared" si="152"/>
        <v>#VALUE!</v>
      </c>
      <c r="L757" s="11" t="e">
        <f t="shared" si="153"/>
        <v>#VALUE!</v>
      </c>
      <c r="M757" s="11" t="e">
        <f t="shared" si="154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55"/>
        <v>#VALUE!</v>
      </c>
      <c r="S757" s="11" t="e">
        <f t="shared" si="156"/>
        <v>#VALUE!</v>
      </c>
      <c r="T757" s="11" t="e">
        <f t="shared" si="157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45"/>
        <v>#VALUE!</v>
      </c>
      <c r="E758" s="9" t="e">
        <f t="shared" si="146"/>
        <v>#VALUE!</v>
      </c>
      <c r="F758" s="9" t="e">
        <f t="shared" si="147"/>
        <v>#VALUE!</v>
      </c>
      <c r="G758" s="9" t="str">
        <f t="shared" si="148"/>
        <v/>
      </c>
      <c r="H758" s="9" t="str">
        <f t="shared" si="149"/>
        <v/>
      </c>
      <c r="I758" s="9" t="str">
        <f t="shared" si="150"/>
        <v/>
      </c>
      <c r="J758" s="9" t="str">
        <f t="shared" si="151"/>
        <v/>
      </c>
      <c r="K758" s="11" t="e">
        <f t="shared" si="152"/>
        <v>#VALUE!</v>
      </c>
      <c r="L758" s="11" t="e">
        <f t="shared" si="153"/>
        <v>#VALUE!</v>
      </c>
      <c r="M758" s="11" t="e">
        <f t="shared" si="154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55"/>
        <v>#VALUE!</v>
      </c>
      <c r="S758" s="11" t="e">
        <f t="shared" si="156"/>
        <v>#VALUE!</v>
      </c>
      <c r="T758" s="11" t="e">
        <f t="shared" si="157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45"/>
        <v>#VALUE!</v>
      </c>
      <c r="E759" s="9" t="e">
        <f t="shared" si="146"/>
        <v>#VALUE!</v>
      </c>
      <c r="F759" s="9" t="e">
        <f t="shared" si="147"/>
        <v>#VALUE!</v>
      </c>
      <c r="G759" s="9" t="str">
        <f t="shared" si="148"/>
        <v/>
      </c>
      <c r="H759" s="9" t="str">
        <f t="shared" si="149"/>
        <v/>
      </c>
      <c r="I759" s="9" t="str">
        <f t="shared" si="150"/>
        <v/>
      </c>
      <c r="J759" s="9" t="str">
        <f t="shared" si="151"/>
        <v/>
      </c>
      <c r="K759" s="11" t="e">
        <f t="shared" si="152"/>
        <v>#VALUE!</v>
      </c>
      <c r="L759" s="11" t="e">
        <f t="shared" si="153"/>
        <v>#VALUE!</v>
      </c>
      <c r="M759" s="11" t="e">
        <f t="shared" si="154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55"/>
        <v>#VALUE!</v>
      </c>
      <c r="S759" s="11" t="e">
        <f t="shared" si="156"/>
        <v>#VALUE!</v>
      </c>
      <c r="T759" s="11" t="e">
        <f t="shared" si="157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45"/>
        <v>#VALUE!</v>
      </c>
      <c r="E760" s="9" t="e">
        <f t="shared" si="146"/>
        <v>#VALUE!</v>
      </c>
      <c r="F760" s="9" t="e">
        <f t="shared" si="147"/>
        <v>#VALUE!</v>
      </c>
      <c r="G760" s="9" t="str">
        <f t="shared" si="148"/>
        <v/>
      </c>
      <c r="H760" s="9" t="str">
        <f t="shared" si="149"/>
        <v/>
      </c>
      <c r="I760" s="9" t="str">
        <f t="shared" si="150"/>
        <v/>
      </c>
      <c r="J760" s="9" t="str">
        <f t="shared" si="151"/>
        <v/>
      </c>
      <c r="K760" s="11" t="e">
        <f t="shared" si="152"/>
        <v>#VALUE!</v>
      </c>
      <c r="L760" s="11" t="e">
        <f t="shared" si="153"/>
        <v>#VALUE!</v>
      </c>
      <c r="M760" s="11" t="e">
        <f t="shared" si="154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55"/>
        <v>#VALUE!</v>
      </c>
      <c r="S760" s="11" t="e">
        <f t="shared" si="156"/>
        <v>#VALUE!</v>
      </c>
      <c r="T760" s="11" t="e">
        <f t="shared" si="157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45"/>
        <v>#VALUE!</v>
      </c>
      <c r="E761" s="9" t="e">
        <f t="shared" si="146"/>
        <v>#VALUE!</v>
      </c>
      <c r="F761" s="9" t="e">
        <f t="shared" si="147"/>
        <v>#VALUE!</v>
      </c>
      <c r="G761" s="9" t="str">
        <f t="shared" si="148"/>
        <v/>
      </c>
      <c r="H761" s="9" t="str">
        <f t="shared" si="149"/>
        <v/>
      </c>
      <c r="I761" s="9" t="str">
        <f t="shared" si="150"/>
        <v/>
      </c>
      <c r="J761" s="9" t="str">
        <f t="shared" si="151"/>
        <v/>
      </c>
      <c r="K761" s="11" t="e">
        <f t="shared" si="152"/>
        <v>#VALUE!</v>
      </c>
      <c r="L761" s="11" t="e">
        <f t="shared" si="153"/>
        <v>#VALUE!</v>
      </c>
      <c r="M761" s="11" t="e">
        <f t="shared" si="154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55"/>
        <v>#VALUE!</v>
      </c>
      <c r="S761" s="11" t="e">
        <f t="shared" si="156"/>
        <v>#VALUE!</v>
      </c>
      <c r="T761" s="11" t="e">
        <f t="shared" si="157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45"/>
        <v>#VALUE!</v>
      </c>
      <c r="E762" s="9" t="e">
        <f t="shared" si="146"/>
        <v>#VALUE!</v>
      </c>
      <c r="F762" s="9" t="e">
        <f t="shared" si="147"/>
        <v>#VALUE!</v>
      </c>
      <c r="G762" s="9" t="str">
        <f t="shared" si="148"/>
        <v/>
      </c>
      <c r="H762" s="9" t="str">
        <f t="shared" si="149"/>
        <v/>
      </c>
      <c r="I762" s="9" t="str">
        <f t="shared" si="150"/>
        <v/>
      </c>
      <c r="J762" s="9" t="str">
        <f t="shared" si="151"/>
        <v/>
      </c>
      <c r="K762" s="11" t="e">
        <f t="shared" si="152"/>
        <v>#VALUE!</v>
      </c>
      <c r="L762" s="11" t="e">
        <f t="shared" si="153"/>
        <v>#VALUE!</v>
      </c>
      <c r="M762" s="11" t="e">
        <f t="shared" si="154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55"/>
        <v>#VALUE!</v>
      </c>
      <c r="S762" s="11" t="e">
        <f t="shared" si="156"/>
        <v>#VALUE!</v>
      </c>
      <c r="T762" s="11" t="e">
        <f t="shared" si="157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45"/>
        <v>#VALUE!</v>
      </c>
      <c r="E763" s="9" t="e">
        <f t="shared" si="146"/>
        <v>#VALUE!</v>
      </c>
      <c r="F763" s="9" t="e">
        <f t="shared" si="147"/>
        <v>#VALUE!</v>
      </c>
      <c r="G763" s="9" t="str">
        <f t="shared" si="148"/>
        <v/>
      </c>
      <c r="H763" s="9" t="str">
        <f t="shared" si="149"/>
        <v/>
      </c>
      <c r="I763" s="9" t="str">
        <f t="shared" si="150"/>
        <v/>
      </c>
      <c r="J763" s="9" t="str">
        <f t="shared" si="151"/>
        <v/>
      </c>
      <c r="K763" s="11" t="e">
        <f t="shared" si="152"/>
        <v>#VALUE!</v>
      </c>
      <c r="L763" s="11" t="e">
        <f t="shared" si="153"/>
        <v>#VALUE!</v>
      </c>
      <c r="M763" s="11" t="e">
        <f t="shared" si="154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55"/>
        <v>#VALUE!</v>
      </c>
      <c r="S763" s="11" t="e">
        <f t="shared" si="156"/>
        <v>#VALUE!</v>
      </c>
      <c r="T763" s="11" t="e">
        <f t="shared" si="157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45"/>
        <v>#VALUE!</v>
      </c>
      <c r="E764" s="9" t="e">
        <f t="shared" si="146"/>
        <v>#VALUE!</v>
      </c>
      <c r="F764" s="9" t="e">
        <f t="shared" si="147"/>
        <v>#VALUE!</v>
      </c>
      <c r="G764" s="9" t="str">
        <f t="shared" si="148"/>
        <v/>
      </c>
      <c r="H764" s="9" t="str">
        <f t="shared" si="149"/>
        <v/>
      </c>
      <c r="I764" s="9" t="str">
        <f t="shared" si="150"/>
        <v/>
      </c>
      <c r="J764" s="9" t="str">
        <f t="shared" si="151"/>
        <v/>
      </c>
      <c r="K764" s="11" t="e">
        <f t="shared" si="152"/>
        <v>#VALUE!</v>
      </c>
      <c r="L764" s="11" t="e">
        <f t="shared" si="153"/>
        <v>#VALUE!</v>
      </c>
      <c r="M764" s="11" t="e">
        <f t="shared" si="154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55"/>
        <v>#VALUE!</v>
      </c>
      <c r="S764" s="11" t="e">
        <f t="shared" si="156"/>
        <v>#VALUE!</v>
      </c>
      <c r="T764" s="11" t="e">
        <f t="shared" si="157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45"/>
        <v>#VALUE!</v>
      </c>
      <c r="E765" s="9" t="e">
        <f t="shared" si="146"/>
        <v>#VALUE!</v>
      </c>
      <c r="F765" s="9" t="e">
        <f t="shared" si="147"/>
        <v>#VALUE!</v>
      </c>
      <c r="G765" s="9" t="str">
        <f t="shared" si="148"/>
        <v/>
      </c>
      <c r="H765" s="9" t="str">
        <f t="shared" si="149"/>
        <v/>
      </c>
      <c r="I765" s="9" t="str">
        <f t="shared" si="150"/>
        <v/>
      </c>
      <c r="J765" s="9" t="str">
        <f t="shared" si="151"/>
        <v/>
      </c>
      <c r="K765" s="11" t="e">
        <f t="shared" si="152"/>
        <v>#VALUE!</v>
      </c>
      <c r="L765" s="11" t="e">
        <f t="shared" si="153"/>
        <v>#VALUE!</v>
      </c>
      <c r="M765" s="11" t="e">
        <f t="shared" si="154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55"/>
        <v>#VALUE!</v>
      </c>
      <c r="S765" s="11" t="e">
        <f t="shared" si="156"/>
        <v>#VALUE!</v>
      </c>
      <c r="T765" s="11" t="e">
        <f t="shared" si="157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45"/>
        <v>#VALUE!</v>
      </c>
      <c r="E766" s="9" t="e">
        <f t="shared" si="146"/>
        <v>#VALUE!</v>
      </c>
      <c r="F766" s="9" t="e">
        <f t="shared" si="147"/>
        <v>#VALUE!</v>
      </c>
      <c r="G766" s="9" t="str">
        <f t="shared" si="148"/>
        <v/>
      </c>
      <c r="H766" s="9" t="str">
        <f t="shared" si="149"/>
        <v/>
      </c>
      <c r="I766" s="9" t="str">
        <f t="shared" si="150"/>
        <v/>
      </c>
      <c r="J766" s="9" t="str">
        <f t="shared" si="151"/>
        <v/>
      </c>
      <c r="K766" s="11" t="e">
        <f t="shared" si="152"/>
        <v>#VALUE!</v>
      </c>
      <c r="L766" s="11" t="e">
        <f t="shared" si="153"/>
        <v>#VALUE!</v>
      </c>
      <c r="M766" s="11" t="e">
        <f t="shared" si="154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55"/>
        <v>#VALUE!</v>
      </c>
      <c r="S766" s="11" t="e">
        <f t="shared" si="156"/>
        <v>#VALUE!</v>
      </c>
      <c r="T766" s="11" t="e">
        <f t="shared" si="157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45"/>
        <v>#VALUE!</v>
      </c>
      <c r="E767" s="9" t="e">
        <f t="shared" si="146"/>
        <v>#VALUE!</v>
      </c>
      <c r="F767" s="9" t="e">
        <f t="shared" si="147"/>
        <v>#VALUE!</v>
      </c>
      <c r="G767" s="9" t="str">
        <f t="shared" si="148"/>
        <v/>
      </c>
      <c r="H767" s="9" t="str">
        <f t="shared" si="149"/>
        <v/>
      </c>
      <c r="I767" s="9" t="str">
        <f t="shared" si="150"/>
        <v/>
      </c>
      <c r="J767" s="9" t="str">
        <f t="shared" si="151"/>
        <v/>
      </c>
      <c r="K767" s="11" t="e">
        <f t="shared" si="152"/>
        <v>#VALUE!</v>
      </c>
      <c r="L767" s="11" t="e">
        <f t="shared" si="153"/>
        <v>#VALUE!</v>
      </c>
      <c r="M767" s="11" t="e">
        <f t="shared" si="154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55"/>
        <v>#VALUE!</v>
      </c>
      <c r="S767" s="11" t="e">
        <f t="shared" si="156"/>
        <v>#VALUE!</v>
      </c>
      <c r="T767" s="11" t="e">
        <f t="shared" si="157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45"/>
        <v>#VALUE!</v>
      </c>
      <c r="E768" s="9" t="e">
        <f t="shared" si="146"/>
        <v>#VALUE!</v>
      </c>
      <c r="F768" s="9" t="e">
        <f t="shared" si="147"/>
        <v>#VALUE!</v>
      </c>
      <c r="G768" s="9" t="str">
        <f t="shared" si="148"/>
        <v/>
      </c>
      <c r="H768" s="9" t="str">
        <f t="shared" si="149"/>
        <v/>
      </c>
      <c r="I768" s="9" t="str">
        <f t="shared" si="150"/>
        <v/>
      </c>
      <c r="J768" s="9" t="str">
        <f t="shared" si="151"/>
        <v/>
      </c>
      <c r="K768" s="11" t="e">
        <f t="shared" si="152"/>
        <v>#VALUE!</v>
      </c>
      <c r="L768" s="11" t="e">
        <f t="shared" si="153"/>
        <v>#VALUE!</v>
      </c>
      <c r="M768" s="11" t="e">
        <f t="shared" si="154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55"/>
        <v>#VALUE!</v>
      </c>
      <c r="S768" s="11" t="e">
        <f t="shared" si="156"/>
        <v>#VALUE!</v>
      </c>
      <c r="T768" s="11" t="e">
        <f t="shared" si="157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45"/>
        <v>#VALUE!</v>
      </c>
      <c r="E769" s="9" t="e">
        <f t="shared" si="146"/>
        <v>#VALUE!</v>
      </c>
      <c r="F769" s="9" t="e">
        <f t="shared" si="147"/>
        <v>#VALUE!</v>
      </c>
      <c r="G769" s="9" t="str">
        <f t="shared" si="148"/>
        <v/>
      </c>
      <c r="H769" s="9" t="str">
        <f t="shared" si="149"/>
        <v/>
      </c>
      <c r="I769" s="9" t="str">
        <f t="shared" si="150"/>
        <v/>
      </c>
      <c r="J769" s="9" t="str">
        <f t="shared" si="151"/>
        <v/>
      </c>
      <c r="K769" s="11" t="e">
        <f t="shared" si="152"/>
        <v>#VALUE!</v>
      </c>
      <c r="L769" s="11" t="e">
        <f t="shared" si="153"/>
        <v>#VALUE!</v>
      </c>
      <c r="M769" s="11" t="e">
        <f t="shared" si="154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55"/>
        <v>#VALUE!</v>
      </c>
      <c r="S769" s="11" t="e">
        <f t="shared" si="156"/>
        <v>#VALUE!</v>
      </c>
      <c r="T769" s="11" t="e">
        <f t="shared" si="157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45"/>
        <v>#VALUE!</v>
      </c>
      <c r="E770" s="9" t="e">
        <f t="shared" si="146"/>
        <v>#VALUE!</v>
      </c>
      <c r="F770" s="9" t="e">
        <f t="shared" si="147"/>
        <v>#VALUE!</v>
      </c>
      <c r="G770" s="9" t="str">
        <f t="shared" si="148"/>
        <v/>
      </c>
      <c r="H770" s="9" t="str">
        <f t="shared" si="149"/>
        <v/>
      </c>
      <c r="I770" s="9" t="str">
        <f t="shared" si="150"/>
        <v/>
      </c>
      <c r="J770" s="9" t="str">
        <f t="shared" si="151"/>
        <v/>
      </c>
      <c r="K770" s="11" t="e">
        <f t="shared" si="152"/>
        <v>#VALUE!</v>
      </c>
      <c r="L770" s="11" t="e">
        <f t="shared" si="153"/>
        <v>#VALUE!</v>
      </c>
      <c r="M770" s="11" t="e">
        <f t="shared" si="154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55"/>
        <v>#VALUE!</v>
      </c>
      <c r="S770" s="11" t="e">
        <f t="shared" si="156"/>
        <v>#VALUE!</v>
      </c>
      <c r="T770" s="11" t="e">
        <f t="shared" si="157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45"/>
        <v>#VALUE!</v>
      </c>
      <c r="E771" s="9" t="e">
        <f t="shared" si="146"/>
        <v>#VALUE!</v>
      </c>
      <c r="F771" s="9" t="e">
        <f t="shared" si="147"/>
        <v>#VALUE!</v>
      </c>
      <c r="G771" s="9" t="str">
        <f t="shared" si="148"/>
        <v/>
      </c>
      <c r="H771" s="9" t="str">
        <f t="shared" si="149"/>
        <v/>
      </c>
      <c r="I771" s="9" t="str">
        <f t="shared" si="150"/>
        <v/>
      </c>
      <c r="J771" s="9" t="str">
        <f t="shared" si="151"/>
        <v/>
      </c>
      <c r="K771" s="11" t="e">
        <f t="shared" si="152"/>
        <v>#VALUE!</v>
      </c>
      <c r="L771" s="11" t="e">
        <f t="shared" si="153"/>
        <v>#VALUE!</v>
      </c>
      <c r="M771" s="11" t="e">
        <f t="shared" si="154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55"/>
        <v>#VALUE!</v>
      </c>
      <c r="S771" s="11" t="e">
        <f t="shared" si="156"/>
        <v>#VALUE!</v>
      </c>
      <c r="T771" s="11" t="e">
        <f t="shared" si="157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58">(K772/(AR772+K772-(AR772*K772)))</f>
        <v>#VALUE!</v>
      </c>
      <c r="E772" s="9" t="e">
        <f t="shared" ref="E772:E835" si="159">(L772/(AR772+L772-(AR772*L772)))</f>
        <v>#VALUE!</v>
      </c>
      <c r="F772" s="9" t="e">
        <f t="shared" ref="F772:F835" si="160">(M772/(AR772+M772-(AR772*M772)))</f>
        <v>#VALUE!</v>
      </c>
      <c r="G772" s="9" t="str">
        <f t="shared" ref="G772:G835" si="161">AR772</f>
        <v/>
      </c>
      <c r="H772" s="9" t="str">
        <f t="shared" ref="H772:H835" si="162">IF(A772="","",1/D772)</f>
        <v/>
      </c>
      <c r="I772" s="9" t="str">
        <f t="shared" ref="I772:I835" si="163">IF(B772="","",1/E772)</f>
        <v/>
      </c>
      <c r="J772" s="9" t="str">
        <f t="shared" ref="J772:J835" si="164">IF(C772="","",1/F772)</f>
        <v/>
      </c>
      <c r="K772" s="11" t="e">
        <f t="shared" ref="K772:K835" si="165">1/A772</f>
        <v>#VALUE!</v>
      </c>
      <c r="L772" s="11" t="e">
        <f t="shared" ref="L772:L835" si="166">1/B772</f>
        <v>#VALUE!</v>
      </c>
      <c r="M772" s="11" t="e">
        <f t="shared" ref="M772:M835" si="167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68">O772/N772</f>
        <v>#VALUE!</v>
      </c>
      <c r="S772" s="11" t="e">
        <f t="shared" ref="S772:S835" si="169">P772/N772</f>
        <v>#VALUE!</v>
      </c>
      <c r="T772" s="11" t="e">
        <f t="shared" ref="T772:T835" si="170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58"/>
        <v>#VALUE!</v>
      </c>
      <c r="E773" s="9" t="e">
        <f t="shared" si="159"/>
        <v>#VALUE!</v>
      </c>
      <c r="F773" s="9" t="e">
        <f t="shared" si="160"/>
        <v>#VALUE!</v>
      </c>
      <c r="G773" s="9" t="str">
        <f t="shared" si="161"/>
        <v/>
      </c>
      <c r="H773" s="9" t="str">
        <f t="shared" si="162"/>
        <v/>
      </c>
      <c r="I773" s="9" t="str">
        <f t="shared" si="163"/>
        <v/>
      </c>
      <c r="J773" s="9" t="str">
        <f t="shared" si="164"/>
        <v/>
      </c>
      <c r="K773" s="11" t="e">
        <f t="shared" si="165"/>
        <v>#VALUE!</v>
      </c>
      <c r="L773" s="11" t="e">
        <f t="shared" si="166"/>
        <v>#VALUE!</v>
      </c>
      <c r="M773" s="11" t="e">
        <f t="shared" si="167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68"/>
        <v>#VALUE!</v>
      </c>
      <c r="S773" s="11" t="e">
        <f t="shared" si="169"/>
        <v>#VALUE!</v>
      </c>
      <c r="T773" s="11" t="e">
        <f t="shared" si="170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58"/>
        <v>#VALUE!</v>
      </c>
      <c r="E774" s="9" t="e">
        <f t="shared" si="159"/>
        <v>#VALUE!</v>
      </c>
      <c r="F774" s="9" t="e">
        <f t="shared" si="160"/>
        <v>#VALUE!</v>
      </c>
      <c r="G774" s="9" t="str">
        <f t="shared" si="161"/>
        <v/>
      </c>
      <c r="H774" s="9" t="str">
        <f t="shared" si="162"/>
        <v/>
      </c>
      <c r="I774" s="9" t="str">
        <f t="shared" si="163"/>
        <v/>
      </c>
      <c r="J774" s="9" t="str">
        <f t="shared" si="164"/>
        <v/>
      </c>
      <c r="K774" s="11" t="e">
        <f t="shared" si="165"/>
        <v>#VALUE!</v>
      </c>
      <c r="L774" s="11" t="e">
        <f t="shared" si="166"/>
        <v>#VALUE!</v>
      </c>
      <c r="M774" s="11" t="e">
        <f t="shared" si="167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68"/>
        <v>#VALUE!</v>
      </c>
      <c r="S774" s="11" t="e">
        <f t="shared" si="169"/>
        <v>#VALUE!</v>
      </c>
      <c r="T774" s="11" t="e">
        <f t="shared" si="170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58"/>
        <v>#VALUE!</v>
      </c>
      <c r="E775" s="9" t="e">
        <f t="shared" si="159"/>
        <v>#VALUE!</v>
      </c>
      <c r="F775" s="9" t="e">
        <f t="shared" si="160"/>
        <v>#VALUE!</v>
      </c>
      <c r="G775" s="9" t="str">
        <f t="shared" si="161"/>
        <v/>
      </c>
      <c r="H775" s="9" t="str">
        <f t="shared" si="162"/>
        <v/>
      </c>
      <c r="I775" s="9" t="str">
        <f t="shared" si="163"/>
        <v/>
      </c>
      <c r="J775" s="9" t="str">
        <f t="shared" si="164"/>
        <v/>
      </c>
      <c r="K775" s="11" t="e">
        <f t="shared" si="165"/>
        <v>#VALUE!</v>
      </c>
      <c r="L775" s="11" t="e">
        <f t="shared" si="166"/>
        <v>#VALUE!</v>
      </c>
      <c r="M775" s="11" t="e">
        <f t="shared" si="167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68"/>
        <v>#VALUE!</v>
      </c>
      <c r="S775" s="11" t="e">
        <f t="shared" si="169"/>
        <v>#VALUE!</v>
      </c>
      <c r="T775" s="11" t="e">
        <f t="shared" si="170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58"/>
        <v>#VALUE!</v>
      </c>
      <c r="E776" s="9" t="e">
        <f t="shared" si="159"/>
        <v>#VALUE!</v>
      </c>
      <c r="F776" s="9" t="e">
        <f t="shared" si="160"/>
        <v>#VALUE!</v>
      </c>
      <c r="G776" s="9" t="str">
        <f t="shared" si="161"/>
        <v/>
      </c>
      <c r="H776" s="9" t="str">
        <f t="shared" si="162"/>
        <v/>
      </c>
      <c r="I776" s="9" t="str">
        <f t="shared" si="163"/>
        <v/>
      </c>
      <c r="J776" s="9" t="str">
        <f t="shared" si="164"/>
        <v/>
      </c>
      <c r="K776" s="11" t="e">
        <f t="shared" si="165"/>
        <v>#VALUE!</v>
      </c>
      <c r="L776" s="11" t="e">
        <f t="shared" si="166"/>
        <v>#VALUE!</v>
      </c>
      <c r="M776" s="11" t="e">
        <f t="shared" si="167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68"/>
        <v>#VALUE!</v>
      </c>
      <c r="S776" s="11" t="e">
        <f t="shared" si="169"/>
        <v>#VALUE!</v>
      </c>
      <c r="T776" s="11" t="e">
        <f t="shared" si="170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58"/>
        <v>#VALUE!</v>
      </c>
      <c r="E777" s="9" t="e">
        <f t="shared" si="159"/>
        <v>#VALUE!</v>
      </c>
      <c r="F777" s="9" t="e">
        <f t="shared" si="160"/>
        <v>#VALUE!</v>
      </c>
      <c r="G777" s="9" t="str">
        <f t="shared" si="161"/>
        <v/>
      </c>
      <c r="H777" s="9" t="str">
        <f t="shared" si="162"/>
        <v/>
      </c>
      <c r="I777" s="9" t="str">
        <f t="shared" si="163"/>
        <v/>
      </c>
      <c r="J777" s="9" t="str">
        <f t="shared" si="164"/>
        <v/>
      </c>
      <c r="K777" s="11" t="e">
        <f t="shared" si="165"/>
        <v>#VALUE!</v>
      </c>
      <c r="L777" s="11" t="e">
        <f t="shared" si="166"/>
        <v>#VALUE!</v>
      </c>
      <c r="M777" s="11" t="e">
        <f t="shared" si="167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68"/>
        <v>#VALUE!</v>
      </c>
      <c r="S777" s="11" t="e">
        <f t="shared" si="169"/>
        <v>#VALUE!</v>
      </c>
      <c r="T777" s="11" t="e">
        <f t="shared" si="170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58"/>
        <v>#VALUE!</v>
      </c>
      <c r="E778" s="9" t="e">
        <f t="shared" si="159"/>
        <v>#VALUE!</v>
      </c>
      <c r="F778" s="9" t="e">
        <f t="shared" si="160"/>
        <v>#VALUE!</v>
      </c>
      <c r="G778" s="9" t="str">
        <f t="shared" si="161"/>
        <v/>
      </c>
      <c r="H778" s="9" t="str">
        <f t="shared" si="162"/>
        <v/>
      </c>
      <c r="I778" s="9" t="str">
        <f t="shared" si="163"/>
        <v/>
      </c>
      <c r="J778" s="9" t="str">
        <f t="shared" si="164"/>
        <v/>
      </c>
      <c r="K778" s="11" t="e">
        <f t="shared" si="165"/>
        <v>#VALUE!</v>
      </c>
      <c r="L778" s="11" t="e">
        <f t="shared" si="166"/>
        <v>#VALUE!</v>
      </c>
      <c r="M778" s="11" t="e">
        <f t="shared" si="167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68"/>
        <v>#VALUE!</v>
      </c>
      <c r="S778" s="11" t="e">
        <f t="shared" si="169"/>
        <v>#VALUE!</v>
      </c>
      <c r="T778" s="11" t="e">
        <f t="shared" si="170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58"/>
        <v>#VALUE!</v>
      </c>
      <c r="E779" s="9" t="e">
        <f t="shared" si="159"/>
        <v>#VALUE!</v>
      </c>
      <c r="F779" s="9" t="e">
        <f t="shared" si="160"/>
        <v>#VALUE!</v>
      </c>
      <c r="G779" s="9" t="str">
        <f t="shared" si="161"/>
        <v/>
      </c>
      <c r="H779" s="9" t="str">
        <f t="shared" si="162"/>
        <v/>
      </c>
      <c r="I779" s="9" t="str">
        <f t="shared" si="163"/>
        <v/>
      </c>
      <c r="J779" s="9" t="str">
        <f t="shared" si="164"/>
        <v/>
      </c>
      <c r="K779" s="11" t="e">
        <f t="shared" si="165"/>
        <v>#VALUE!</v>
      </c>
      <c r="L779" s="11" t="e">
        <f t="shared" si="166"/>
        <v>#VALUE!</v>
      </c>
      <c r="M779" s="11" t="e">
        <f t="shared" si="167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68"/>
        <v>#VALUE!</v>
      </c>
      <c r="S779" s="11" t="e">
        <f t="shared" si="169"/>
        <v>#VALUE!</v>
      </c>
      <c r="T779" s="11" t="e">
        <f t="shared" si="170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58"/>
        <v>#VALUE!</v>
      </c>
      <c r="E780" s="9" t="e">
        <f t="shared" si="159"/>
        <v>#VALUE!</v>
      </c>
      <c r="F780" s="9" t="e">
        <f t="shared" si="160"/>
        <v>#VALUE!</v>
      </c>
      <c r="G780" s="9" t="str">
        <f t="shared" si="161"/>
        <v/>
      </c>
      <c r="H780" s="9" t="str">
        <f t="shared" si="162"/>
        <v/>
      </c>
      <c r="I780" s="9" t="str">
        <f t="shared" si="163"/>
        <v/>
      </c>
      <c r="J780" s="9" t="str">
        <f t="shared" si="164"/>
        <v/>
      </c>
      <c r="K780" s="11" t="e">
        <f t="shared" si="165"/>
        <v>#VALUE!</v>
      </c>
      <c r="L780" s="11" t="e">
        <f t="shared" si="166"/>
        <v>#VALUE!</v>
      </c>
      <c r="M780" s="11" t="e">
        <f t="shared" si="167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68"/>
        <v>#VALUE!</v>
      </c>
      <c r="S780" s="11" t="e">
        <f t="shared" si="169"/>
        <v>#VALUE!</v>
      </c>
      <c r="T780" s="11" t="e">
        <f t="shared" si="170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58"/>
        <v>#VALUE!</v>
      </c>
      <c r="E781" s="9" t="e">
        <f t="shared" si="159"/>
        <v>#VALUE!</v>
      </c>
      <c r="F781" s="9" t="e">
        <f t="shared" si="160"/>
        <v>#VALUE!</v>
      </c>
      <c r="G781" s="9" t="str">
        <f t="shared" si="161"/>
        <v/>
      </c>
      <c r="H781" s="9" t="str">
        <f t="shared" si="162"/>
        <v/>
      </c>
      <c r="I781" s="9" t="str">
        <f t="shared" si="163"/>
        <v/>
      </c>
      <c r="J781" s="9" t="str">
        <f t="shared" si="164"/>
        <v/>
      </c>
      <c r="K781" s="11" t="e">
        <f t="shared" si="165"/>
        <v>#VALUE!</v>
      </c>
      <c r="L781" s="11" t="e">
        <f t="shared" si="166"/>
        <v>#VALUE!</v>
      </c>
      <c r="M781" s="11" t="e">
        <f t="shared" si="167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68"/>
        <v>#VALUE!</v>
      </c>
      <c r="S781" s="11" t="e">
        <f t="shared" si="169"/>
        <v>#VALUE!</v>
      </c>
      <c r="T781" s="11" t="e">
        <f t="shared" si="170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58"/>
        <v>#VALUE!</v>
      </c>
      <c r="E782" s="9" t="e">
        <f t="shared" si="159"/>
        <v>#VALUE!</v>
      </c>
      <c r="F782" s="9" t="e">
        <f t="shared" si="160"/>
        <v>#VALUE!</v>
      </c>
      <c r="G782" s="9" t="str">
        <f t="shared" si="161"/>
        <v/>
      </c>
      <c r="H782" s="9" t="str">
        <f t="shared" si="162"/>
        <v/>
      </c>
      <c r="I782" s="9" t="str">
        <f t="shared" si="163"/>
        <v/>
      </c>
      <c r="J782" s="9" t="str">
        <f t="shared" si="164"/>
        <v/>
      </c>
      <c r="K782" s="11" t="e">
        <f t="shared" si="165"/>
        <v>#VALUE!</v>
      </c>
      <c r="L782" s="11" t="e">
        <f t="shared" si="166"/>
        <v>#VALUE!</v>
      </c>
      <c r="M782" s="11" t="e">
        <f t="shared" si="167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68"/>
        <v>#VALUE!</v>
      </c>
      <c r="S782" s="11" t="e">
        <f t="shared" si="169"/>
        <v>#VALUE!</v>
      </c>
      <c r="T782" s="11" t="e">
        <f t="shared" si="170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58"/>
        <v>#VALUE!</v>
      </c>
      <c r="E783" s="9" t="e">
        <f t="shared" si="159"/>
        <v>#VALUE!</v>
      </c>
      <c r="F783" s="9" t="e">
        <f t="shared" si="160"/>
        <v>#VALUE!</v>
      </c>
      <c r="G783" s="9" t="str">
        <f t="shared" si="161"/>
        <v/>
      </c>
      <c r="H783" s="9" t="str">
        <f t="shared" si="162"/>
        <v/>
      </c>
      <c r="I783" s="9" t="str">
        <f t="shared" si="163"/>
        <v/>
      </c>
      <c r="J783" s="9" t="str">
        <f t="shared" si="164"/>
        <v/>
      </c>
      <c r="K783" s="11" t="e">
        <f t="shared" si="165"/>
        <v>#VALUE!</v>
      </c>
      <c r="L783" s="11" t="e">
        <f t="shared" si="166"/>
        <v>#VALUE!</v>
      </c>
      <c r="M783" s="11" t="e">
        <f t="shared" si="167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68"/>
        <v>#VALUE!</v>
      </c>
      <c r="S783" s="11" t="e">
        <f t="shared" si="169"/>
        <v>#VALUE!</v>
      </c>
      <c r="T783" s="11" t="e">
        <f t="shared" si="170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58"/>
        <v>#VALUE!</v>
      </c>
      <c r="E784" s="9" t="e">
        <f t="shared" si="159"/>
        <v>#VALUE!</v>
      </c>
      <c r="F784" s="9" t="e">
        <f t="shared" si="160"/>
        <v>#VALUE!</v>
      </c>
      <c r="G784" s="9" t="str">
        <f t="shared" si="161"/>
        <v/>
      </c>
      <c r="H784" s="9" t="str">
        <f t="shared" si="162"/>
        <v/>
      </c>
      <c r="I784" s="9" t="str">
        <f t="shared" si="163"/>
        <v/>
      </c>
      <c r="J784" s="9" t="str">
        <f t="shared" si="164"/>
        <v/>
      </c>
      <c r="K784" s="11" t="e">
        <f t="shared" si="165"/>
        <v>#VALUE!</v>
      </c>
      <c r="L784" s="11" t="e">
        <f t="shared" si="166"/>
        <v>#VALUE!</v>
      </c>
      <c r="M784" s="11" t="e">
        <f t="shared" si="167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68"/>
        <v>#VALUE!</v>
      </c>
      <c r="S784" s="11" t="e">
        <f t="shared" si="169"/>
        <v>#VALUE!</v>
      </c>
      <c r="T784" s="11" t="e">
        <f t="shared" si="170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58"/>
        <v>#VALUE!</v>
      </c>
      <c r="E785" s="9" t="e">
        <f t="shared" si="159"/>
        <v>#VALUE!</v>
      </c>
      <c r="F785" s="9" t="e">
        <f t="shared" si="160"/>
        <v>#VALUE!</v>
      </c>
      <c r="G785" s="9" t="str">
        <f t="shared" si="161"/>
        <v/>
      </c>
      <c r="H785" s="9" t="str">
        <f t="shared" si="162"/>
        <v/>
      </c>
      <c r="I785" s="9" t="str">
        <f t="shared" si="163"/>
        <v/>
      </c>
      <c r="J785" s="9" t="str">
        <f t="shared" si="164"/>
        <v/>
      </c>
      <c r="K785" s="11" t="e">
        <f t="shared" si="165"/>
        <v>#VALUE!</v>
      </c>
      <c r="L785" s="11" t="e">
        <f t="shared" si="166"/>
        <v>#VALUE!</v>
      </c>
      <c r="M785" s="11" t="e">
        <f t="shared" si="167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68"/>
        <v>#VALUE!</v>
      </c>
      <c r="S785" s="11" t="e">
        <f t="shared" si="169"/>
        <v>#VALUE!</v>
      </c>
      <c r="T785" s="11" t="e">
        <f t="shared" si="170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58"/>
        <v>#VALUE!</v>
      </c>
      <c r="E786" s="9" t="e">
        <f t="shared" si="159"/>
        <v>#VALUE!</v>
      </c>
      <c r="F786" s="9" t="e">
        <f t="shared" si="160"/>
        <v>#VALUE!</v>
      </c>
      <c r="G786" s="9" t="str">
        <f t="shared" si="161"/>
        <v/>
      </c>
      <c r="H786" s="9" t="str">
        <f t="shared" si="162"/>
        <v/>
      </c>
      <c r="I786" s="9" t="str">
        <f t="shared" si="163"/>
        <v/>
      </c>
      <c r="J786" s="9" t="str">
        <f t="shared" si="164"/>
        <v/>
      </c>
      <c r="K786" s="11" t="e">
        <f t="shared" si="165"/>
        <v>#VALUE!</v>
      </c>
      <c r="L786" s="11" t="e">
        <f t="shared" si="166"/>
        <v>#VALUE!</v>
      </c>
      <c r="M786" s="11" t="e">
        <f t="shared" si="167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68"/>
        <v>#VALUE!</v>
      </c>
      <c r="S786" s="11" t="e">
        <f t="shared" si="169"/>
        <v>#VALUE!</v>
      </c>
      <c r="T786" s="11" t="e">
        <f t="shared" si="170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58"/>
        <v>#VALUE!</v>
      </c>
      <c r="E787" s="9" t="e">
        <f t="shared" si="159"/>
        <v>#VALUE!</v>
      </c>
      <c r="F787" s="9" t="e">
        <f t="shared" si="160"/>
        <v>#VALUE!</v>
      </c>
      <c r="G787" s="9" t="str">
        <f t="shared" si="161"/>
        <v/>
      </c>
      <c r="H787" s="9" t="str">
        <f t="shared" si="162"/>
        <v/>
      </c>
      <c r="I787" s="9" t="str">
        <f t="shared" si="163"/>
        <v/>
      </c>
      <c r="J787" s="9" t="str">
        <f t="shared" si="164"/>
        <v/>
      </c>
      <c r="K787" s="11" t="e">
        <f t="shared" si="165"/>
        <v>#VALUE!</v>
      </c>
      <c r="L787" s="11" t="e">
        <f t="shared" si="166"/>
        <v>#VALUE!</v>
      </c>
      <c r="M787" s="11" t="e">
        <f t="shared" si="167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68"/>
        <v>#VALUE!</v>
      </c>
      <c r="S787" s="11" t="e">
        <f t="shared" si="169"/>
        <v>#VALUE!</v>
      </c>
      <c r="T787" s="11" t="e">
        <f t="shared" si="170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58"/>
        <v>#VALUE!</v>
      </c>
      <c r="E788" s="9" t="e">
        <f t="shared" si="159"/>
        <v>#VALUE!</v>
      </c>
      <c r="F788" s="9" t="e">
        <f t="shared" si="160"/>
        <v>#VALUE!</v>
      </c>
      <c r="G788" s="9" t="str">
        <f t="shared" si="161"/>
        <v/>
      </c>
      <c r="H788" s="9" t="str">
        <f t="shared" si="162"/>
        <v/>
      </c>
      <c r="I788" s="9" t="str">
        <f t="shared" si="163"/>
        <v/>
      </c>
      <c r="J788" s="9" t="str">
        <f t="shared" si="164"/>
        <v/>
      </c>
      <c r="K788" s="11" t="e">
        <f t="shared" si="165"/>
        <v>#VALUE!</v>
      </c>
      <c r="L788" s="11" t="e">
        <f t="shared" si="166"/>
        <v>#VALUE!</v>
      </c>
      <c r="M788" s="11" t="e">
        <f t="shared" si="167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68"/>
        <v>#VALUE!</v>
      </c>
      <c r="S788" s="11" t="e">
        <f t="shared" si="169"/>
        <v>#VALUE!</v>
      </c>
      <c r="T788" s="11" t="e">
        <f t="shared" si="170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58"/>
        <v>#VALUE!</v>
      </c>
      <c r="E789" s="9" t="e">
        <f t="shared" si="159"/>
        <v>#VALUE!</v>
      </c>
      <c r="F789" s="9" t="e">
        <f t="shared" si="160"/>
        <v>#VALUE!</v>
      </c>
      <c r="G789" s="9" t="str">
        <f t="shared" si="161"/>
        <v/>
      </c>
      <c r="H789" s="9" t="str">
        <f t="shared" si="162"/>
        <v/>
      </c>
      <c r="I789" s="9" t="str">
        <f t="shared" si="163"/>
        <v/>
      </c>
      <c r="J789" s="9" t="str">
        <f t="shared" si="164"/>
        <v/>
      </c>
      <c r="K789" s="11" t="e">
        <f t="shared" si="165"/>
        <v>#VALUE!</v>
      </c>
      <c r="L789" s="11" t="e">
        <f t="shared" si="166"/>
        <v>#VALUE!</v>
      </c>
      <c r="M789" s="11" t="e">
        <f t="shared" si="167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68"/>
        <v>#VALUE!</v>
      </c>
      <c r="S789" s="11" t="e">
        <f t="shared" si="169"/>
        <v>#VALUE!</v>
      </c>
      <c r="T789" s="11" t="e">
        <f t="shared" si="170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58"/>
        <v>#VALUE!</v>
      </c>
      <c r="E790" s="9" t="e">
        <f t="shared" si="159"/>
        <v>#VALUE!</v>
      </c>
      <c r="F790" s="9" t="e">
        <f t="shared" si="160"/>
        <v>#VALUE!</v>
      </c>
      <c r="G790" s="9" t="str">
        <f t="shared" si="161"/>
        <v/>
      </c>
      <c r="H790" s="9" t="str">
        <f t="shared" si="162"/>
        <v/>
      </c>
      <c r="I790" s="9" t="str">
        <f t="shared" si="163"/>
        <v/>
      </c>
      <c r="J790" s="9" t="str">
        <f t="shared" si="164"/>
        <v/>
      </c>
      <c r="K790" s="11" t="e">
        <f t="shared" si="165"/>
        <v>#VALUE!</v>
      </c>
      <c r="L790" s="11" t="e">
        <f t="shared" si="166"/>
        <v>#VALUE!</v>
      </c>
      <c r="M790" s="11" t="e">
        <f t="shared" si="167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68"/>
        <v>#VALUE!</v>
      </c>
      <c r="S790" s="11" t="e">
        <f t="shared" si="169"/>
        <v>#VALUE!</v>
      </c>
      <c r="T790" s="11" t="e">
        <f t="shared" si="170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58"/>
        <v>#VALUE!</v>
      </c>
      <c r="E791" s="9" t="e">
        <f t="shared" si="159"/>
        <v>#VALUE!</v>
      </c>
      <c r="F791" s="9" t="e">
        <f t="shared" si="160"/>
        <v>#VALUE!</v>
      </c>
      <c r="G791" s="9" t="str">
        <f t="shared" si="161"/>
        <v/>
      </c>
      <c r="H791" s="9" t="str">
        <f t="shared" si="162"/>
        <v/>
      </c>
      <c r="I791" s="9" t="str">
        <f t="shared" si="163"/>
        <v/>
      </c>
      <c r="J791" s="9" t="str">
        <f t="shared" si="164"/>
        <v/>
      </c>
      <c r="K791" s="11" t="e">
        <f t="shared" si="165"/>
        <v>#VALUE!</v>
      </c>
      <c r="L791" s="11" t="e">
        <f t="shared" si="166"/>
        <v>#VALUE!</v>
      </c>
      <c r="M791" s="11" t="e">
        <f t="shared" si="167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68"/>
        <v>#VALUE!</v>
      </c>
      <c r="S791" s="11" t="e">
        <f t="shared" si="169"/>
        <v>#VALUE!</v>
      </c>
      <c r="T791" s="11" t="e">
        <f t="shared" si="170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58"/>
        <v>#VALUE!</v>
      </c>
      <c r="E792" s="9" t="e">
        <f t="shared" si="159"/>
        <v>#VALUE!</v>
      </c>
      <c r="F792" s="9" t="e">
        <f t="shared" si="160"/>
        <v>#VALUE!</v>
      </c>
      <c r="G792" s="9" t="str">
        <f t="shared" si="161"/>
        <v/>
      </c>
      <c r="H792" s="9" t="str">
        <f t="shared" si="162"/>
        <v/>
      </c>
      <c r="I792" s="9" t="str">
        <f t="shared" si="163"/>
        <v/>
      </c>
      <c r="J792" s="9" t="str">
        <f t="shared" si="164"/>
        <v/>
      </c>
      <c r="K792" s="11" t="e">
        <f t="shared" si="165"/>
        <v>#VALUE!</v>
      </c>
      <c r="L792" s="11" t="e">
        <f t="shared" si="166"/>
        <v>#VALUE!</v>
      </c>
      <c r="M792" s="11" t="e">
        <f t="shared" si="167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68"/>
        <v>#VALUE!</v>
      </c>
      <c r="S792" s="11" t="e">
        <f t="shared" si="169"/>
        <v>#VALUE!</v>
      </c>
      <c r="T792" s="11" t="e">
        <f t="shared" si="170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58"/>
        <v>#VALUE!</v>
      </c>
      <c r="E793" s="9" t="e">
        <f t="shared" si="159"/>
        <v>#VALUE!</v>
      </c>
      <c r="F793" s="9" t="e">
        <f t="shared" si="160"/>
        <v>#VALUE!</v>
      </c>
      <c r="G793" s="9" t="str">
        <f t="shared" si="161"/>
        <v/>
      </c>
      <c r="H793" s="9" t="str">
        <f t="shared" si="162"/>
        <v/>
      </c>
      <c r="I793" s="9" t="str">
        <f t="shared" si="163"/>
        <v/>
      </c>
      <c r="J793" s="9" t="str">
        <f t="shared" si="164"/>
        <v/>
      </c>
      <c r="K793" s="11" t="e">
        <f t="shared" si="165"/>
        <v>#VALUE!</v>
      </c>
      <c r="L793" s="11" t="e">
        <f t="shared" si="166"/>
        <v>#VALUE!</v>
      </c>
      <c r="M793" s="11" t="e">
        <f t="shared" si="167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68"/>
        <v>#VALUE!</v>
      </c>
      <c r="S793" s="11" t="e">
        <f t="shared" si="169"/>
        <v>#VALUE!</v>
      </c>
      <c r="T793" s="11" t="e">
        <f t="shared" si="170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58"/>
        <v>#VALUE!</v>
      </c>
      <c r="E794" s="9" t="e">
        <f t="shared" si="159"/>
        <v>#VALUE!</v>
      </c>
      <c r="F794" s="9" t="e">
        <f t="shared" si="160"/>
        <v>#VALUE!</v>
      </c>
      <c r="G794" s="9" t="str">
        <f t="shared" si="161"/>
        <v/>
      </c>
      <c r="H794" s="9" t="str">
        <f t="shared" si="162"/>
        <v/>
      </c>
      <c r="I794" s="9" t="str">
        <f t="shared" si="163"/>
        <v/>
      </c>
      <c r="J794" s="9" t="str">
        <f t="shared" si="164"/>
        <v/>
      </c>
      <c r="K794" s="11" t="e">
        <f t="shared" si="165"/>
        <v>#VALUE!</v>
      </c>
      <c r="L794" s="11" t="e">
        <f t="shared" si="166"/>
        <v>#VALUE!</v>
      </c>
      <c r="M794" s="11" t="e">
        <f t="shared" si="167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68"/>
        <v>#VALUE!</v>
      </c>
      <c r="S794" s="11" t="e">
        <f t="shared" si="169"/>
        <v>#VALUE!</v>
      </c>
      <c r="T794" s="11" t="e">
        <f t="shared" si="170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58"/>
        <v>#VALUE!</v>
      </c>
      <c r="E795" s="9" t="e">
        <f t="shared" si="159"/>
        <v>#VALUE!</v>
      </c>
      <c r="F795" s="9" t="e">
        <f t="shared" si="160"/>
        <v>#VALUE!</v>
      </c>
      <c r="G795" s="9" t="str">
        <f t="shared" si="161"/>
        <v/>
      </c>
      <c r="H795" s="9" t="str">
        <f t="shared" si="162"/>
        <v/>
      </c>
      <c r="I795" s="9" t="str">
        <f t="shared" si="163"/>
        <v/>
      </c>
      <c r="J795" s="9" t="str">
        <f t="shared" si="164"/>
        <v/>
      </c>
      <c r="K795" s="11" t="e">
        <f t="shared" si="165"/>
        <v>#VALUE!</v>
      </c>
      <c r="L795" s="11" t="e">
        <f t="shared" si="166"/>
        <v>#VALUE!</v>
      </c>
      <c r="M795" s="11" t="e">
        <f t="shared" si="167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68"/>
        <v>#VALUE!</v>
      </c>
      <c r="S795" s="11" t="e">
        <f t="shared" si="169"/>
        <v>#VALUE!</v>
      </c>
      <c r="T795" s="11" t="e">
        <f t="shared" si="170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58"/>
        <v>#VALUE!</v>
      </c>
      <c r="E796" s="9" t="e">
        <f t="shared" si="159"/>
        <v>#VALUE!</v>
      </c>
      <c r="F796" s="9" t="e">
        <f t="shared" si="160"/>
        <v>#VALUE!</v>
      </c>
      <c r="G796" s="9" t="str">
        <f t="shared" si="161"/>
        <v/>
      </c>
      <c r="H796" s="9" t="str">
        <f t="shared" si="162"/>
        <v/>
      </c>
      <c r="I796" s="9" t="str">
        <f t="shared" si="163"/>
        <v/>
      </c>
      <c r="J796" s="9" t="str">
        <f t="shared" si="164"/>
        <v/>
      </c>
      <c r="K796" s="11" t="e">
        <f t="shared" si="165"/>
        <v>#VALUE!</v>
      </c>
      <c r="L796" s="11" t="e">
        <f t="shared" si="166"/>
        <v>#VALUE!</v>
      </c>
      <c r="M796" s="11" t="e">
        <f t="shared" si="167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68"/>
        <v>#VALUE!</v>
      </c>
      <c r="S796" s="11" t="e">
        <f t="shared" si="169"/>
        <v>#VALUE!</v>
      </c>
      <c r="T796" s="11" t="e">
        <f t="shared" si="170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58"/>
        <v>#VALUE!</v>
      </c>
      <c r="E797" s="9" t="e">
        <f t="shared" si="159"/>
        <v>#VALUE!</v>
      </c>
      <c r="F797" s="9" t="e">
        <f t="shared" si="160"/>
        <v>#VALUE!</v>
      </c>
      <c r="G797" s="9" t="str">
        <f t="shared" si="161"/>
        <v/>
      </c>
      <c r="H797" s="9" t="str">
        <f t="shared" si="162"/>
        <v/>
      </c>
      <c r="I797" s="9" t="str">
        <f t="shared" si="163"/>
        <v/>
      </c>
      <c r="J797" s="9" t="str">
        <f t="shared" si="164"/>
        <v/>
      </c>
      <c r="K797" s="11" t="e">
        <f t="shared" si="165"/>
        <v>#VALUE!</v>
      </c>
      <c r="L797" s="11" t="e">
        <f t="shared" si="166"/>
        <v>#VALUE!</v>
      </c>
      <c r="M797" s="11" t="e">
        <f t="shared" si="167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68"/>
        <v>#VALUE!</v>
      </c>
      <c r="S797" s="11" t="e">
        <f t="shared" si="169"/>
        <v>#VALUE!</v>
      </c>
      <c r="T797" s="11" t="e">
        <f t="shared" si="170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58"/>
        <v>#VALUE!</v>
      </c>
      <c r="E798" s="9" t="e">
        <f t="shared" si="159"/>
        <v>#VALUE!</v>
      </c>
      <c r="F798" s="9" t="e">
        <f t="shared" si="160"/>
        <v>#VALUE!</v>
      </c>
      <c r="G798" s="9" t="str">
        <f t="shared" si="161"/>
        <v/>
      </c>
      <c r="H798" s="9" t="str">
        <f t="shared" si="162"/>
        <v/>
      </c>
      <c r="I798" s="9" t="str">
        <f t="shared" si="163"/>
        <v/>
      </c>
      <c r="J798" s="9" t="str">
        <f t="shared" si="164"/>
        <v/>
      </c>
      <c r="K798" s="11" t="e">
        <f t="shared" si="165"/>
        <v>#VALUE!</v>
      </c>
      <c r="L798" s="11" t="e">
        <f t="shared" si="166"/>
        <v>#VALUE!</v>
      </c>
      <c r="M798" s="11" t="e">
        <f t="shared" si="167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68"/>
        <v>#VALUE!</v>
      </c>
      <c r="S798" s="11" t="e">
        <f t="shared" si="169"/>
        <v>#VALUE!</v>
      </c>
      <c r="T798" s="11" t="e">
        <f t="shared" si="170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58"/>
        <v>#VALUE!</v>
      </c>
      <c r="E799" s="9" t="e">
        <f t="shared" si="159"/>
        <v>#VALUE!</v>
      </c>
      <c r="F799" s="9" t="e">
        <f t="shared" si="160"/>
        <v>#VALUE!</v>
      </c>
      <c r="G799" s="9" t="str">
        <f t="shared" si="161"/>
        <v/>
      </c>
      <c r="H799" s="9" t="str">
        <f t="shared" si="162"/>
        <v/>
      </c>
      <c r="I799" s="9" t="str">
        <f t="shared" si="163"/>
        <v/>
      </c>
      <c r="J799" s="9" t="str">
        <f t="shared" si="164"/>
        <v/>
      </c>
      <c r="K799" s="11" t="e">
        <f t="shared" si="165"/>
        <v>#VALUE!</v>
      </c>
      <c r="L799" s="11" t="e">
        <f t="shared" si="166"/>
        <v>#VALUE!</v>
      </c>
      <c r="M799" s="11" t="e">
        <f t="shared" si="167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68"/>
        <v>#VALUE!</v>
      </c>
      <c r="S799" s="11" t="e">
        <f t="shared" si="169"/>
        <v>#VALUE!</v>
      </c>
      <c r="T799" s="11" t="e">
        <f t="shared" si="170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58"/>
        <v>#VALUE!</v>
      </c>
      <c r="E800" s="9" t="e">
        <f t="shared" si="159"/>
        <v>#VALUE!</v>
      </c>
      <c r="F800" s="9" t="e">
        <f t="shared" si="160"/>
        <v>#VALUE!</v>
      </c>
      <c r="G800" s="9" t="str">
        <f t="shared" si="161"/>
        <v/>
      </c>
      <c r="H800" s="9" t="str">
        <f t="shared" si="162"/>
        <v/>
      </c>
      <c r="I800" s="9" t="str">
        <f t="shared" si="163"/>
        <v/>
      </c>
      <c r="J800" s="9" t="str">
        <f t="shared" si="164"/>
        <v/>
      </c>
      <c r="K800" s="11" t="e">
        <f t="shared" si="165"/>
        <v>#VALUE!</v>
      </c>
      <c r="L800" s="11" t="e">
        <f t="shared" si="166"/>
        <v>#VALUE!</v>
      </c>
      <c r="M800" s="11" t="e">
        <f t="shared" si="167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68"/>
        <v>#VALUE!</v>
      </c>
      <c r="S800" s="11" t="e">
        <f t="shared" si="169"/>
        <v>#VALUE!</v>
      </c>
      <c r="T800" s="11" t="e">
        <f t="shared" si="170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58"/>
        <v>#VALUE!</v>
      </c>
      <c r="E801" s="9" t="e">
        <f t="shared" si="159"/>
        <v>#VALUE!</v>
      </c>
      <c r="F801" s="9" t="e">
        <f t="shared" si="160"/>
        <v>#VALUE!</v>
      </c>
      <c r="G801" s="9" t="str">
        <f t="shared" si="161"/>
        <v/>
      </c>
      <c r="H801" s="9" t="str">
        <f t="shared" si="162"/>
        <v/>
      </c>
      <c r="I801" s="9" t="str">
        <f t="shared" si="163"/>
        <v/>
      </c>
      <c r="J801" s="9" t="str">
        <f t="shared" si="164"/>
        <v/>
      </c>
      <c r="K801" s="11" t="e">
        <f t="shared" si="165"/>
        <v>#VALUE!</v>
      </c>
      <c r="L801" s="11" t="e">
        <f t="shared" si="166"/>
        <v>#VALUE!</v>
      </c>
      <c r="M801" s="11" t="e">
        <f t="shared" si="167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68"/>
        <v>#VALUE!</v>
      </c>
      <c r="S801" s="11" t="e">
        <f t="shared" si="169"/>
        <v>#VALUE!</v>
      </c>
      <c r="T801" s="11" t="e">
        <f t="shared" si="170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58"/>
        <v>#VALUE!</v>
      </c>
      <c r="E802" s="9" t="e">
        <f t="shared" si="159"/>
        <v>#VALUE!</v>
      </c>
      <c r="F802" s="9" t="e">
        <f t="shared" si="160"/>
        <v>#VALUE!</v>
      </c>
      <c r="G802" s="9" t="str">
        <f t="shared" si="161"/>
        <v/>
      </c>
      <c r="H802" s="9" t="str">
        <f t="shared" si="162"/>
        <v/>
      </c>
      <c r="I802" s="9" t="str">
        <f t="shared" si="163"/>
        <v/>
      </c>
      <c r="J802" s="9" t="str">
        <f t="shared" si="164"/>
        <v/>
      </c>
      <c r="K802" s="11" t="e">
        <f t="shared" si="165"/>
        <v>#VALUE!</v>
      </c>
      <c r="L802" s="11" t="e">
        <f t="shared" si="166"/>
        <v>#VALUE!</v>
      </c>
      <c r="M802" s="11" t="e">
        <f t="shared" si="167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68"/>
        <v>#VALUE!</v>
      </c>
      <c r="S802" s="11" t="e">
        <f t="shared" si="169"/>
        <v>#VALUE!</v>
      </c>
      <c r="T802" s="11" t="e">
        <f t="shared" si="170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58"/>
        <v>#VALUE!</v>
      </c>
      <c r="E803" s="9" t="e">
        <f t="shared" si="159"/>
        <v>#VALUE!</v>
      </c>
      <c r="F803" s="9" t="e">
        <f t="shared" si="160"/>
        <v>#VALUE!</v>
      </c>
      <c r="G803" s="9" t="str">
        <f t="shared" si="161"/>
        <v/>
      </c>
      <c r="H803" s="9" t="str">
        <f t="shared" si="162"/>
        <v/>
      </c>
      <c r="I803" s="9" t="str">
        <f t="shared" si="163"/>
        <v/>
      </c>
      <c r="J803" s="9" t="str">
        <f t="shared" si="164"/>
        <v/>
      </c>
      <c r="K803" s="11" t="e">
        <f t="shared" si="165"/>
        <v>#VALUE!</v>
      </c>
      <c r="L803" s="11" t="e">
        <f t="shared" si="166"/>
        <v>#VALUE!</v>
      </c>
      <c r="M803" s="11" t="e">
        <f t="shared" si="167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68"/>
        <v>#VALUE!</v>
      </c>
      <c r="S803" s="11" t="e">
        <f t="shared" si="169"/>
        <v>#VALUE!</v>
      </c>
      <c r="T803" s="11" t="e">
        <f t="shared" si="170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58"/>
        <v>#VALUE!</v>
      </c>
      <c r="E804" s="9" t="e">
        <f t="shared" si="159"/>
        <v>#VALUE!</v>
      </c>
      <c r="F804" s="9" t="e">
        <f t="shared" si="160"/>
        <v>#VALUE!</v>
      </c>
      <c r="G804" s="9" t="str">
        <f t="shared" si="161"/>
        <v/>
      </c>
      <c r="H804" s="9" t="str">
        <f t="shared" si="162"/>
        <v/>
      </c>
      <c r="I804" s="9" t="str">
        <f t="shared" si="163"/>
        <v/>
      </c>
      <c r="J804" s="9" t="str">
        <f t="shared" si="164"/>
        <v/>
      </c>
      <c r="K804" s="11" t="e">
        <f t="shared" si="165"/>
        <v>#VALUE!</v>
      </c>
      <c r="L804" s="11" t="e">
        <f t="shared" si="166"/>
        <v>#VALUE!</v>
      </c>
      <c r="M804" s="11" t="e">
        <f t="shared" si="167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68"/>
        <v>#VALUE!</v>
      </c>
      <c r="S804" s="11" t="e">
        <f t="shared" si="169"/>
        <v>#VALUE!</v>
      </c>
      <c r="T804" s="11" t="e">
        <f t="shared" si="170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58"/>
        <v>#VALUE!</v>
      </c>
      <c r="E805" s="9" t="e">
        <f t="shared" si="159"/>
        <v>#VALUE!</v>
      </c>
      <c r="F805" s="9" t="e">
        <f t="shared" si="160"/>
        <v>#VALUE!</v>
      </c>
      <c r="G805" s="9" t="str">
        <f t="shared" si="161"/>
        <v/>
      </c>
      <c r="H805" s="9" t="str">
        <f t="shared" si="162"/>
        <v/>
      </c>
      <c r="I805" s="9" t="str">
        <f t="shared" si="163"/>
        <v/>
      </c>
      <c r="J805" s="9" t="str">
        <f t="shared" si="164"/>
        <v/>
      </c>
      <c r="K805" s="11" t="e">
        <f t="shared" si="165"/>
        <v>#VALUE!</v>
      </c>
      <c r="L805" s="11" t="e">
        <f t="shared" si="166"/>
        <v>#VALUE!</v>
      </c>
      <c r="M805" s="11" t="e">
        <f t="shared" si="167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68"/>
        <v>#VALUE!</v>
      </c>
      <c r="S805" s="11" t="e">
        <f t="shared" si="169"/>
        <v>#VALUE!</v>
      </c>
      <c r="T805" s="11" t="e">
        <f t="shared" si="170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58"/>
        <v>#VALUE!</v>
      </c>
      <c r="E806" s="9" t="e">
        <f t="shared" si="159"/>
        <v>#VALUE!</v>
      </c>
      <c r="F806" s="9" t="e">
        <f t="shared" si="160"/>
        <v>#VALUE!</v>
      </c>
      <c r="G806" s="9" t="str">
        <f t="shared" si="161"/>
        <v/>
      </c>
      <c r="H806" s="9" t="str">
        <f t="shared" si="162"/>
        <v/>
      </c>
      <c r="I806" s="9" t="str">
        <f t="shared" si="163"/>
        <v/>
      </c>
      <c r="J806" s="9" t="str">
        <f t="shared" si="164"/>
        <v/>
      </c>
      <c r="K806" s="11" t="e">
        <f t="shared" si="165"/>
        <v>#VALUE!</v>
      </c>
      <c r="L806" s="11" t="e">
        <f t="shared" si="166"/>
        <v>#VALUE!</v>
      </c>
      <c r="M806" s="11" t="e">
        <f t="shared" si="167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68"/>
        <v>#VALUE!</v>
      </c>
      <c r="S806" s="11" t="e">
        <f t="shared" si="169"/>
        <v>#VALUE!</v>
      </c>
      <c r="T806" s="11" t="e">
        <f t="shared" si="170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58"/>
        <v>#VALUE!</v>
      </c>
      <c r="E807" s="9" t="e">
        <f t="shared" si="159"/>
        <v>#VALUE!</v>
      </c>
      <c r="F807" s="9" t="e">
        <f t="shared" si="160"/>
        <v>#VALUE!</v>
      </c>
      <c r="G807" s="9" t="str">
        <f t="shared" si="161"/>
        <v/>
      </c>
      <c r="H807" s="9" t="str">
        <f t="shared" si="162"/>
        <v/>
      </c>
      <c r="I807" s="9" t="str">
        <f t="shared" si="163"/>
        <v/>
      </c>
      <c r="J807" s="9" t="str">
        <f t="shared" si="164"/>
        <v/>
      </c>
      <c r="K807" s="11" t="e">
        <f t="shared" si="165"/>
        <v>#VALUE!</v>
      </c>
      <c r="L807" s="11" t="e">
        <f t="shared" si="166"/>
        <v>#VALUE!</v>
      </c>
      <c r="M807" s="11" t="e">
        <f t="shared" si="167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68"/>
        <v>#VALUE!</v>
      </c>
      <c r="S807" s="11" t="e">
        <f t="shared" si="169"/>
        <v>#VALUE!</v>
      </c>
      <c r="T807" s="11" t="e">
        <f t="shared" si="170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58"/>
        <v>#VALUE!</v>
      </c>
      <c r="E808" s="9" t="e">
        <f t="shared" si="159"/>
        <v>#VALUE!</v>
      </c>
      <c r="F808" s="9" t="e">
        <f t="shared" si="160"/>
        <v>#VALUE!</v>
      </c>
      <c r="G808" s="9" t="str">
        <f t="shared" si="161"/>
        <v/>
      </c>
      <c r="H808" s="9" t="str">
        <f t="shared" si="162"/>
        <v/>
      </c>
      <c r="I808" s="9" t="str">
        <f t="shared" si="163"/>
        <v/>
      </c>
      <c r="J808" s="9" t="str">
        <f t="shared" si="164"/>
        <v/>
      </c>
      <c r="K808" s="11" t="e">
        <f t="shared" si="165"/>
        <v>#VALUE!</v>
      </c>
      <c r="L808" s="11" t="e">
        <f t="shared" si="166"/>
        <v>#VALUE!</v>
      </c>
      <c r="M808" s="11" t="e">
        <f t="shared" si="167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68"/>
        <v>#VALUE!</v>
      </c>
      <c r="S808" s="11" t="e">
        <f t="shared" si="169"/>
        <v>#VALUE!</v>
      </c>
      <c r="T808" s="11" t="e">
        <f t="shared" si="170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58"/>
        <v>#VALUE!</v>
      </c>
      <c r="E809" s="9" t="e">
        <f t="shared" si="159"/>
        <v>#VALUE!</v>
      </c>
      <c r="F809" s="9" t="e">
        <f t="shared" si="160"/>
        <v>#VALUE!</v>
      </c>
      <c r="G809" s="9" t="str">
        <f t="shared" si="161"/>
        <v/>
      </c>
      <c r="H809" s="9" t="str">
        <f t="shared" si="162"/>
        <v/>
      </c>
      <c r="I809" s="9" t="str">
        <f t="shared" si="163"/>
        <v/>
      </c>
      <c r="J809" s="9" t="str">
        <f t="shared" si="164"/>
        <v/>
      </c>
      <c r="K809" s="11" t="e">
        <f t="shared" si="165"/>
        <v>#VALUE!</v>
      </c>
      <c r="L809" s="11" t="e">
        <f t="shared" si="166"/>
        <v>#VALUE!</v>
      </c>
      <c r="M809" s="11" t="e">
        <f t="shared" si="167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68"/>
        <v>#VALUE!</v>
      </c>
      <c r="S809" s="11" t="e">
        <f t="shared" si="169"/>
        <v>#VALUE!</v>
      </c>
      <c r="T809" s="11" t="e">
        <f t="shared" si="170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58"/>
        <v>#VALUE!</v>
      </c>
      <c r="E810" s="9" t="e">
        <f t="shared" si="159"/>
        <v>#VALUE!</v>
      </c>
      <c r="F810" s="9" t="e">
        <f t="shared" si="160"/>
        <v>#VALUE!</v>
      </c>
      <c r="G810" s="9" t="str">
        <f t="shared" si="161"/>
        <v/>
      </c>
      <c r="H810" s="9" t="str">
        <f t="shared" si="162"/>
        <v/>
      </c>
      <c r="I810" s="9" t="str">
        <f t="shared" si="163"/>
        <v/>
      </c>
      <c r="J810" s="9" t="str">
        <f t="shared" si="164"/>
        <v/>
      </c>
      <c r="K810" s="11" t="e">
        <f t="shared" si="165"/>
        <v>#VALUE!</v>
      </c>
      <c r="L810" s="11" t="e">
        <f t="shared" si="166"/>
        <v>#VALUE!</v>
      </c>
      <c r="M810" s="11" t="e">
        <f t="shared" si="167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68"/>
        <v>#VALUE!</v>
      </c>
      <c r="S810" s="11" t="e">
        <f t="shared" si="169"/>
        <v>#VALUE!</v>
      </c>
      <c r="T810" s="11" t="e">
        <f t="shared" si="170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58"/>
        <v>#VALUE!</v>
      </c>
      <c r="E811" s="9" t="e">
        <f t="shared" si="159"/>
        <v>#VALUE!</v>
      </c>
      <c r="F811" s="9" t="e">
        <f t="shared" si="160"/>
        <v>#VALUE!</v>
      </c>
      <c r="G811" s="9" t="str">
        <f t="shared" si="161"/>
        <v/>
      </c>
      <c r="H811" s="9" t="str">
        <f t="shared" si="162"/>
        <v/>
      </c>
      <c r="I811" s="9" t="str">
        <f t="shared" si="163"/>
        <v/>
      </c>
      <c r="J811" s="9" t="str">
        <f t="shared" si="164"/>
        <v/>
      </c>
      <c r="K811" s="11" t="e">
        <f t="shared" si="165"/>
        <v>#VALUE!</v>
      </c>
      <c r="L811" s="11" t="e">
        <f t="shared" si="166"/>
        <v>#VALUE!</v>
      </c>
      <c r="M811" s="11" t="e">
        <f t="shared" si="167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68"/>
        <v>#VALUE!</v>
      </c>
      <c r="S811" s="11" t="e">
        <f t="shared" si="169"/>
        <v>#VALUE!</v>
      </c>
      <c r="T811" s="11" t="e">
        <f t="shared" si="170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58"/>
        <v>#VALUE!</v>
      </c>
      <c r="E812" s="9" t="e">
        <f t="shared" si="159"/>
        <v>#VALUE!</v>
      </c>
      <c r="F812" s="9" t="e">
        <f t="shared" si="160"/>
        <v>#VALUE!</v>
      </c>
      <c r="G812" s="9" t="str">
        <f t="shared" si="161"/>
        <v/>
      </c>
      <c r="H812" s="9" t="str">
        <f t="shared" si="162"/>
        <v/>
      </c>
      <c r="I812" s="9" t="str">
        <f t="shared" si="163"/>
        <v/>
      </c>
      <c r="J812" s="9" t="str">
        <f t="shared" si="164"/>
        <v/>
      </c>
      <c r="K812" s="11" t="e">
        <f t="shared" si="165"/>
        <v>#VALUE!</v>
      </c>
      <c r="L812" s="11" t="e">
        <f t="shared" si="166"/>
        <v>#VALUE!</v>
      </c>
      <c r="M812" s="11" t="e">
        <f t="shared" si="167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68"/>
        <v>#VALUE!</v>
      </c>
      <c r="S812" s="11" t="e">
        <f t="shared" si="169"/>
        <v>#VALUE!</v>
      </c>
      <c r="T812" s="11" t="e">
        <f t="shared" si="170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58"/>
        <v>#VALUE!</v>
      </c>
      <c r="E813" s="9" t="e">
        <f t="shared" si="159"/>
        <v>#VALUE!</v>
      </c>
      <c r="F813" s="9" t="e">
        <f t="shared" si="160"/>
        <v>#VALUE!</v>
      </c>
      <c r="G813" s="9" t="str">
        <f t="shared" si="161"/>
        <v/>
      </c>
      <c r="H813" s="9" t="str">
        <f t="shared" si="162"/>
        <v/>
      </c>
      <c r="I813" s="9" t="str">
        <f t="shared" si="163"/>
        <v/>
      </c>
      <c r="J813" s="9" t="str">
        <f t="shared" si="164"/>
        <v/>
      </c>
      <c r="K813" s="11" t="e">
        <f t="shared" si="165"/>
        <v>#VALUE!</v>
      </c>
      <c r="L813" s="11" t="e">
        <f t="shared" si="166"/>
        <v>#VALUE!</v>
      </c>
      <c r="M813" s="11" t="e">
        <f t="shared" si="167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68"/>
        <v>#VALUE!</v>
      </c>
      <c r="S813" s="11" t="e">
        <f t="shared" si="169"/>
        <v>#VALUE!</v>
      </c>
      <c r="T813" s="11" t="e">
        <f t="shared" si="170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58"/>
        <v>#VALUE!</v>
      </c>
      <c r="E814" s="9" t="e">
        <f t="shared" si="159"/>
        <v>#VALUE!</v>
      </c>
      <c r="F814" s="9" t="e">
        <f t="shared" si="160"/>
        <v>#VALUE!</v>
      </c>
      <c r="G814" s="9" t="str">
        <f t="shared" si="161"/>
        <v/>
      </c>
      <c r="H814" s="9" t="str">
        <f t="shared" si="162"/>
        <v/>
      </c>
      <c r="I814" s="9" t="str">
        <f t="shared" si="163"/>
        <v/>
      </c>
      <c r="J814" s="9" t="str">
        <f t="shared" si="164"/>
        <v/>
      </c>
      <c r="K814" s="11" t="e">
        <f t="shared" si="165"/>
        <v>#VALUE!</v>
      </c>
      <c r="L814" s="11" t="e">
        <f t="shared" si="166"/>
        <v>#VALUE!</v>
      </c>
      <c r="M814" s="11" t="e">
        <f t="shared" si="167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68"/>
        <v>#VALUE!</v>
      </c>
      <c r="S814" s="11" t="e">
        <f t="shared" si="169"/>
        <v>#VALUE!</v>
      </c>
      <c r="T814" s="11" t="e">
        <f t="shared" si="170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58"/>
        <v>#VALUE!</v>
      </c>
      <c r="E815" s="9" t="e">
        <f t="shared" si="159"/>
        <v>#VALUE!</v>
      </c>
      <c r="F815" s="9" t="e">
        <f t="shared" si="160"/>
        <v>#VALUE!</v>
      </c>
      <c r="G815" s="9" t="str">
        <f t="shared" si="161"/>
        <v/>
      </c>
      <c r="H815" s="9" t="str">
        <f t="shared" si="162"/>
        <v/>
      </c>
      <c r="I815" s="9" t="str">
        <f t="shared" si="163"/>
        <v/>
      </c>
      <c r="J815" s="9" t="str">
        <f t="shared" si="164"/>
        <v/>
      </c>
      <c r="K815" s="11" t="e">
        <f t="shared" si="165"/>
        <v>#VALUE!</v>
      </c>
      <c r="L815" s="11" t="e">
        <f t="shared" si="166"/>
        <v>#VALUE!</v>
      </c>
      <c r="M815" s="11" t="e">
        <f t="shared" si="167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68"/>
        <v>#VALUE!</v>
      </c>
      <c r="S815" s="11" t="e">
        <f t="shared" si="169"/>
        <v>#VALUE!</v>
      </c>
      <c r="T815" s="11" t="e">
        <f t="shared" si="170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58"/>
        <v>#VALUE!</v>
      </c>
      <c r="E816" s="9" t="e">
        <f t="shared" si="159"/>
        <v>#VALUE!</v>
      </c>
      <c r="F816" s="9" t="e">
        <f t="shared" si="160"/>
        <v>#VALUE!</v>
      </c>
      <c r="G816" s="9" t="str">
        <f t="shared" si="161"/>
        <v/>
      </c>
      <c r="H816" s="9" t="str">
        <f t="shared" si="162"/>
        <v/>
      </c>
      <c r="I816" s="9" t="str">
        <f t="shared" si="163"/>
        <v/>
      </c>
      <c r="J816" s="9" t="str">
        <f t="shared" si="164"/>
        <v/>
      </c>
      <c r="K816" s="11" t="e">
        <f t="shared" si="165"/>
        <v>#VALUE!</v>
      </c>
      <c r="L816" s="11" t="e">
        <f t="shared" si="166"/>
        <v>#VALUE!</v>
      </c>
      <c r="M816" s="11" t="e">
        <f t="shared" si="167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68"/>
        <v>#VALUE!</v>
      </c>
      <c r="S816" s="11" t="e">
        <f t="shared" si="169"/>
        <v>#VALUE!</v>
      </c>
      <c r="T816" s="11" t="e">
        <f t="shared" si="170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58"/>
        <v>#VALUE!</v>
      </c>
      <c r="E817" s="9" t="e">
        <f t="shared" si="159"/>
        <v>#VALUE!</v>
      </c>
      <c r="F817" s="9" t="e">
        <f t="shared" si="160"/>
        <v>#VALUE!</v>
      </c>
      <c r="G817" s="9" t="str">
        <f t="shared" si="161"/>
        <v/>
      </c>
      <c r="H817" s="9" t="str">
        <f t="shared" si="162"/>
        <v/>
      </c>
      <c r="I817" s="9" t="str">
        <f t="shared" si="163"/>
        <v/>
      </c>
      <c r="J817" s="9" t="str">
        <f t="shared" si="164"/>
        <v/>
      </c>
      <c r="K817" s="11" t="e">
        <f t="shared" si="165"/>
        <v>#VALUE!</v>
      </c>
      <c r="L817" s="11" t="e">
        <f t="shared" si="166"/>
        <v>#VALUE!</v>
      </c>
      <c r="M817" s="11" t="e">
        <f t="shared" si="167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68"/>
        <v>#VALUE!</v>
      </c>
      <c r="S817" s="11" t="e">
        <f t="shared" si="169"/>
        <v>#VALUE!</v>
      </c>
      <c r="T817" s="11" t="e">
        <f t="shared" si="170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58"/>
        <v>#VALUE!</v>
      </c>
      <c r="E818" s="9" t="e">
        <f t="shared" si="159"/>
        <v>#VALUE!</v>
      </c>
      <c r="F818" s="9" t="e">
        <f t="shared" si="160"/>
        <v>#VALUE!</v>
      </c>
      <c r="G818" s="9" t="str">
        <f t="shared" si="161"/>
        <v/>
      </c>
      <c r="H818" s="9" t="str">
        <f t="shared" si="162"/>
        <v/>
      </c>
      <c r="I818" s="9" t="str">
        <f t="shared" si="163"/>
        <v/>
      </c>
      <c r="J818" s="9" t="str">
        <f t="shared" si="164"/>
        <v/>
      </c>
      <c r="K818" s="11" t="e">
        <f t="shared" si="165"/>
        <v>#VALUE!</v>
      </c>
      <c r="L818" s="11" t="e">
        <f t="shared" si="166"/>
        <v>#VALUE!</v>
      </c>
      <c r="M818" s="11" t="e">
        <f t="shared" si="167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68"/>
        <v>#VALUE!</v>
      </c>
      <c r="S818" s="11" t="e">
        <f t="shared" si="169"/>
        <v>#VALUE!</v>
      </c>
      <c r="T818" s="11" t="e">
        <f t="shared" si="170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58"/>
        <v>#VALUE!</v>
      </c>
      <c r="E819" s="9" t="e">
        <f t="shared" si="159"/>
        <v>#VALUE!</v>
      </c>
      <c r="F819" s="9" t="e">
        <f t="shared" si="160"/>
        <v>#VALUE!</v>
      </c>
      <c r="G819" s="9" t="str">
        <f t="shared" si="161"/>
        <v/>
      </c>
      <c r="H819" s="9" t="str">
        <f t="shared" si="162"/>
        <v/>
      </c>
      <c r="I819" s="9" t="str">
        <f t="shared" si="163"/>
        <v/>
      </c>
      <c r="J819" s="9" t="str">
        <f t="shared" si="164"/>
        <v/>
      </c>
      <c r="K819" s="11" t="e">
        <f t="shared" si="165"/>
        <v>#VALUE!</v>
      </c>
      <c r="L819" s="11" t="e">
        <f t="shared" si="166"/>
        <v>#VALUE!</v>
      </c>
      <c r="M819" s="11" t="e">
        <f t="shared" si="167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68"/>
        <v>#VALUE!</v>
      </c>
      <c r="S819" s="11" t="e">
        <f t="shared" si="169"/>
        <v>#VALUE!</v>
      </c>
      <c r="T819" s="11" t="e">
        <f t="shared" si="170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58"/>
        <v>#VALUE!</v>
      </c>
      <c r="E820" s="9" t="e">
        <f t="shared" si="159"/>
        <v>#VALUE!</v>
      </c>
      <c r="F820" s="9" t="e">
        <f t="shared" si="160"/>
        <v>#VALUE!</v>
      </c>
      <c r="G820" s="9" t="str">
        <f t="shared" si="161"/>
        <v/>
      </c>
      <c r="H820" s="9" t="str">
        <f t="shared" si="162"/>
        <v/>
      </c>
      <c r="I820" s="9" t="str">
        <f t="shared" si="163"/>
        <v/>
      </c>
      <c r="J820" s="9" t="str">
        <f t="shared" si="164"/>
        <v/>
      </c>
      <c r="K820" s="11" t="e">
        <f t="shared" si="165"/>
        <v>#VALUE!</v>
      </c>
      <c r="L820" s="11" t="e">
        <f t="shared" si="166"/>
        <v>#VALUE!</v>
      </c>
      <c r="M820" s="11" t="e">
        <f t="shared" si="167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68"/>
        <v>#VALUE!</v>
      </c>
      <c r="S820" s="11" t="e">
        <f t="shared" si="169"/>
        <v>#VALUE!</v>
      </c>
      <c r="T820" s="11" t="e">
        <f t="shared" si="170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58"/>
        <v>#VALUE!</v>
      </c>
      <c r="E821" s="9" t="e">
        <f t="shared" si="159"/>
        <v>#VALUE!</v>
      </c>
      <c r="F821" s="9" t="e">
        <f t="shared" si="160"/>
        <v>#VALUE!</v>
      </c>
      <c r="G821" s="9" t="str">
        <f t="shared" si="161"/>
        <v/>
      </c>
      <c r="H821" s="9" t="str">
        <f t="shared" si="162"/>
        <v/>
      </c>
      <c r="I821" s="9" t="str">
        <f t="shared" si="163"/>
        <v/>
      </c>
      <c r="J821" s="9" t="str">
        <f t="shared" si="164"/>
        <v/>
      </c>
      <c r="K821" s="11" t="e">
        <f t="shared" si="165"/>
        <v>#VALUE!</v>
      </c>
      <c r="L821" s="11" t="e">
        <f t="shared" si="166"/>
        <v>#VALUE!</v>
      </c>
      <c r="M821" s="11" t="e">
        <f t="shared" si="167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68"/>
        <v>#VALUE!</v>
      </c>
      <c r="S821" s="11" t="e">
        <f t="shared" si="169"/>
        <v>#VALUE!</v>
      </c>
      <c r="T821" s="11" t="e">
        <f t="shared" si="170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58"/>
        <v>#VALUE!</v>
      </c>
      <c r="E822" s="9" t="e">
        <f t="shared" si="159"/>
        <v>#VALUE!</v>
      </c>
      <c r="F822" s="9" t="e">
        <f t="shared" si="160"/>
        <v>#VALUE!</v>
      </c>
      <c r="G822" s="9" t="str">
        <f t="shared" si="161"/>
        <v/>
      </c>
      <c r="H822" s="9" t="str">
        <f t="shared" si="162"/>
        <v/>
      </c>
      <c r="I822" s="9" t="str">
        <f t="shared" si="163"/>
        <v/>
      </c>
      <c r="J822" s="9" t="str">
        <f t="shared" si="164"/>
        <v/>
      </c>
      <c r="K822" s="11" t="e">
        <f t="shared" si="165"/>
        <v>#VALUE!</v>
      </c>
      <c r="L822" s="11" t="e">
        <f t="shared" si="166"/>
        <v>#VALUE!</v>
      </c>
      <c r="M822" s="11" t="e">
        <f t="shared" si="167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68"/>
        <v>#VALUE!</v>
      </c>
      <c r="S822" s="11" t="e">
        <f t="shared" si="169"/>
        <v>#VALUE!</v>
      </c>
      <c r="T822" s="11" t="e">
        <f t="shared" si="170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58"/>
        <v>#VALUE!</v>
      </c>
      <c r="E823" s="9" t="e">
        <f t="shared" si="159"/>
        <v>#VALUE!</v>
      </c>
      <c r="F823" s="9" t="e">
        <f t="shared" si="160"/>
        <v>#VALUE!</v>
      </c>
      <c r="G823" s="9" t="str">
        <f t="shared" si="161"/>
        <v/>
      </c>
      <c r="H823" s="9" t="str">
        <f t="shared" si="162"/>
        <v/>
      </c>
      <c r="I823" s="9" t="str">
        <f t="shared" si="163"/>
        <v/>
      </c>
      <c r="J823" s="9" t="str">
        <f t="shared" si="164"/>
        <v/>
      </c>
      <c r="K823" s="11" t="e">
        <f t="shared" si="165"/>
        <v>#VALUE!</v>
      </c>
      <c r="L823" s="11" t="e">
        <f t="shared" si="166"/>
        <v>#VALUE!</v>
      </c>
      <c r="M823" s="11" t="e">
        <f t="shared" si="167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68"/>
        <v>#VALUE!</v>
      </c>
      <c r="S823" s="11" t="e">
        <f t="shared" si="169"/>
        <v>#VALUE!</v>
      </c>
      <c r="T823" s="11" t="e">
        <f t="shared" si="170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58"/>
        <v>#VALUE!</v>
      </c>
      <c r="E824" s="9" t="e">
        <f t="shared" si="159"/>
        <v>#VALUE!</v>
      </c>
      <c r="F824" s="9" t="e">
        <f t="shared" si="160"/>
        <v>#VALUE!</v>
      </c>
      <c r="G824" s="9" t="str">
        <f t="shared" si="161"/>
        <v/>
      </c>
      <c r="H824" s="9" t="str">
        <f t="shared" si="162"/>
        <v/>
      </c>
      <c r="I824" s="9" t="str">
        <f t="shared" si="163"/>
        <v/>
      </c>
      <c r="J824" s="9" t="str">
        <f t="shared" si="164"/>
        <v/>
      </c>
      <c r="K824" s="11" t="e">
        <f t="shared" si="165"/>
        <v>#VALUE!</v>
      </c>
      <c r="L824" s="11" t="e">
        <f t="shared" si="166"/>
        <v>#VALUE!</v>
      </c>
      <c r="M824" s="11" t="e">
        <f t="shared" si="167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68"/>
        <v>#VALUE!</v>
      </c>
      <c r="S824" s="11" t="e">
        <f t="shared" si="169"/>
        <v>#VALUE!</v>
      </c>
      <c r="T824" s="11" t="e">
        <f t="shared" si="170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58"/>
        <v>#VALUE!</v>
      </c>
      <c r="E825" s="9" t="e">
        <f t="shared" si="159"/>
        <v>#VALUE!</v>
      </c>
      <c r="F825" s="9" t="e">
        <f t="shared" si="160"/>
        <v>#VALUE!</v>
      </c>
      <c r="G825" s="9" t="str">
        <f t="shared" si="161"/>
        <v/>
      </c>
      <c r="H825" s="9" t="str">
        <f t="shared" si="162"/>
        <v/>
      </c>
      <c r="I825" s="9" t="str">
        <f t="shared" si="163"/>
        <v/>
      </c>
      <c r="J825" s="9" t="str">
        <f t="shared" si="164"/>
        <v/>
      </c>
      <c r="K825" s="11" t="e">
        <f t="shared" si="165"/>
        <v>#VALUE!</v>
      </c>
      <c r="L825" s="11" t="e">
        <f t="shared" si="166"/>
        <v>#VALUE!</v>
      </c>
      <c r="M825" s="11" t="e">
        <f t="shared" si="167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68"/>
        <v>#VALUE!</v>
      </c>
      <c r="S825" s="11" t="e">
        <f t="shared" si="169"/>
        <v>#VALUE!</v>
      </c>
      <c r="T825" s="11" t="e">
        <f t="shared" si="170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58"/>
        <v>#VALUE!</v>
      </c>
      <c r="E826" s="9" t="e">
        <f t="shared" si="159"/>
        <v>#VALUE!</v>
      </c>
      <c r="F826" s="9" t="e">
        <f t="shared" si="160"/>
        <v>#VALUE!</v>
      </c>
      <c r="G826" s="9" t="str">
        <f t="shared" si="161"/>
        <v/>
      </c>
      <c r="H826" s="9" t="str">
        <f t="shared" si="162"/>
        <v/>
      </c>
      <c r="I826" s="9" t="str">
        <f t="shared" si="163"/>
        <v/>
      </c>
      <c r="J826" s="9" t="str">
        <f t="shared" si="164"/>
        <v/>
      </c>
      <c r="K826" s="11" t="e">
        <f t="shared" si="165"/>
        <v>#VALUE!</v>
      </c>
      <c r="L826" s="11" t="e">
        <f t="shared" si="166"/>
        <v>#VALUE!</v>
      </c>
      <c r="M826" s="11" t="e">
        <f t="shared" si="167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68"/>
        <v>#VALUE!</v>
      </c>
      <c r="S826" s="11" t="e">
        <f t="shared" si="169"/>
        <v>#VALUE!</v>
      </c>
      <c r="T826" s="11" t="e">
        <f t="shared" si="170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58"/>
        <v>#VALUE!</v>
      </c>
      <c r="E827" s="9" t="e">
        <f t="shared" si="159"/>
        <v>#VALUE!</v>
      </c>
      <c r="F827" s="9" t="e">
        <f t="shared" si="160"/>
        <v>#VALUE!</v>
      </c>
      <c r="G827" s="9" t="str">
        <f t="shared" si="161"/>
        <v/>
      </c>
      <c r="H827" s="9" t="str">
        <f t="shared" si="162"/>
        <v/>
      </c>
      <c r="I827" s="9" t="str">
        <f t="shared" si="163"/>
        <v/>
      </c>
      <c r="J827" s="9" t="str">
        <f t="shared" si="164"/>
        <v/>
      </c>
      <c r="K827" s="11" t="e">
        <f t="shared" si="165"/>
        <v>#VALUE!</v>
      </c>
      <c r="L827" s="11" t="e">
        <f t="shared" si="166"/>
        <v>#VALUE!</v>
      </c>
      <c r="M827" s="11" t="e">
        <f t="shared" si="167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68"/>
        <v>#VALUE!</v>
      </c>
      <c r="S827" s="11" t="e">
        <f t="shared" si="169"/>
        <v>#VALUE!</v>
      </c>
      <c r="T827" s="11" t="e">
        <f t="shared" si="170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58"/>
        <v>#VALUE!</v>
      </c>
      <c r="E828" s="9" t="e">
        <f t="shared" si="159"/>
        <v>#VALUE!</v>
      </c>
      <c r="F828" s="9" t="e">
        <f t="shared" si="160"/>
        <v>#VALUE!</v>
      </c>
      <c r="G828" s="9" t="str">
        <f t="shared" si="161"/>
        <v/>
      </c>
      <c r="H828" s="9" t="str">
        <f t="shared" si="162"/>
        <v/>
      </c>
      <c r="I828" s="9" t="str">
        <f t="shared" si="163"/>
        <v/>
      </c>
      <c r="J828" s="9" t="str">
        <f t="shared" si="164"/>
        <v/>
      </c>
      <c r="K828" s="11" t="e">
        <f t="shared" si="165"/>
        <v>#VALUE!</v>
      </c>
      <c r="L828" s="11" t="e">
        <f t="shared" si="166"/>
        <v>#VALUE!</v>
      </c>
      <c r="M828" s="11" t="e">
        <f t="shared" si="167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68"/>
        <v>#VALUE!</v>
      </c>
      <c r="S828" s="11" t="e">
        <f t="shared" si="169"/>
        <v>#VALUE!</v>
      </c>
      <c r="T828" s="11" t="e">
        <f t="shared" si="170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58"/>
        <v>#VALUE!</v>
      </c>
      <c r="E829" s="9" t="e">
        <f t="shared" si="159"/>
        <v>#VALUE!</v>
      </c>
      <c r="F829" s="9" t="e">
        <f t="shared" si="160"/>
        <v>#VALUE!</v>
      </c>
      <c r="G829" s="9" t="str">
        <f t="shared" si="161"/>
        <v/>
      </c>
      <c r="H829" s="9" t="str">
        <f t="shared" si="162"/>
        <v/>
      </c>
      <c r="I829" s="9" t="str">
        <f t="shared" si="163"/>
        <v/>
      </c>
      <c r="J829" s="9" t="str">
        <f t="shared" si="164"/>
        <v/>
      </c>
      <c r="K829" s="11" t="e">
        <f t="shared" si="165"/>
        <v>#VALUE!</v>
      </c>
      <c r="L829" s="11" t="e">
        <f t="shared" si="166"/>
        <v>#VALUE!</v>
      </c>
      <c r="M829" s="11" t="e">
        <f t="shared" si="167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68"/>
        <v>#VALUE!</v>
      </c>
      <c r="S829" s="11" t="e">
        <f t="shared" si="169"/>
        <v>#VALUE!</v>
      </c>
      <c r="T829" s="11" t="e">
        <f t="shared" si="170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58"/>
        <v>#VALUE!</v>
      </c>
      <c r="E830" s="9" t="e">
        <f t="shared" si="159"/>
        <v>#VALUE!</v>
      </c>
      <c r="F830" s="9" t="e">
        <f t="shared" si="160"/>
        <v>#VALUE!</v>
      </c>
      <c r="G830" s="9" t="str">
        <f t="shared" si="161"/>
        <v/>
      </c>
      <c r="H830" s="9" t="str">
        <f t="shared" si="162"/>
        <v/>
      </c>
      <c r="I830" s="9" t="str">
        <f t="shared" si="163"/>
        <v/>
      </c>
      <c r="J830" s="9" t="str">
        <f t="shared" si="164"/>
        <v/>
      </c>
      <c r="K830" s="11" t="e">
        <f t="shared" si="165"/>
        <v>#VALUE!</v>
      </c>
      <c r="L830" s="11" t="e">
        <f t="shared" si="166"/>
        <v>#VALUE!</v>
      </c>
      <c r="M830" s="11" t="e">
        <f t="shared" si="167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68"/>
        <v>#VALUE!</v>
      </c>
      <c r="S830" s="11" t="e">
        <f t="shared" si="169"/>
        <v>#VALUE!</v>
      </c>
      <c r="T830" s="11" t="e">
        <f t="shared" si="170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58"/>
        <v>#VALUE!</v>
      </c>
      <c r="E831" s="9" t="e">
        <f t="shared" si="159"/>
        <v>#VALUE!</v>
      </c>
      <c r="F831" s="9" t="e">
        <f t="shared" si="160"/>
        <v>#VALUE!</v>
      </c>
      <c r="G831" s="9" t="str">
        <f t="shared" si="161"/>
        <v/>
      </c>
      <c r="H831" s="9" t="str">
        <f t="shared" si="162"/>
        <v/>
      </c>
      <c r="I831" s="9" t="str">
        <f t="shared" si="163"/>
        <v/>
      </c>
      <c r="J831" s="9" t="str">
        <f t="shared" si="164"/>
        <v/>
      </c>
      <c r="K831" s="11" t="e">
        <f t="shared" si="165"/>
        <v>#VALUE!</v>
      </c>
      <c r="L831" s="11" t="e">
        <f t="shared" si="166"/>
        <v>#VALUE!</v>
      </c>
      <c r="M831" s="11" t="e">
        <f t="shared" si="167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68"/>
        <v>#VALUE!</v>
      </c>
      <c r="S831" s="11" t="e">
        <f t="shared" si="169"/>
        <v>#VALUE!</v>
      </c>
      <c r="T831" s="11" t="e">
        <f t="shared" si="170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58"/>
        <v>#VALUE!</v>
      </c>
      <c r="E832" s="9" t="e">
        <f t="shared" si="159"/>
        <v>#VALUE!</v>
      </c>
      <c r="F832" s="9" t="e">
        <f t="shared" si="160"/>
        <v>#VALUE!</v>
      </c>
      <c r="G832" s="9" t="str">
        <f t="shared" si="161"/>
        <v/>
      </c>
      <c r="H832" s="9" t="str">
        <f t="shared" si="162"/>
        <v/>
      </c>
      <c r="I832" s="9" t="str">
        <f t="shared" si="163"/>
        <v/>
      </c>
      <c r="J832" s="9" t="str">
        <f t="shared" si="164"/>
        <v/>
      </c>
      <c r="K832" s="11" t="e">
        <f t="shared" si="165"/>
        <v>#VALUE!</v>
      </c>
      <c r="L832" s="11" t="e">
        <f t="shared" si="166"/>
        <v>#VALUE!</v>
      </c>
      <c r="M832" s="11" t="e">
        <f t="shared" si="167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68"/>
        <v>#VALUE!</v>
      </c>
      <c r="S832" s="11" t="e">
        <f t="shared" si="169"/>
        <v>#VALUE!</v>
      </c>
      <c r="T832" s="11" t="e">
        <f t="shared" si="170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58"/>
        <v>#VALUE!</v>
      </c>
      <c r="E833" s="9" t="e">
        <f t="shared" si="159"/>
        <v>#VALUE!</v>
      </c>
      <c r="F833" s="9" t="e">
        <f t="shared" si="160"/>
        <v>#VALUE!</v>
      </c>
      <c r="G833" s="9" t="str">
        <f t="shared" si="161"/>
        <v/>
      </c>
      <c r="H833" s="9" t="str">
        <f t="shared" si="162"/>
        <v/>
      </c>
      <c r="I833" s="9" t="str">
        <f t="shared" si="163"/>
        <v/>
      </c>
      <c r="J833" s="9" t="str">
        <f t="shared" si="164"/>
        <v/>
      </c>
      <c r="K833" s="11" t="e">
        <f t="shared" si="165"/>
        <v>#VALUE!</v>
      </c>
      <c r="L833" s="11" t="e">
        <f t="shared" si="166"/>
        <v>#VALUE!</v>
      </c>
      <c r="M833" s="11" t="e">
        <f t="shared" si="167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68"/>
        <v>#VALUE!</v>
      </c>
      <c r="S833" s="11" t="e">
        <f t="shared" si="169"/>
        <v>#VALUE!</v>
      </c>
      <c r="T833" s="11" t="e">
        <f t="shared" si="170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58"/>
        <v>#VALUE!</v>
      </c>
      <c r="E834" s="9" t="e">
        <f t="shared" si="159"/>
        <v>#VALUE!</v>
      </c>
      <c r="F834" s="9" t="e">
        <f t="shared" si="160"/>
        <v>#VALUE!</v>
      </c>
      <c r="G834" s="9" t="str">
        <f t="shared" si="161"/>
        <v/>
      </c>
      <c r="H834" s="9" t="str">
        <f t="shared" si="162"/>
        <v/>
      </c>
      <c r="I834" s="9" t="str">
        <f t="shared" si="163"/>
        <v/>
      </c>
      <c r="J834" s="9" t="str">
        <f t="shared" si="164"/>
        <v/>
      </c>
      <c r="K834" s="11" t="e">
        <f t="shared" si="165"/>
        <v>#VALUE!</v>
      </c>
      <c r="L834" s="11" t="e">
        <f t="shared" si="166"/>
        <v>#VALUE!</v>
      </c>
      <c r="M834" s="11" t="e">
        <f t="shared" si="167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68"/>
        <v>#VALUE!</v>
      </c>
      <c r="S834" s="11" t="e">
        <f t="shared" si="169"/>
        <v>#VALUE!</v>
      </c>
      <c r="T834" s="11" t="e">
        <f t="shared" si="170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58"/>
        <v>#VALUE!</v>
      </c>
      <c r="E835" s="9" t="e">
        <f t="shared" si="159"/>
        <v>#VALUE!</v>
      </c>
      <c r="F835" s="9" t="e">
        <f t="shared" si="160"/>
        <v>#VALUE!</v>
      </c>
      <c r="G835" s="9" t="str">
        <f t="shared" si="161"/>
        <v/>
      </c>
      <c r="H835" s="9" t="str">
        <f t="shared" si="162"/>
        <v/>
      </c>
      <c r="I835" s="9" t="str">
        <f t="shared" si="163"/>
        <v/>
      </c>
      <c r="J835" s="9" t="str">
        <f t="shared" si="164"/>
        <v/>
      </c>
      <c r="K835" s="11" t="e">
        <f t="shared" si="165"/>
        <v>#VALUE!</v>
      </c>
      <c r="L835" s="11" t="e">
        <f t="shared" si="166"/>
        <v>#VALUE!</v>
      </c>
      <c r="M835" s="11" t="e">
        <f t="shared" si="167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68"/>
        <v>#VALUE!</v>
      </c>
      <c r="S835" s="11" t="e">
        <f t="shared" si="169"/>
        <v>#VALUE!</v>
      </c>
      <c r="T835" s="11" t="e">
        <f t="shared" si="170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71">(K836/(AR836+K836-(AR836*K836)))</f>
        <v>#VALUE!</v>
      </c>
      <c r="E836" s="9" t="e">
        <f t="shared" ref="E836:E899" si="172">(L836/(AR836+L836-(AR836*L836)))</f>
        <v>#VALUE!</v>
      </c>
      <c r="F836" s="9" t="e">
        <f t="shared" ref="F836:F899" si="173">(M836/(AR836+M836-(AR836*M836)))</f>
        <v>#VALUE!</v>
      </c>
      <c r="G836" s="9" t="str">
        <f t="shared" ref="G836:G899" si="174">AR836</f>
        <v/>
      </c>
      <c r="H836" s="9" t="str">
        <f t="shared" ref="H836:H899" si="175">IF(A836="","",1/D836)</f>
        <v/>
      </c>
      <c r="I836" s="9" t="str">
        <f t="shared" ref="I836:I899" si="176">IF(B836="","",1/E836)</f>
        <v/>
      </c>
      <c r="J836" s="9" t="str">
        <f t="shared" ref="J836:J899" si="177">IF(C836="","",1/F836)</f>
        <v/>
      </c>
      <c r="K836" s="11" t="e">
        <f t="shared" ref="K836:K899" si="178">1/A836</f>
        <v>#VALUE!</v>
      </c>
      <c r="L836" s="11" t="e">
        <f t="shared" ref="L836:L899" si="179">1/B836</f>
        <v>#VALUE!</v>
      </c>
      <c r="M836" s="11" t="e">
        <f t="shared" ref="M836:M899" si="180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81">O836/N836</f>
        <v>#VALUE!</v>
      </c>
      <c r="S836" s="11" t="e">
        <f t="shared" ref="S836:S899" si="182">P836/N836</f>
        <v>#VALUE!</v>
      </c>
      <c r="T836" s="11" t="e">
        <f t="shared" ref="T836:T899" si="183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71"/>
        <v>#VALUE!</v>
      </c>
      <c r="E837" s="9" t="e">
        <f t="shared" si="172"/>
        <v>#VALUE!</v>
      </c>
      <c r="F837" s="9" t="e">
        <f t="shared" si="173"/>
        <v>#VALUE!</v>
      </c>
      <c r="G837" s="9" t="str">
        <f t="shared" si="174"/>
        <v/>
      </c>
      <c r="H837" s="9" t="str">
        <f t="shared" si="175"/>
        <v/>
      </c>
      <c r="I837" s="9" t="str">
        <f t="shared" si="176"/>
        <v/>
      </c>
      <c r="J837" s="9" t="str">
        <f t="shared" si="177"/>
        <v/>
      </c>
      <c r="K837" s="11" t="e">
        <f t="shared" si="178"/>
        <v>#VALUE!</v>
      </c>
      <c r="L837" s="11" t="e">
        <f t="shared" si="179"/>
        <v>#VALUE!</v>
      </c>
      <c r="M837" s="11" t="e">
        <f t="shared" si="180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81"/>
        <v>#VALUE!</v>
      </c>
      <c r="S837" s="11" t="e">
        <f t="shared" si="182"/>
        <v>#VALUE!</v>
      </c>
      <c r="T837" s="11" t="e">
        <f t="shared" si="183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71"/>
        <v>#VALUE!</v>
      </c>
      <c r="E838" s="9" t="e">
        <f t="shared" si="172"/>
        <v>#VALUE!</v>
      </c>
      <c r="F838" s="9" t="e">
        <f t="shared" si="173"/>
        <v>#VALUE!</v>
      </c>
      <c r="G838" s="9" t="str">
        <f t="shared" si="174"/>
        <v/>
      </c>
      <c r="H838" s="9" t="str">
        <f t="shared" si="175"/>
        <v/>
      </c>
      <c r="I838" s="9" t="str">
        <f t="shared" si="176"/>
        <v/>
      </c>
      <c r="J838" s="9" t="str">
        <f t="shared" si="177"/>
        <v/>
      </c>
      <c r="K838" s="11" t="e">
        <f t="shared" si="178"/>
        <v>#VALUE!</v>
      </c>
      <c r="L838" s="11" t="e">
        <f t="shared" si="179"/>
        <v>#VALUE!</v>
      </c>
      <c r="M838" s="11" t="e">
        <f t="shared" si="180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81"/>
        <v>#VALUE!</v>
      </c>
      <c r="S838" s="11" t="e">
        <f t="shared" si="182"/>
        <v>#VALUE!</v>
      </c>
      <c r="T838" s="11" t="e">
        <f t="shared" si="183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71"/>
        <v>#VALUE!</v>
      </c>
      <c r="E839" s="9" t="e">
        <f t="shared" si="172"/>
        <v>#VALUE!</v>
      </c>
      <c r="F839" s="9" t="e">
        <f t="shared" si="173"/>
        <v>#VALUE!</v>
      </c>
      <c r="G839" s="9" t="str">
        <f t="shared" si="174"/>
        <v/>
      </c>
      <c r="H839" s="9" t="str">
        <f t="shared" si="175"/>
        <v/>
      </c>
      <c r="I839" s="9" t="str">
        <f t="shared" si="176"/>
        <v/>
      </c>
      <c r="J839" s="9" t="str">
        <f t="shared" si="177"/>
        <v/>
      </c>
      <c r="K839" s="11" t="e">
        <f t="shared" si="178"/>
        <v>#VALUE!</v>
      </c>
      <c r="L839" s="11" t="e">
        <f t="shared" si="179"/>
        <v>#VALUE!</v>
      </c>
      <c r="M839" s="11" t="e">
        <f t="shared" si="180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81"/>
        <v>#VALUE!</v>
      </c>
      <c r="S839" s="11" t="e">
        <f t="shared" si="182"/>
        <v>#VALUE!</v>
      </c>
      <c r="T839" s="11" t="e">
        <f t="shared" si="183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71"/>
        <v>#VALUE!</v>
      </c>
      <c r="E840" s="9" t="e">
        <f t="shared" si="172"/>
        <v>#VALUE!</v>
      </c>
      <c r="F840" s="9" t="e">
        <f t="shared" si="173"/>
        <v>#VALUE!</v>
      </c>
      <c r="G840" s="9" t="str">
        <f t="shared" si="174"/>
        <v/>
      </c>
      <c r="H840" s="9" t="str">
        <f t="shared" si="175"/>
        <v/>
      </c>
      <c r="I840" s="9" t="str">
        <f t="shared" si="176"/>
        <v/>
      </c>
      <c r="J840" s="9" t="str">
        <f t="shared" si="177"/>
        <v/>
      </c>
      <c r="K840" s="11" t="e">
        <f t="shared" si="178"/>
        <v>#VALUE!</v>
      </c>
      <c r="L840" s="11" t="e">
        <f t="shared" si="179"/>
        <v>#VALUE!</v>
      </c>
      <c r="M840" s="11" t="e">
        <f t="shared" si="180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81"/>
        <v>#VALUE!</v>
      </c>
      <c r="S840" s="11" t="e">
        <f t="shared" si="182"/>
        <v>#VALUE!</v>
      </c>
      <c r="T840" s="11" t="e">
        <f t="shared" si="183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71"/>
        <v>#VALUE!</v>
      </c>
      <c r="E841" s="9" t="e">
        <f t="shared" si="172"/>
        <v>#VALUE!</v>
      </c>
      <c r="F841" s="9" t="e">
        <f t="shared" si="173"/>
        <v>#VALUE!</v>
      </c>
      <c r="G841" s="9" t="str">
        <f t="shared" si="174"/>
        <v/>
      </c>
      <c r="H841" s="9" t="str">
        <f t="shared" si="175"/>
        <v/>
      </c>
      <c r="I841" s="9" t="str">
        <f t="shared" si="176"/>
        <v/>
      </c>
      <c r="J841" s="9" t="str">
        <f t="shared" si="177"/>
        <v/>
      </c>
      <c r="K841" s="11" t="e">
        <f t="shared" si="178"/>
        <v>#VALUE!</v>
      </c>
      <c r="L841" s="11" t="e">
        <f t="shared" si="179"/>
        <v>#VALUE!</v>
      </c>
      <c r="M841" s="11" t="e">
        <f t="shared" si="180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81"/>
        <v>#VALUE!</v>
      </c>
      <c r="S841" s="11" t="e">
        <f t="shared" si="182"/>
        <v>#VALUE!</v>
      </c>
      <c r="T841" s="11" t="e">
        <f t="shared" si="183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71"/>
        <v>#VALUE!</v>
      </c>
      <c r="E842" s="9" t="e">
        <f t="shared" si="172"/>
        <v>#VALUE!</v>
      </c>
      <c r="F842" s="9" t="e">
        <f t="shared" si="173"/>
        <v>#VALUE!</v>
      </c>
      <c r="G842" s="9" t="str">
        <f t="shared" si="174"/>
        <v/>
      </c>
      <c r="H842" s="9" t="str">
        <f t="shared" si="175"/>
        <v/>
      </c>
      <c r="I842" s="9" t="str">
        <f t="shared" si="176"/>
        <v/>
      </c>
      <c r="J842" s="9" t="str">
        <f t="shared" si="177"/>
        <v/>
      </c>
      <c r="K842" s="11" t="e">
        <f t="shared" si="178"/>
        <v>#VALUE!</v>
      </c>
      <c r="L842" s="11" t="e">
        <f t="shared" si="179"/>
        <v>#VALUE!</v>
      </c>
      <c r="M842" s="11" t="e">
        <f t="shared" si="180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81"/>
        <v>#VALUE!</v>
      </c>
      <c r="S842" s="11" t="e">
        <f t="shared" si="182"/>
        <v>#VALUE!</v>
      </c>
      <c r="T842" s="11" t="e">
        <f t="shared" si="183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71"/>
        <v>#VALUE!</v>
      </c>
      <c r="E843" s="9" t="e">
        <f t="shared" si="172"/>
        <v>#VALUE!</v>
      </c>
      <c r="F843" s="9" t="e">
        <f t="shared" si="173"/>
        <v>#VALUE!</v>
      </c>
      <c r="G843" s="9" t="str">
        <f t="shared" si="174"/>
        <v/>
      </c>
      <c r="H843" s="9" t="str">
        <f t="shared" si="175"/>
        <v/>
      </c>
      <c r="I843" s="9" t="str">
        <f t="shared" si="176"/>
        <v/>
      </c>
      <c r="J843" s="9" t="str">
        <f t="shared" si="177"/>
        <v/>
      </c>
      <c r="K843" s="11" t="e">
        <f t="shared" si="178"/>
        <v>#VALUE!</v>
      </c>
      <c r="L843" s="11" t="e">
        <f t="shared" si="179"/>
        <v>#VALUE!</v>
      </c>
      <c r="M843" s="11" t="e">
        <f t="shared" si="180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81"/>
        <v>#VALUE!</v>
      </c>
      <c r="S843" s="11" t="e">
        <f t="shared" si="182"/>
        <v>#VALUE!</v>
      </c>
      <c r="T843" s="11" t="e">
        <f t="shared" si="183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71"/>
        <v>#VALUE!</v>
      </c>
      <c r="E844" s="9" t="e">
        <f t="shared" si="172"/>
        <v>#VALUE!</v>
      </c>
      <c r="F844" s="9" t="e">
        <f t="shared" si="173"/>
        <v>#VALUE!</v>
      </c>
      <c r="G844" s="9" t="str">
        <f t="shared" si="174"/>
        <v/>
      </c>
      <c r="H844" s="9" t="str">
        <f t="shared" si="175"/>
        <v/>
      </c>
      <c r="I844" s="9" t="str">
        <f t="shared" si="176"/>
        <v/>
      </c>
      <c r="J844" s="9" t="str">
        <f t="shared" si="177"/>
        <v/>
      </c>
      <c r="K844" s="11" t="e">
        <f t="shared" si="178"/>
        <v>#VALUE!</v>
      </c>
      <c r="L844" s="11" t="e">
        <f t="shared" si="179"/>
        <v>#VALUE!</v>
      </c>
      <c r="M844" s="11" t="e">
        <f t="shared" si="180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81"/>
        <v>#VALUE!</v>
      </c>
      <c r="S844" s="11" t="e">
        <f t="shared" si="182"/>
        <v>#VALUE!</v>
      </c>
      <c r="T844" s="11" t="e">
        <f t="shared" si="183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71"/>
        <v>#VALUE!</v>
      </c>
      <c r="E845" s="9" t="e">
        <f t="shared" si="172"/>
        <v>#VALUE!</v>
      </c>
      <c r="F845" s="9" t="e">
        <f t="shared" si="173"/>
        <v>#VALUE!</v>
      </c>
      <c r="G845" s="9" t="str">
        <f t="shared" si="174"/>
        <v/>
      </c>
      <c r="H845" s="9" t="str">
        <f t="shared" si="175"/>
        <v/>
      </c>
      <c r="I845" s="9" t="str">
        <f t="shared" si="176"/>
        <v/>
      </c>
      <c r="J845" s="9" t="str">
        <f t="shared" si="177"/>
        <v/>
      </c>
      <c r="K845" s="11" t="e">
        <f t="shared" si="178"/>
        <v>#VALUE!</v>
      </c>
      <c r="L845" s="11" t="e">
        <f t="shared" si="179"/>
        <v>#VALUE!</v>
      </c>
      <c r="M845" s="11" t="e">
        <f t="shared" si="180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81"/>
        <v>#VALUE!</v>
      </c>
      <c r="S845" s="11" t="e">
        <f t="shared" si="182"/>
        <v>#VALUE!</v>
      </c>
      <c r="T845" s="11" t="e">
        <f t="shared" si="183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71"/>
        <v>#VALUE!</v>
      </c>
      <c r="E846" s="9" t="e">
        <f t="shared" si="172"/>
        <v>#VALUE!</v>
      </c>
      <c r="F846" s="9" t="e">
        <f t="shared" si="173"/>
        <v>#VALUE!</v>
      </c>
      <c r="G846" s="9" t="str">
        <f t="shared" si="174"/>
        <v/>
      </c>
      <c r="H846" s="9" t="str">
        <f t="shared" si="175"/>
        <v/>
      </c>
      <c r="I846" s="9" t="str">
        <f t="shared" si="176"/>
        <v/>
      </c>
      <c r="J846" s="9" t="str">
        <f t="shared" si="177"/>
        <v/>
      </c>
      <c r="K846" s="11" t="e">
        <f t="shared" si="178"/>
        <v>#VALUE!</v>
      </c>
      <c r="L846" s="11" t="e">
        <f t="shared" si="179"/>
        <v>#VALUE!</v>
      </c>
      <c r="M846" s="11" t="e">
        <f t="shared" si="180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81"/>
        <v>#VALUE!</v>
      </c>
      <c r="S846" s="11" t="e">
        <f t="shared" si="182"/>
        <v>#VALUE!</v>
      </c>
      <c r="T846" s="11" t="e">
        <f t="shared" si="183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71"/>
        <v>#VALUE!</v>
      </c>
      <c r="E847" s="9" t="e">
        <f t="shared" si="172"/>
        <v>#VALUE!</v>
      </c>
      <c r="F847" s="9" t="e">
        <f t="shared" si="173"/>
        <v>#VALUE!</v>
      </c>
      <c r="G847" s="9" t="str">
        <f t="shared" si="174"/>
        <v/>
      </c>
      <c r="H847" s="9" t="str">
        <f t="shared" si="175"/>
        <v/>
      </c>
      <c r="I847" s="9" t="str">
        <f t="shared" si="176"/>
        <v/>
      </c>
      <c r="J847" s="9" t="str">
        <f t="shared" si="177"/>
        <v/>
      </c>
      <c r="K847" s="11" t="e">
        <f t="shared" si="178"/>
        <v>#VALUE!</v>
      </c>
      <c r="L847" s="11" t="e">
        <f t="shared" si="179"/>
        <v>#VALUE!</v>
      </c>
      <c r="M847" s="11" t="e">
        <f t="shared" si="180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81"/>
        <v>#VALUE!</v>
      </c>
      <c r="S847" s="11" t="e">
        <f t="shared" si="182"/>
        <v>#VALUE!</v>
      </c>
      <c r="T847" s="11" t="e">
        <f t="shared" si="183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71"/>
        <v>#VALUE!</v>
      </c>
      <c r="E848" s="9" t="e">
        <f t="shared" si="172"/>
        <v>#VALUE!</v>
      </c>
      <c r="F848" s="9" t="e">
        <f t="shared" si="173"/>
        <v>#VALUE!</v>
      </c>
      <c r="G848" s="9" t="str">
        <f t="shared" si="174"/>
        <v/>
      </c>
      <c r="H848" s="9" t="str">
        <f t="shared" si="175"/>
        <v/>
      </c>
      <c r="I848" s="9" t="str">
        <f t="shared" si="176"/>
        <v/>
      </c>
      <c r="J848" s="9" t="str">
        <f t="shared" si="177"/>
        <v/>
      </c>
      <c r="K848" s="11" t="e">
        <f t="shared" si="178"/>
        <v>#VALUE!</v>
      </c>
      <c r="L848" s="11" t="e">
        <f t="shared" si="179"/>
        <v>#VALUE!</v>
      </c>
      <c r="M848" s="11" t="e">
        <f t="shared" si="180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81"/>
        <v>#VALUE!</v>
      </c>
      <c r="S848" s="11" t="e">
        <f t="shared" si="182"/>
        <v>#VALUE!</v>
      </c>
      <c r="T848" s="11" t="e">
        <f t="shared" si="183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71"/>
        <v>#VALUE!</v>
      </c>
      <c r="E849" s="9" t="e">
        <f t="shared" si="172"/>
        <v>#VALUE!</v>
      </c>
      <c r="F849" s="9" t="e">
        <f t="shared" si="173"/>
        <v>#VALUE!</v>
      </c>
      <c r="G849" s="9" t="str">
        <f t="shared" si="174"/>
        <v/>
      </c>
      <c r="H849" s="9" t="str">
        <f t="shared" si="175"/>
        <v/>
      </c>
      <c r="I849" s="9" t="str">
        <f t="shared" si="176"/>
        <v/>
      </c>
      <c r="J849" s="9" t="str">
        <f t="shared" si="177"/>
        <v/>
      </c>
      <c r="K849" s="11" t="e">
        <f t="shared" si="178"/>
        <v>#VALUE!</v>
      </c>
      <c r="L849" s="11" t="e">
        <f t="shared" si="179"/>
        <v>#VALUE!</v>
      </c>
      <c r="M849" s="11" t="e">
        <f t="shared" si="180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81"/>
        <v>#VALUE!</v>
      </c>
      <c r="S849" s="11" t="e">
        <f t="shared" si="182"/>
        <v>#VALUE!</v>
      </c>
      <c r="T849" s="11" t="e">
        <f t="shared" si="183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71"/>
        <v>#VALUE!</v>
      </c>
      <c r="E850" s="9" t="e">
        <f t="shared" si="172"/>
        <v>#VALUE!</v>
      </c>
      <c r="F850" s="9" t="e">
        <f t="shared" si="173"/>
        <v>#VALUE!</v>
      </c>
      <c r="G850" s="9" t="str">
        <f t="shared" si="174"/>
        <v/>
      </c>
      <c r="H850" s="9" t="str">
        <f t="shared" si="175"/>
        <v/>
      </c>
      <c r="I850" s="9" t="str">
        <f t="shared" si="176"/>
        <v/>
      </c>
      <c r="J850" s="9" t="str">
        <f t="shared" si="177"/>
        <v/>
      </c>
      <c r="K850" s="11" t="e">
        <f t="shared" si="178"/>
        <v>#VALUE!</v>
      </c>
      <c r="L850" s="11" t="e">
        <f t="shared" si="179"/>
        <v>#VALUE!</v>
      </c>
      <c r="M850" s="11" t="e">
        <f t="shared" si="180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81"/>
        <v>#VALUE!</v>
      </c>
      <c r="S850" s="11" t="e">
        <f t="shared" si="182"/>
        <v>#VALUE!</v>
      </c>
      <c r="T850" s="11" t="e">
        <f t="shared" si="183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71"/>
        <v>#VALUE!</v>
      </c>
      <c r="E851" s="9" t="e">
        <f t="shared" si="172"/>
        <v>#VALUE!</v>
      </c>
      <c r="F851" s="9" t="e">
        <f t="shared" si="173"/>
        <v>#VALUE!</v>
      </c>
      <c r="G851" s="9" t="str">
        <f t="shared" si="174"/>
        <v/>
      </c>
      <c r="H851" s="9" t="str">
        <f t="shared" si="175"/>
        <v/>
      </c>
      <c r="I851" s="9" t="str">
        <f t="shared" si="176"/>
        <v/>
      </c>
      <c r="J851" s="9" t="str">
        <f t="shared" si="177"/>
        <v/>
      </c>
      <c r="K851" s="11" t="e">
        <f t="shared" si="178"/>
        <v>#VALUE!</v>
      </c>
      <c r="L851" s="11" t="e">
        <f t="shared" si="179"/>
        <v>#VALUE!</v>
      </c>
      <c r="M851" s="11" t="e">
        <f t="shared" si="180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81"/>
        <v>#VALUE!</v>
      </c>
      <c r="S851" s="11" t="e">
        <f t="shared" si="182"/>
        <v>#VALUE!</v>
      </c>
      <c r="T851" s="11" t="e">
        <f t="shared" si="183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71"/>
        <v>#VALUE!</v>
      </c>
      <c r="E852" s="9" t="e">
        <f t="shared" si="172"/>
        <v>#VALUE!</v>
      </c>
      <c r="F852" s="9" t="e">
        <f t="shared" si="173"/>
        <v>#VALUE!</v>
      </c>
      <c r="G852" s="9" t="str">
        <f t="shared" si="174"/>
        <v/>
      </c>
      <c r="H852" s="9" t="str">
        <f t="shared" si="175"/>
        <v/>
      </c>
      <c r="I852" s="9" t="str">
        <f t="shared" si="176"/>
        <v/>
      </c>
      <c r="J852" s="9" t="str">
        <f t="shared" si="177"/>
        <v/>
      </c>
      <c r="K852" s="11" t="e">
        <f t="shared" si="178"/>
        <v>#VALUE!</v>
      </c>
      <c r="L852" s="11" t="e">
        <f t="shared" si="179"/>
        <v>#VALUE!</v>
      </c>
      <c r="M852" s="11" t="e">
        <f t="shared" si="180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81"/>
        <v>#VALUE!</v>
      </c>
      <c r="S852" s="11" t="e">
        <f t="shared" si="182"/>
        <v>#VALUE!</v>
      </c>
      <c r="T852" s="11" t="e">
        <f t="shared" si="183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71"/>
        <v>#VALUE!</v>
      </c>
      <c r="E853" s="9" t="e">
        <f t="shared" si="172"/>
        <v>#VALUE!</v>
      </c>
      <c r="F853" s="9" t="e">
        <f t="shared" si="173"/>
        <v>#VALUE!</v>
      </c>
      <c r="G853" s="9" t="str">
        <f t="shared" si="174"/>
        <v/>
      </c>
      <c r="H853" s="9" t="str">
        <f t="shared" si="175"/>
        <v/>
      </c>
      <c r="I853" s="9" t="str">
        <f t="shared" si="176"/>
        <v/>
      </c>
      <c r="J853" s="9" t="str">
        <f t="shared" si="177"/>
        <v/>
      </c>
      <c r="K853" s="11" t="e">
        <f t="shared" si="178"/>
        <v>#VALUE!</v>
      </c>
      <c r="L853" s="11" t="e">
        <f t="shared" si="179"/>
        <v>#VALUE!</v>
      </c>
      <c r="M853" s="11" t="e">
        <f t="shared" si="180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81"/>
        <v>#VALUE!</v>
      </c>
      <c r="S853" s="11" t="e">
        <f t="shared" si="182"/>
        <v>#VALUE!</v>
      </c>
      <c r="T853" s="11" t="e">
        <f t="shared" si="183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71"/>
        <v>#VALUE!</v>
      </c>
      <c r="E854" s="9" t="e">
        <f t="shared" si="172"/>
        <v>#VALUE!</v>
      </c>
      <c r="F854" s="9" t="e">
        <f t="shared" si="173"/>
        <v>#VALUE!</v>
      </c>
      <c r="G854" s="9" t="str">
        <f t="shared" si="174"/>
        <v/>
      </c>
      <c r="H854" s="9" t="str">
        <f t="shared" si="175"/>
        <v/>
      </c>
      <c r="I854" s="9" t="str">
        <f t="shared" si="176"/>
        <v/>
      </c>
      <c r="J854" s="9" t="str">
        <f t="shared" si="177"/>
        <v/>
      </c>
      <c r="K854" s="11" t="e">
        <f t="shared" si="178"/>
        <v>#VALUE!</v>
      </c>
      <c r="L854" s="11" t="e">
        <f t="shared" si="179"/>
        <v>#VALUE!</v>
      </c>
      <c r="M854" s="11" t="e">
        <f t="shared" si="180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81"/>
        <v>#VALUE!</v>
      </c>
      <c r="S854" s="11" t="e">
        <f t="shared" si="182"/>
        <v>#VALUE!</v>
      </c>
      <c r="T854" s="11" t="e">
        <f t="shared" si="183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71"/>
        <v>#VALUE!</v>
      </c>
      <c r="E855" s="9" t="e">
        <f t="shared" si="172"/>
        <v>#VALUE!</v>
      </c>
      <c r="F855" s="9" t="e">
        <f t="shared" si="173"/>
        <v>#VALUE!</v>
      </c>
      <c r="G855" s="9" t="str">
        <f t="shared" si="174"/>
        <v/>
      </c>
      <c r="H855" s="9" t="str">
        <f t="shared" si="175"/>
        <v/>
      </c>
      <c r="I855" s="9" t="str">
        <f t="shared" si="176"/>
        <v/>
      </c>
      <c r="J855" s="9" t="str">
        <f t="shared" si="177"/>
        <v/>
      </c>
      <c r="K855" s="11" t="e">
        <f t="shared" si="178"/>
        <v>#VALUE!</v>
      </c>
      <c r="L855" s="11" t="e">
        <f t="shared" si="179"/>
        <v>#VALUE!</v>
      </c>
      <c r="M855" s="11" t="e">
        <f t="shared" si="180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81"/>
        <v>#VALUE!</v>
      </c>
      <c r="S855" s="11" t="e">
        <f t="shared" si="182"/>
        <v>#VALUE!</v>
      </c>
      <c r="T855" s="11" t="e">
        <f t="shared" si="183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71"/>
        <v>#VALUE!</v>
      </c>
      <c r="E856" s="9" t="e">
        <f t="shared" si="172"/>
        <v>#VALUE!</v>
      </c>
      <c r="F856" s="9" t="e">
        <f t="shared" si="173"/>
        <v>#VALUE!</v>
      </c>
      <c r="G856" s="9" t="str">
        <f t="shared" si="174"/>
        <v/>
      </c>
      <c r="H856" s="9" t="str">
        <f t="shared" si="175"/>
        <v/>
      </c>
      <c r="I856" s="9" t="str">
        <f t="shared" si="176"/>
        <v/>
      </c>
      <c r="J856" s="9" t="str">
        <f t="shared" si="177"/>
        <v/>
      </c>
      <c r="K856" s="11" t="e">
        <f t="shared" si="178"/>
        <v>#VALUE!</v>
      </c>
      <c r="L856" s="11" t="e">
        <f t="shared" si="179"/>
        <v>#VALUE!</v>
      </c>
      <c r="M856" s="11" t="e">
        <f t="shared" si="180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81"/>
        <v>#VALUE!</v>
      </c>
      <c r="S856" s="11" t="e">
        <f t="shared" si="182"/>
        <v>#VALUE!</v>
      </c>
      <c r="T856" s="11" t="e">
        <f t="shared" si="183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71"/>
        <v>#VALUE!</v>
      </c>
      <c r="E857" s="9" t="e">
        <f t="shared" si="172"/>
        <v>#VALUE!</v>
      </c>
      <c r="F857" s="9" t="e">
        <f t="shared" si="173"/>
        <v>#VALUE!</v>
      </c>
      <c r="G857" s="9" t="str">
        <f t="shared" si="174"/>
        <v/>
      </c>
      <c r="H857" s="9" t="str">
        <f t="shared" si="175"/>
        <v/>
      </c>
      <c r="I857" s="9" t="str">
        <f t="shared" si="176"/>
        <v/>
      </c>
      <c r="J857" s="9" t="str">
        <f t="shared" si="177"/>
        <v/>
      </c>
      <c r="K857" s="11" t="e">
        <f t="shared" si="178"/>
        <v>#VALUE!</v>
      </c>
      <c r="L857" s="11" t="e">
        <f t="shared" si="179"/>
        <v>#VALUE!</v>
      </c>
      <c r="M857" s="11" t="e">
        <f t="shared" si="180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81"/>
        <v>#VALUE!</v>
      </c>
      <c r="S857" s="11" t="e">
        <f t="shared" si="182"/>
        <v>#VALUE!</v>
      </c>
      <c r="T857" s="11" t="e">
        <f t="shared" si="183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71"/>
        <v>#VALUE!</v>
      </c>
      <c r="E858" s="9" t="e">
        <f t="shared" si="172"/>
        <v>#VALUE!</v>
      </c>
      <c r="F858" s="9" t="e">
        <f t="shared" si="173"/>
        <v>#VALUE!</v>
      </c>
      <c r="G858" s="9" t="str">
        <f t="shared" si="174"/>
        <v/>
      </c>
      <c r="H858" s="9" t="str">
        <f t="shared" si="175"/>
        <v/>
      </c>
      <c r="I858" s="9" t="str">
        <f t="shared" si="176"/>
        <v/>
      </c>
      <c r="J858" s="9" t="str">
        <f t="shared" si="177"/>
        <v/>
      </c>
      <c r="K858" s="11" t="e">
        <f t="shared" si="178"/>
        <v>#VALUE!</v>
      </c>
      <c r="L858" s="11" t="e">
        <f t="shared" si="179"/>
        <v>#VALUE!</v>
      </c>
      <c r="M858" s="11" t="e">
        <f t="shared" si="180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81"/>
        <v>#VALUE!</v>
      </c>
      <c r="S858" s="11" t="e">
        <f t="shared" si="182"/>
        <v>#VALUE!</v>
      </c>
      <c r="T858" s="11" t="e">
        <f t="shared" si="183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71"/>
        <v>#VALUE!</v>
      </c>
      <c r="E859" s="9" t="e">
        <f t="shared" si="172"/>
        <v>#VALUE!</v>
      </c>
      <c r="F859" s="9" t="e">
        <f t="shared" si="173"/>
        <v>#VALUE!</v>
      </c>
      <c r="G859" s="9" t="str">
        <f t="shared" si="174"/>
        <v/>
      </c>
      <c r="H859" s="9" t="str">
        <f t="shared" si="175"/>
        <v/>
      </c>
      <c r="I859" s="9" t="str">
        <f t="shared" si="176"/>
        <v/>
      </c>
      <c r="J859" s="9" t="str">
        <f t="shared" si="177"/>
        <v/>
      </c>
      <c r="K859" s="11" t="e">
        <f t="shared" si="178"/>
        <v>#VALUE!</v>
      </c>
      <c r="L859" s="11" t="e">
        <f t="shared" si="179"/>
        <v>#VALUE!</v>
      </c>
      <c r="M859" s="11" t="e">
        <f t="shared" si="180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81"/>
        <v>#VALUE!</v>
      </c>
      <c r="S859" s="11" t="e">
        <f t="shared" si="182"/>
        <v>#VALUE!</v>
      </c>
      <c r="T859" s="11" t="e">
        <f t="shared" si="183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71"/>
        <v>#VALUE!</v>
      </c>
      <c r="E860" s="9" t="e">
        <f t="shared" si="172"/>
        <v>#VALUE!</v>
      </c>
      <c r="F860" s="9" t="e">
        <f t="shared" si="173"/>
        <v>#VALUE!</v>
      </c>
      <c r="G860" s="9" t="str">
        <f t="shared" si="174"/>
        <v/>
      </c>
      <c r="H860" s="9" t="str">
        <f t="shared" si="175"/>
        <v/>
      </c>
      <c r="I860" s="9" t="str">
        <f t="shared" si="176"/>
        <v/>
      </c>
      <c r="J860" s="9" t="str">
        <f t="shared" si="177"/>
        <v/>
      </c>
      <c r="K860" s="11" t="e">
        <f t="shared" si="178"/>
        <v>#VALUE!</v>
      </c>
      <c r="L860" s="11" t="e">
        <f t="shared" si="179"/>
        <v>#VALUE!</v>
      </c>
      <c r="M860" s="11" t="e">
        <f t="shared" si="180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81"/>
        <v>#VALUE!</v>
      </c>
      <c r="S860" s="11" t="e">
        <f t="shared" si="182"/>
        <v>#VALUE!</v>
      </c>
      <c r="T860" s="11" t="e">
        <f t="shared" si="183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71"/>
        <v>#VALUE!</v>
      </c>
      <c r="E861" s="9" t="e">
        <f t="shared" si="172"/>
        <v>#VALUE!</v>
      </c>
      <c r="F861" s="9" t="e">
        <f t="shared" si="173"/>
        <v>#VALUE!</v>
      </c>
      <c r="G861" s="9" t="str">
        <f t="shared" si="174"/>
        <v/>
      </c>
      <c r="H861" s="9" t="str">
        <f t="shared" si="175"/>
        <v/>
      </c>
      <c r="I861" s="9" t="str">
        <f t="shared" si="176"/>
        <v/>
      </c>
      <c r="J861" s="9" t="str">
        <f t="shared" si="177"/>
        <v/>
      </c>
      <c r="K861" s="11" t="e">
        <f t="shared" si="178"/>
        <v>#VALUE!</v>
      </c>
      <c r="L861" s="11" t="e">
        <f t="shared" si="179"/>
        <v>#VALUE!</v>
      </c>
      <c r="M861" s="11" t="e">
        <f t="shared" si="180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81"/>
        <v>#VALUE!</v>
      </c>
      <c r="S861" s="11" t="e">
        <f t="shared" si="182"/>
        <v>#VALUE!</v>
      </c>
      <c r="T861" s="11" t="e">
        <f t="shared" si="183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71"/>
        <v>#VALUE!</v>
      </c>
      <c r="E862" s="9" t="e">
        <f t="shared" si="172"/>
        <v>#VALUE!</v>
      </c>
      <c r="F862" s="9" t="e">
        <f t="shared" si="173"/>
        <v>#VALUE!</v>
      </c>
      <c r="G862" s="9" t="str">
        <f t="shared" si="174"/>
        <v/>
      </c>
      <c r="H862" s="9" t="str">
        <f t="shared" si="175"/>
        <v/>
      </c>
      <c r="I862" s="9" t="str">
        <f t="shared" si="176"/>
        <v/>
      </c>
      <c r="J862" s="9" t="str">
        <f t="shared" si="177"/>
        <v/>
      </c>
      <c r="K862" s="11" t="e">
        <f t="shared" si="178"/>
        <v>#VALUE!</v>
      </c>
      <c r="L862" s="11" t="e">
        <f t="shared" si="179"/>
        <v>#VALUE!</v>
      </c>
      <c r="M862" s="11" t="e">
        <f t="shared" si="180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81"/>
        <v>#VALUE!</v>
      </c>
      <c r="S862" s="11" t="e">
        <f t="shared" si="182"/>
        <v>#VALUE!</v>
      </c>
      <c r="T862" s="11" t="e">
        <f t="shared" si="183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71"/>
        <v>#VALUE!</v>
      </c>
      <c r="E863" s="9" t="e">
        <f t="shared" si="172"/>
        <v>#VALUE!</v>
      </c>
      <c r="F863" s="9" t="e">
        <f t="shared" si="173"/>
        <v>#VALUE!</v>
      </c>
      <c r="G863" s="9" t="str">
        <f t="shared" si="174"/>
        <v/>
      </c>
      <c r="H863" s="9" t="str">
        <f t="shared" si="175"/>
        <v/>
      </c>
      <c r="I863" s="9" t="str">
        <f t="shared" si="176"/>
        <v/>
      </c>
      <c r="J863" s="9" t="str">
        <f t="shared" si="177"/>
        <v/>
      </c>
      <c r="K863" s="11" t="e">
        <f t="shared" si="178"/>
        <v>#VALUE!</v>
      </c>
      <c r="L863" s="11" t="e">
        <f t="shared" si="179"/>
        <v>#VALUE!</v>
      </c>
      <c r="M863" s="11" t="e">
        <f t="shared" si="180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81"/>
        <v>#VALUE!</v>
      </c>
      <c r="S863" s="11" t="e">
        <f t="shared" si="182"/>
        <v>#VALUE!</v>
      </c>
      <c r="T863" s="11" t="e">
        <f t="shared" si="183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71"/>
        <v>#VALUE!</v>
      </c>
      <c r="E864" s="9" t="e">
        <f t="shared" si="172"/>
        <v>#VALUE!</v>
      </c>
      <c r="F864" s="9" t="e">
        <f t="shared" si="173"/>
        <v>#VALUE!</v>
      </c>
      <c r="G864" s="9" t="str">
        <f t="shared" si="174"/>
        <v/>
      </c>
      <c r="H864" s="9" t="str">
        <f t="shared" si="175"/>
        <v/>
      </c>
      <c r="I864" s="9" t="str">
        <f t="shared" si="176"/>
        <v/>
      </c>
      <c r="J864" s="9" t="str">
        <f t="shared" si="177"/>
        <v/>
      </c>
      <c r="K864" s="11" t="e">
        <f t="shared" si="178"/>
        <v>#VALUE!</v>
      </c>
      <c r="L864" s="11" t="e">
        <f t="shared" si="179"/>
        <v>#VALUE!</v>
      </c>
      <c r="M864" s="11" t="e">
        <f t="shared" si="180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81"/>
        <v>#VALUE!</v>
      </c>
      <c r="S864" s="11" t="e">
        <f t="shared" si="182"/>
        <v>#VALUE!</v>
      </c>
      <c r="T864" s="11" t="e">
        <f t="shared" si="183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71"/>
        <v>#VALUE!</v>
      </c>
      <c r="E865" s="9" t="e">
        <f t="shared" si="172"/>
        <v>#VALUE!</v>
      </c>
      <c r="F865" s="9" t="e">
        <f t="shared" si="173"/>
        <v>#VALUE!</v>
      </c>
      <c r="G865" s="9" t="str">
        <f t="shared" si="174"/>
        <v/>
      </c>
      <c r="H865" s="9" t="str">
        <f t="shared" si="175"/>
        <v/>
      </c>
      <c r="I865" s="9" t="str">
        <f t="shared" si="176"/>
        <v/>
      </c>
      <c r="J865" s="9" t="str">
        <f t="shared" si="177"/>
        <v/>
      </c>
      <c r="K865" s="11" t="e">
        <f t="shared" si="178"/>
        <v>#VALUE!</v>
      </c>
      <c r="L865" s="11" t="e">
        <f t="shared" si="179"/>
        <v>#VALUE!</v>
      </c>
      <c r="M865" s="11" t="e">
        <f t="shared" si="180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81"/>
        <v>#VALUE!</v>
      </c>
      <c r="S865" s="11" t="e">
        <f t="shared" si="182"/>
        <v>#VALUE!</v>
      </c>
      <c r="T865" s="11" t="e">
        <f t="shared" si="183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71"/>
        <v>#VALUE!</v>
      </c>
      <c r="E866" s="9" t="e">
        <f t="shared" si="172"/>
        <v>#VALUE!</v>
      </c>
      <c r="F866" s="9" t="e">
        <f t="shared" si="173"/>
        <v>#VALUE!</v>
      </c>
      <c r="G866" s="9" t="str">
        <f t="shared" si="174"/>
        <v/>
      </c>
      <c r="H866" s="9" t="str">
        <f t="shared" si="175"/>
        <v/>
      </c>
      <c r="I866" s="9" t="str">
        <f t="shared" si="176"/>
        <v/>
      </c>
      <c r="J866" s="9" t="str">
        <f t="shared" si="177"/>
        <v/>
      </c>
      <c r="K866" s="11" t="e">
        <f t="shared" si="178"/>
        <v>#VALUE!</v>
      </c>
      <c r="L866" s="11" t="e">
        <f t="shared" si="179"/>
        <v>#VALUE!</v>
      </c>
      <c r="M866" s="11" t="e">
        <f t="shared" si="180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81"/>
        <v>#VALUE!</v>
      </c>
      <c r="S866" s="11" t="e">
        <f t="shared" si="182"/>
        <v>#VALUE!</v>
      </c>
      <c r="T866" s="11" t="e">
        <f t="shared" si="183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71"/>
        <v>#VALUE!</v>
      </c>
      <c r="E867" s="9" t="e">
        <f t="shared" si="172"/>
        <v>#VALUE!</v>
      </c>
      <c r="F867" s="9" t="e">
        <f t="shared" si="173"/>
        <v>#VALUE!</v>
      </c>
      <c r="G867" s="9" t="str">
        <f t="shared" si="174"/>
        <v/>
      </c>
      <c r="H867" s="9" t="str">
        <f t="shared" si="175"/>
        <v/>
      </c>
      <c r="I867" s="9" t="str">
        <f t="shared" si="176"/>
        <v/>
      </c>
      <c r="J867" s="9" t="str">
        <f t="shared" si="177"/>
        <v/>
      </c>
      <c r="K867" s="11" t="e">
        <f t="shared" si="178"/>
        <v>#VALUE!</v>
      </c>
      <c r="L867" s="11" t="e">
        <f t="shared" si="179"/>
        <v>#VALUE!</v>
      </c>
      <c r="M867" s="11" t="e">
        <f t="shared" si="180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81"/>
        <v>#VALUE!</v>
      </c>
      <c r="S867" s="11" t="e">
        <f t="shared" si="182"/>
        <v>#VALUE!</v>
      </c>
      <c r="T867" s="11" t="e">
        <f t="shared" si="183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71"/>
        <v>#VALUE!</v>
      </c>
      <c r="E868" s="9" t="e">
        <f t="shared" si="172"/>
        <v>#VALUE!</v>
      </c>
      <c r="F868" s="9" t="e">
        <f t="shared" si="173"/>
        <v>#VALUE!</v>
      </c>
      <c r="G868" s="9" t="str">
        <f t="shared" si="174"/>
        <v/>
      </c>
      <c r="H868" s="9" t="str">
        <f t="shared" si="175"/>
        <v/>
      </c>
      <c r="I868" s="9" t="str">
        <f t="shared" si="176"/>
        <v/>
      </c>
      <c r="J868" s="9" t="str">
        <f t="shared" si="177"/>
        <v/>
      </c>
      <c r="K868" s="11" t="e">
        <f t="shared" si="178"/>
        <v>#VALUE!</v>
      </c>
      <c r="L868" s="11" t="e">
        <f t="shared" si="179"/>
        <v>#VALUE!</v>
      </c>
      <c r="M868" s="11" t="e">
        <f t="shared" si="180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81"/>
        <v>#VALUE!</v>
      </c>
      <c r="S868" s="11" t="e">
        <f t="shared" si="182"/>
        <v>#VALUE!</v>
      </c>
      <c r="T868" s="11" t="e">
        <f t="shared" si="183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71"/>
        <v>#VALUE!</v>
      </c>
      <c r="E869" s="9" t="e">
        <f t="shared" si="172"/>
        <v>#VALUE!</v>
      </c>
      <c r="F869" s="9" t="e">
        <f t="shared" si="173"/>
        <v>#VALUE!</v>
      </c>
      <c r="G869" s="9" t="str">
        <f t="shared" si="174"/>
        <v/>
      </c>
      <c r="H869" s="9" t="str">
        <f t="shared" si="175"/>
        <v/>
      </c>
      <c r="I869" s="9" t="str">
        <f t="shared" si="176"/>
        <v/>
      </c>
      <c r="J869" s="9" t="str">
        <f t="shared" si="177"/>
        <v/>
      </c>
      <c r="K869" s="11" t="e">
        <f t="shared" si="178"/>
        <v>#VALUE!</v>
      </c>
      <c r="L869" s="11" t="e">
        <f t="shared" si="179"/>
        <v>#VALUE!</v>
      </c>
      <c r="M869" s="11" t="e">
        <f t="shared" si="180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81"/>
        <v>#VALUE!</v>
      </c>
      <c r="S869" s="11" t="e">
        <f t="shared" si="182"/>
        <v>#VALUE!</v>
      </c>
      <c r="T869" s="11" t="e">
        <f t="shared" si="183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71"/>
        <v>#VALUE!</v>
      </c>
      <c r="E870" s="9" t="e">
        <f t="shared" si="172"/>
        <v>#VALUE!</v>
      </c>
      <c r="F870" s="9" t="e">
        <f t="shared" si="173"/>
        <v>#VALUE!</v>
      </c>
      <c r="G870" s="9" t="str">
        <f t="shared" si="174"/>
        <v/>
      </c>
      <c r="H870" s="9" t="str">
        <f t="shared" si="175"/>
        <v/>
      </c>
      <c r="I870" s="9" t="str">
        <f t="shared" si="176"/>
        <v/>
      </c>
      <c r="J870" s="9" t="str">
        <f t="shared" si="177"/>
        <v/>
      </c>
      <c r="K870" s="11" t="e">
        <f t="shared" si="178"/>
        <v>#VALUE!</v>
      </c>
      <c r="L870" s="11" t="e">
        <f t="shared" si="179"/>
        <v>#VALUE!</v>
      </c>
      <c r="M870" s="11" t="e">
        <f t="shared" si="180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81"/>
        <v>#VALUE!</v>
      </c>
      <c r="S870" s="11" t="e">
        <f t="shared" si="182"/>
        <v>#VALUE!</v>
      </c>
      <c r="T870" s="11" t="e">
        <f t="shared" si="183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71"/>
        <v>#VALUE!</v>
      </c>
      <c r="E871" s="9" t="e">
        <f t="shared" si="172"/>
        <v>#VALUE!</v>
      </c>
      <c r="F871" s="9" t="e">
        <f t="shared" si="173"/>
        <v>#VALUE!</v>
      </c>
      <c r="G871" s="9" t="str">
        <f t="shared" si="174"/>
        <v/>
      </c>
      <c r="H871" s="9" t="str">
        <f t="shared" si="175"/>
        <v/>
      </c>
      <c r="I871" s="9" t="str">
        <f t="shared" si="176"/>
        <v/>
      </c>
      <c r="J871" s="9" t="str">
        <f t="shared" si="177"/>
        <v/>
      </c>
      <c r="K871" s="11" t="e">
        <f t="shared" si="178"/>
        <v>#VALUE!</v>
      </c>
      <c r="L871" s="11" t="e">
        <f t="shared" si="179"/>
        <v>#VALUE!</v>
      </c>
      <c r="M871" s="11" t="e">
        <f t="shared" si="180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81"/>
        <v>#VALUE!</v>
      </c>
      <c r="S871" s="11" t="e">
        <f t="shared" si="182"/>
        <v>#VALUE!</v>
      </c>
      <c r="T871" s="11" t="e">
        <f t="shared" si="183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71"/>
        <v>#VALUE!</v>
      </c>
      <c r="E872" s="9" t="e">
        <f t="shared" si="172"/>
        <v>#VALUE!</v>
      </c>
      <c r="F872" s="9" t="e">
        <f t="shared" si="173"/>
        <v>#VALUE!</v>
      </c>
      <c r="G872" s="9" t="str">
        <f t="shared" si="174"/>
        <v/>
      </c>
      <c r="H872" s="9" t="str">
        <f t="shared" si="175"/>
        <v/>
      </c>
      <c r="I872" s="9" t="str">
        <f t="shared" si="176"/>
        <v/>
      </c>
      <c r="J872" s="9" t="str">
        <f t="shared" si="177"/>
        <v/>
      </c>
      <c r="K872" s="11" t="e">
        <f t="shared" si="178"/>
        <v>#VALUE!</v>
      </c>
      <c r="L872" s="11" t="e">
        <f t="shared" si="179"/>
        <v>#VALUE!</v>
      </c>
      <c r="M872" s="11" t="e">
        <f t="shared" si="180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81"/>
        <v>#VALUE!</v>
      </c>
      <c r="S872" s="11" t="e">
        <f t="shared" si="182"/>
        <v>#VALUE!</v>
      </c>
      <c r="T872" s="11" t="e">
        <f t="shared" si="183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71"/>
        <v>#VALUE!</v>
      </c>
      <c r="E873" s="9" t="e">
        <f t="shared" si="172"/>
        <v>#VALUE!</v>
      </c>
      <c r="F873" s="9" t="e">
        <f t="shared" si="173"/>
        <v>#VALUE!</v>
      </c>
      <c r="G873" s="9" t="str">
        <f t="shared" si="174"/>
        <v/>
      </c>
      <c r="H873" s="9" t="str">
        <f t="shared" si="175"/>
        <v/>
      </c>
      <c r="I873" s="9" t="str">
        <f t="shared" si="176"/>
        <v/>
      </c>
      <c r="J873" s="9" t="str">
        <f t="shared" si="177"/>
        <v/>
      </c>
      <c r="K873" s="11" t="e">
        <f t="shared" si="178"/>
        <v>#VALUE!</v>
      </c>
      <c r="L873" s="11" t="e">
        <f t="shared" si="179"/>
        <v>#VALUE!</v>
      </c>
      <c r="M873" s="11" t="e">
        <f t="shared" si="180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81"/>
        <v>#VALUE!</v>
      </c>
      <c r="S873" s="11" t="e">
        <f t="shared" si="182"/>
        <v>#VALUE!</v>
      </c>
      <c r="T873" s="11" t="e">
        <f t="shared" si="183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71"/>
        <v>#VALUE!</v>
      </c>
      <c r="E874" s="9" t="e">
        <f t="shared" si="172"/>
        <v>#VALUE!</v>
      </c>
      <c r="F874" s="9" t="e">
        <f t="shared" si="173"/>
        <v>#VALUE!</v>
      </c>
      <c r="G874" s="9" t="str">
        <f t="shared" si="174"/>
        <v/>
      </c>
      <c r="H874" s="9" t="str">
        <f t="shared" si="175"/>
        <v/>
      </c>
      <c r="I874" s="9" t="str">
        <f t="shared" si="176"/>
        <v/>
      </c>
      <c r="J874" s="9" t="str">
        <f t="shared" si="177"/>
        <v/>
      </c>
      <c r="K874" s="11" t="e">
        <f t="shared" si="178"/>
        <v>#VALUE!</v>
      </c>
      <c r="L874" s="11" t="e">
        <f t="shared" si="179"/>
        <v>#VALUE!</v>
      </c>
      <c r="M874" s="11" t="e">
        <f t="shared" si="180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81"/>
        <v>#VALUE!</v>
      </c>
      <c r="S874" s="11" t="e">
        <f t="shared" si="182"/>
        <v>#VALUE!</v>
      </c>
      <c r="T874" s="11" t="e">
        <f t="shared" si="183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71"/>
        <v>#VALUE!</v>
      </c>
      <c r="E875" s="9" t="e">
        <f t="shared" si="172"/>
        <v>#VALUE!</v>
      </c>
      <c r="F875" s="9" t="e">
        <f t="shared" si="173"/>
        <v>#VALUE!</v>
      </c>
      <c r="G875" s="9" t="str">
        <f t="shared" si="174"/>
        <v/>
      </c>
      <c r="H875" s="9" t="str">
        <f t="shared" si="175"/>
        <v/>
      </c>
      <c r="I875" s="9" t="str">
        <f t="shared" si="176"/>
        <v/>
      </c>
      <c r="J875" s="9" t="str">
        <f t="shared" si="177"/>
        <v/>
      </c>
      <c r="K875" s="11" t="e">
        <f t="shared" si="178"/>
        <v>#VALUE!</v>
      </c>
      <c r="L875" s="11" t="e">
        <f t="shared" si="179"/>
        <v>#VALUE!</v>
      </c>
      <c r="M875" s="11" t="e">
        <f t="shared" si="180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81"/>
        <v>#VALUE!</v>
      </c>
      <c r="S875" s="11" t="e">
        <f t="shared" si="182"/>
        <v>#VALUE!</v>
      </c>
      <c r="T875" s="11" t="e">
        <f t="shared" si="183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71"/>
        <v>#VALUE!</v>
      </c>
      <c r="E876" s="9" t="e">
        <f t="shared" si="172"/>
        <v>#VALUE!</v>
      </c>
      <c r="F876" s="9" t="e">
        <f t="shared" si="173"/>
        <v>#VALUE!</v>
      </c>
      <c r="G876" s="9" t="str">
        <f t="shared" si="174"/>
        <v/>
      </c>
      <c r="H876" s="9" t="str">
        <f t="shared" si="175"/>
        <v/>
      </c>
      <c r="I876" s="9" t="str">
        <f t="shared" si="176"/>
        <v/>
      </c>
      <c r="J876" s="9" t="str">
        <f t="shared" si="177"/>
        <v/>
      </c>
      <c r="K876" s="11" t="e">
        <f t="shared" si="178"/>
        <v>#VALUE!</v>
      </c>
      <c r="L876" s="11" t="e">
        <f t="shared" si="179"/>
        <v>#VALUE!</v>
      </c>
      <c r="M876" s="11" t="e">
        <f t="shared" si="180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81"/>
        <v>#VALUE!</v>
      </c>
      <c r="S876" s="11" t="e">
        <f t="shared" si="182"/>
        <v>#VALUE!</v>
      </c>
      <c r="T876" s="11" t="e">
        <f t="shared" si="183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71"/>
        <v>#VALUE!</v>
      </c>
      <c r="E877" s="9" t="e">
        <f t="shared" si="172"/>
        <v>#VALUE!</v>
      </c>
      <c r="F877" s="9" t="e">
        <f t="shared" si="173"/>
        <v>#VALUE!</v>
      </c>
      <c r="G877" s="9" t="str">
        <f t="shared" si="174"/>
        <v/>
      </c>
      <c r="H877" s="9" t="str">
        <f t="shared" si="175"/>
        <v/>
      </c>
      <c r="I877" s="9" t="str">
        <f t="shared" si="176"/>
        <v/>
      </c>
      <c r="J877" s="9" t="str">
        <f t="shared" si="177"/>
        <v/>
      </c>
      <c r="K877" s="11" t="e">
        <f t="shared" si="178"/>
        <v>#VALUE!</v>
      </c>
      <c r="L877" s="11" t="e">
        <f t="shared" si="179"/>
        <v>#VALUE!</v>
      </c>
      <c r="M877" s="11" t="e">
        <f t="shared" si="180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81"/>
        <v>#VALUE!</v>
      </c>
      <c r="S877" s="11" t="e">
        <f t="shared" si="182"/>
        <v>#VALUE!</v>
      </c>
      <c r="T877" s="11" t="e">
        <f t="shared" si="183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71"/>
        <v>#VALUE!</v>
      </c>
      <c r="E878" s="9" t="e">
        <f t="shared" si="172"/>
        <v>#VALUE!</v>
      </c>
      <c r="F878" s="9" t="e">
        <f t="shared" si="173"/>
        <v>#VALUE!</v>
      </c>
      <c r="G878" s="9" t="str">
        <f t="shared" si="174"/>
        <v/>
      </c>
      <c r="H878" s="9" t="str">
        <f t="shared" si="175"/>
        <v/>
      </c>
      <c r="I878" s="9" t="str">
        <f t="shared" si="176"/>
        <v/>
      </c>
      <c r="J878" s="9" t="str">
        <f t="shared" si="177"/>
        <v/>
      </c>
      <c r="K878" s="11" t="e">
        <f t="shared" si="178"/>
        <v>#VALUE!</v>
      </c>
      <c r="L878" s="11" t="e">
        <f t="shared" si="179"/>
        <v>#VALUE!</v>
      </c>
      <c r="M878" s="11" t="e">
        <f t="shared" si="180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81"/>
        <v>#VALUE!</v>
      </c>
      <c r="S878" s="11" t="e">
        <f t="shared" si="182"/>
        <v>#VALUE!</v>
      </c>
      <c r="T878" s="11" t="e">
        <f t="shared" si="183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71"/>
        <v>#VALUE!</v>
      </c>
      <c r="E879" s="9" t="e">
        <f t="shared" si="172"/>
        <v>#VALUE!</v>
      </c>
      <c r="F879" s="9" t="e">
        <f t="shared" si="173"/>
        <v>#VALUE!</v>
      </c>
      <c r="G879" s="9" t="str">
        <f t="shared" si="174"/>
        <v/>
      </c>
      <c r="H879" s="9" t="str">
        <f t="shared" si="175"/>
        <v/>
      </c>
      <c r="I879" s="9" t="str">
        <f t="shared" si="176"/>
        <v/>
      </c>
      <c r="J879" s="9" t="str">
        <f t="shared" si="177"/>
        <v/>
      </c>
      <c r="K879" s="11" t="e">
        <f t="shared" si="178"/>
        <v>#VALUE!</v>
      </c>
      <c r="L879" s="11" t="e">
        <f t="shared" si="179"/>
        <v>#VALUE!</v>
      </c>
      <c r="M879" s="11" t="e">
        <f t="shared" si="180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81"/>
        <v>#VALUE!</v>
      </c>
      <c r="S879" s="11" t="e">
        <f t="shared" si="182"/>
        <v>#VALUE!</v>
      </c>
      <c r="T879" s="11" t="e">
        <f t="shared" si="183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71"/>
        <v>#VALUE!</v>
      </c>
      <c r="E880" s="9" t="e">
        <f t="shared" si="172"/>
        <v>#VALUE!</v>
      </c>
      <c r="F880" s="9" t="e">
        <f t="shared" si="173"/>
        <v>#VALUE!</v>
      </c>
      <c r="G880" s="9" t="str">
        <f t="shared" si="174"/>
        <v/>
      </c>
      <c r="H880" s="9" t="str">
        <f t="shared" si="175"/>
        <v/>
      </c>
      <c r="I880" s="9" t="str">
        <f t="shared" si="176"/>
        <v/>
      </c>
      <c r="J880" s="9" t="str">
        <f t="shared" si="177"/>
        <v/>
      </c>
      <c r="K880" s="11" t="e">
        <f t="shared" si="178"/>
        <v>#VALUE!</v>
      </c>
      <c r="L880" s="11" t="e">
        <f t="shared" si="179"/>
        <v>#VALUE!</v>
      </c>
      <c r="M880" s="11" t="e">
        <f t="shared" si="180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81"/>
        <v>#VALUE!</v>
      </c>
      <c r="S880" s="11" t="e">
        <f t="shared" si="182"/>
        <v>#VALUE!</v>
      </c>
      <c r="T880" s="11" t="e">
        <f t="shared" si="183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71"/>
        <v>#VALUE!</v>
      </c>
      <c r="E881" s="9" t="e">
        <f t="shared" si="172"/>
        <v>#VALUE!</v>
      </c>
      <c r="F881" s="9" t="e">
        <f t="shared" si="173"/>
        <v>#VALUE!</v>
      </c>
      <c r="G881" s="9" t="str">
        <f t="shared" si="174"/>
        <v/>
      </c>
      <c r="H881" s="9" t="str">
        <f t="shared" si="175"/>
        <v/>
      </c>
      <c r="I881" s="9" t="str">
        <f t="shared" si="176"/>
        <v/>
      </c>
      <c r="J881" s="9" t="str">
        <f t="shared" si="177"/>
        <v/>
      </c>
      <c r="K881" s="11" t="e">
        <f t="shared" si="178"/>
        <v>#VALUE!</v>
      </c>
      <c r="L881" s="11" t="e">
        <f t="shared" si="179"/>
        <v>#VALUE!</v>
      </c>
      <c r="M881" s="11" t="e">
        <f t="shared" si="180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81"/>
        <v>#VALUE!</v>
      </c>
      <c r="S881" s="11" t="e">
        <f t="shared" si="182"/>
        <v>#VALUE!</v>
      </c>
      <c r="T881" s="11" t="e">
        <f t="shared" si="183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71"/>
        <v>#VALUE!</v>
      </c>
      <c r="E882" s="9" t="e">
        <f t="shared" si="172"/>
        <v>#VALUE!</v>
      </c>
      <c r="F882" s="9" t="e">
        <f t="shared" si="173"/>
        <v>#VALUE!</v>
      </c>
      <c r="G882" s="9" t="str">
        <f t="shared" si="174"/>
        <v/>
      </c>
      <c r="H882" s="9" t="str">
        <f t="shared" si="175"/>
        <v/>
      </c>
      <c r="I882" s="9" t="str">
        <f t="shared" si="176"/>
        <v/>
      </c>
      <c r="J882" s="9" t="str">
        <f t="shared" si="177"/>
        <v/>
      </c>
      <c r="K882" s="11" t="e">
        <f t="shared" si="178"/>
        <v>#VALUE!</v>
      </c>
      <c r="L882" s="11" t="e">
        <f t="shared" si="179"/>
        <v>#VALUE!</v>
      </c>
      <c r="M882" s="11" t="e">
        <f t="shared" si="180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81"/>
        <v>#VALUE!</v>
      </c>
      <c r="S882" s="11" t="e">
        <f t="shared" si="182"/>
        <v>#VALUE!</v>
      </c>
      <c r="T882" s="11" t="e">
        <f t="shared" si="183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71"/>
        <v>#VALUE!</v>
      </c>
      <c r="E883" s="9" t="e">
        <f t="shared" si="172"/>
        <v>#VALUE!</v>
      </c>
      <c r="F883" s="9" t="e">
        <f t="shared" si="173"/>
        <v>#VALUE!</v>
      </c>
      <c r="G883" s="9" t="str">
        <f t="shared" si="174"/>
        <v/>
      </c>
      <c r="H883" s="9" t="str">
        <f t="shared" si="175"/>
        <v/>
      </c>
      <c r="I883" s="9" t="str">
        <f t="shared" si="176"/>
        <v/>
      </c>
      <c r="J883" s="9" t="str">
        <f t="shared" si="177"/>
        <v/>
      </c>
      <c r="K883" s="11" t="e">
        <f t="shared" si="178"/>
        <v>#VALUE!</v>
      </c>
      <c r="L883" s="11" t="e">
        <f t="shared" si="179"/>
        <v>#VALUE!</v>
      </c>
      <c r="M883" s="11" t="e">
        <f t="shared" si="180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81"/>
        <v>#VALUE!</v>
      </c>
      <c r="S883" s="11" t="e">
        <f t="shared" si="182"/>
        <v>#VALUE!</v>
      </c>
      <c r="T883" s="11" t="e">
        <f t="shared" si="183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71"/>
        <v>#VALUE!</v>
      </c>
      <c r="E884" s="9" t="e">
        <f t="shared" si="172"/>
        <v>#VALUE!</v>
      </c>
      <c r="F884" s="9" t="e">
        <f t="shared" si="173"/>
        <v>#VALUE!</v>
      </c>
      <c r="G884" s="9" t="str">
        <f t="shared" si="174"/>
        <v/>
      </c>
      <c r="H884" s="9" t="str">
        <f t="shared" si="175"/>
        <v/>
      </c>
      <c r="I884" s="9" t="str">
        <f t="shared" si="176"/>
        <v/>
      </c>
      <c r="J884" s="9" t="str">
        <f t="shared" si="177"/>
        <v/>
      </c>
      <c r="K884" s="11" t="e">
        <f t="shared" si="178"/>
        <v>#VALUE!</v>
      </c>
      <c r="L884" s="11" t="e">
        <f t="shared" si="179"/>
        <v>#VALUE!</v>
      </c>
      <c r="M884" s="11" t="e">
        <f t="shared" si="180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81"/>
        <v>#VALUE!</v>
      </c>
      <c r="S884" s="11" t="e">
        <f t="shared" si="182"/>
        <v>#VALUE!</v>
      </c>
      <c r="T884" s="11" t="e">
        <f t="shared" si="183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71"/>
        <v>#VALUE!</v>
      </c>
      <c r="E885" s="9" t="e">
        <f t="shared" si="172"/>
        <v>#VALUE!</v>
      </c>
      <c r="F885" s="9" t="e">
        <f t="shared" si="173"/>
        <v>#VALUE!</v>
      </c>
      <c r="G885" s="9" t="str">
        <f t="shared" si="174"/>
        <v/>
      </c>
      <c r="H885" s="9" t="str">
        <f t="shared" si="175"/>
        <v/>
      </c>
      <c r="I885" s="9" t="str">
        <f t="shared" si="176"/>
        <v/>
      </c>
      <c r="J885" s="9" t="str">
        <f t="shared" si="177"/>
        <v/>
      </c>
      <c r="K885" s="11" t="e">
        <f t="shared" si="178"/>
        <v>#VALUE!</v>
      </c>
      <c r="L885" s="11" t="e">
        <f t="shared" si="179"/>
        <v>#VALUE!</v>
      </c>
      <c r="M885" s="11" t="e">
        <f t="shared" si="180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81"/>
        <v>#VALUE!</v>
      </c>
      <c r="S885" s="11" t="e">
        <f t="shared" si="182"/>
        <v>#VALUE!</v>
      </c>
      <c r="T885" s="11" t="e">
        <f t="shared" si="183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71"/>
        <v>#VALUE!</v>
      </c>
      <c r="E886" s="9" t="e">
        <f t="shared" si="172"/>
        <v>#VALUE!</v>
      </c>
      <c r="F886" s="9" t="e">
        <f t="shared" si="173"/>
        <v>#VALUE!</v>
      </c>
      <c r="G886" s="9" t="str">
        <f t="shared" si="174"/>
        <v/>
      </c>
      <c r="H886" s="9" t="str">
        <f t="shared" si="175"/>
        <v/>
      </c>
      <c r="I886" s="9" t="str">
        <f t="shared" si="176"/>
        <v/>
      </c>
      <c r="J886" s="9" t="str">
        <f t="shared" si="177"/>
        <v/>
      </c>
      <c r="K886" s="11" t="e">
        <f t="shared" si="178"/>
        <v>#VALUE!</v>
      </c>
      <c r="L886" s="11" t="e">
        <f t="shared" si="179"/>
        <v>#VALUE!</v>
      </c>
      <c r="M886" s="11" t="e">
        <f t="shared" si="180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81"/>
        <v>#VALUE!</v>
      </c>
      <c r="S886" s="11" t="e">
        <f t="shared" si="182"/>
        <v>#VALUE!</v>
      </c>
      <c r="T886" s="11" t="e">
        <f t="shared" si="183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71"/>
        <v>#VALUE!</v>
      </c>
      <c r="E887" s="9" t="e">
        <f t="shared" si="172"/>
        <v>#VALUE!</v>
      </c>
      <c r="F887" s="9" t="e">
        <f t="shared" si="173"/>
        <v>#VALUE!</v>
      </c>
      <c r="G887" s="9" t="str">
        <f t="shared" si="174"/>
        <v/>
      </c>
      <c r="H887" s="9" t="str">
        <f t="shared" si="175"/>
        <v/>
      </c>
      <c r="I887" s="9" t="str">
        <f t="shared" si="176"/>
        <v/>
      </c>
      <c r="J887" s="9" t="str">
        <f t="shared" si="177"/>
        <v/>
      </c>
      <c r="K887" s="11" t="e">
        <f t="shared" si="178"/>
        <v>#VALUE!</v>
      </c>
      <c r="L887" s="11" t="e">
        <f t="shared" si="179"/>
        <v>#VALUE!</v>
      </c>
      <c r="M887" s="11" t="e">
        <f t="shared" si="180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81"/>
        <v>#VALUE!</v>
      </c>
      <c r="S887" s="11" t="e">
        <f t="shared" si="182"/>
        <v>#VALUE!</v>
      </c>
      <c r="T887" s="11" t="e">
        <f t="shared" si="183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71"/>
        <v>#VALUE!</v>
      </c>
      <c r="E888" s="9" t="e">
        <f t="shared" si="172"/>
        <v>#VALUE!</v>
      </c>
      <c r="F888" s="9" t="e">
        <f t="shared" si="173"/>
        <v>#VALUE!</v>
      </c>
      <c r="G888" s="9" t="str">
        <f t="shared" si="174"/>
        <v/>
      </c>
      <c r="H888" s="9" t="str">
        <f t="shared" si="175"/>
        <v/>
      </c>
      <c r="I888" s="9" t="str">
        <f t="shared" si="176"/>
        <v/>
      </c>
      <c r="J888" s="9" t="str">
        <f t="shared" si="177"/>
        <v/>
      </c>
      <c r="K888" s="11" t="e">
        <f t="shared" si="178"/>
        <v>#VALUE!</v>
      </c>
      <c r="L888" s="11" t="e">
        <f t="shared" si="179"/>
        <v>#VALUE!</v>
      </c>
      <c r="M888" s="11" t="e">
        <f t="shared" si="180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81"/>
        <v>#VALUE!</v>
      </c>
      <c r="S888" s="11" t="e">
        <f t="shared" si="182"/>
        <v>#VALUE!</v>
      </c>
      <c r="T888" s="11" t="e">
        <f t="shared" si="183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71"/>
        <v>#VALUE!</v>
      </c>
      <c r="E889" s="9" t="e">
        <f t="shared" si="172"/>
        <v>#VALUE!</v>
      </c>
      <c r="F889" s="9" t="e">
        <f t="shared" si="173"/>
        <v>#VALUE!</v>
      </c>
      <c r="G889" s="9" t="str">
        <f t="shared" si="174"/>
        <v/>
      </c>
      <c r="H889" s="9" t="str">
        <f t="shared" si="175"/>
        <v/>
      </c>
      <c r="I889" s="9" t="str">
        <f t="shared" si="176"/>
        <v/>
      </c>
      <c r="J889" s="9" t="str">
        <f t="shared" si="177"/>
        <v/>
      </c>
      <c r="K889" s="11" t="e">
        <f t="shared" si="178"/>
        <v>#VALUE!</v>
      </c>
      <c r="L889" s="11" t="e">
        <f t="shared" si="179"/>
        <v>#VALUE!</v>
      </c>
      <c r="M889" s="11" t="e">
        <f t="shared" si="180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81"/>
        <v>#VALUE!</v>
      </c>
      <c r="S889" s="11" t="e">
        <f t="shared" si="182"/>
        <v>#VALUE!</v>
      </c>
      <c r="T889" s="11" t="e">
        <f t="shared" si="183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71"/>
        <v>#VALUE!</v>
      </c>
      <c r="E890" s="9" t="e">
        <f t="shared" si="172"/>
        <v>#VALUE!</v>
      </c>
      <c r="F890" s="9" t="e">
        <f t="shared" si="173"/>
        <v>#VALUE!</v>
      </c>
      <c r="G890" s="9" t="str">
        <f t="shared" si="174"/>
        <v/>
      </c>
      <c r="H890" s="9" t="str">
        <f t="shared" si="175"/>
        <v/>
      </c>
      <c r="I890" s="9" t="str">
        <f t="shared" si="176"/>
        <v/>
      </c>
      <c r="J890" s="9" t="str">
        <f t="shared" si="177"/>
        <v/>
      </c>
      <c r="K890" s="11" t="e">
        <f t="shared" si="178"/>
        <v>#VALUE!</v>
      </c>
      <c r="L890" s="11" t="e">
        <f t="shared" si="179"/>
        <v>#VALUE!</v>
      </c>
      <c r="M890" s="11" t="e">
        <f t="shared" si="180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81"/>
        <v>#VALUE!</v>
      </c>
      <c r="S890" s="11" t="e">
        <f t="shared" si="182"/>
        <v>#VALUE!</v>
      </c>
      <c r="T890" s="11" t="e">
        <f t="shared" si="183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71"/>
        <v>#VALUE!</v>
      </c>
      <c r="E891" s="9" t="e">
        <f t="shared" si="172"/>
        <v>#VALUE!</v>
      </c>
      <c r="F891" s="9" t="e">
        <f t="shared" si="173"/>
        <v>#VALUE!</v>
      </c>
      <c r="G891" s="9" t="str">
        <f t="shared" si="174"/>
        <v/>
      </c>
      <c r="H891" s="9" t="str">
        <f t="shared" si="175"/>
        <v/>
      </c>
      <c r="I891" s="9" t="str">
        <f t="shared" si="176"/>
        <v/>
      </c>
      <c r="J891" s="9" t="str">
        <f t="shared" si="177"/>
        <v/>
      </c>
      <c r="K891" s="11" t="e">
        <f t="shared" si="178"/>
        <v>#VALUE!</v>
      </c>
      <c r="L891" s="11" t="e">
        <f t="shared" si="179"/>
        <v>#VALUE!</v>
      </c>
      <c r="M891" s="11" t="e">
        <f t="shared" si="180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81"/>
        <v>#VALUE!</v>
      </c>
      <c r="S891" s="11" t="e">
        <f t="shared" si="182"/>
        <v>#VALUE!</v>
      </c>
      <c r="T891" s="11" t="e">
        <f t="shared" si="183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71"/>
        <v>#VALUE!</v>
      </c>
      <c r="E892" s="9" t="e">
        <f t="shared" si="172"/>
        <v>#VALUE!</v>
      </c>
      <c r="F892" s="9" t="e">
        <f t="shared" si="173"/>
        <v>#VALUE!</v>
      </c>
      <c r="G892" s="9" t="str">
        <f t="shared" si="174"/>
        <v/>
      </c>
      <c r="H892" s="9" t="str">
        <f t="shared" si="175"/>
        <v/>
      </c>
      <c r="I892" s="9" t="str">
        <f t="shared" si="176"/>
        <v/>
      </c>
      <c r="J892" s="9" t="str">
        <f t="shared" si="177"/>
        <v/>
      </c>
      <c r="K892" s="11" t="e">
        <f t="shared" si="178"/>
        <v>#VALUE!</v>
      </c>
      <c r="L892" s="11" t="e">
        <f t="shared" si="179"/>
        <v>#VALUE!</v>
      </c>
      <c r="M892" s="11" t="e">
        <f t="shared" si="180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81"/>
        <v>#VALUE!</v>
      </c>
      <c r="S892" s="11" t="e">
        <f t="shared" si="182"/>
        <v>#VALUE!</v>
      </c>
      <c r="T892" s="11" t="e">
        <f t="shared" si="183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71"/>
        <v>#VALUE!</v>
      </c>
      <c r="E893" s="9" t="e">
        <f t="shared" si="172"/>
        <v>#VALUE!</v>
      </c>
      <c r="F893" s="9" t="e">
        <f t="shared" si="173"/>
        <v>#VALUE!</v>
      </c>
      <c r="G893" s="9" t="str">
        <f t="shared" si="174"/>
        <v/>
      </c>
      <c r="H893" s="9" t="str">
        <f t="shared" si="175"/>
        <v/>
      </c>
      <c r="I893" s="9" t="str">
        <f t="shared" si="176"/>
        <v/>
      </c>
      <c r="J893" s="9" t="str">
        <f t="shared" si="177"/>
        <v/>
      </c>
      <c r="K893" s="11" t="e">
        <f t="shared" si="178"/>
        <v>#VALUE!</v>
      </c>
      <c r="L893" s="11" t="e">
        <f t="shared" si="179"/>
        <v>#VALUE!</v>
      </c>
      <c r="M893" s="11" t="e">
        <f t="shared" si="180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81"/>
        <v>#VALUE!</v>
      </c>
      <c r="S893" s="11" t="e">
        <f t="shared" si="182"/>
        <v>#VALUE!</v>
      </c>
      <c r="T893" s="11" t="e">
        <f t="shared" si="183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71"/>
        <v>#VALUE!</v>
      </c>
      <c r="E894" s="9" t="e">
        <f t="shared" si="172"/>
        <v>#VALUE!</v>
      </c>
      <c r="F894" s="9" t="e">
        <f t="shared" si="173"/>
        <v>#VALUE!</v>
      </c>
      <c r="G894" s="9" t="str">
        <f t="shared" si="174"/>
        <v/>
      </c>
      <c r="H894" s="9" t="str">
        <f t="shared" si="175"/>
        <v/>
      </c>
      <c r="I894" s="9" t="str">
        <f t="shared" si="176"/>
        <v/>
      </c>
      <c r="J894" s="9" t="str">
        <f t="shared" si="177"/>
        <v/>
      </c>
      <c r="K894" s="11" t="e">
        <f t="shared" si="178"/>
        <v>#VALUE!</v>
      </c>
      <c r="L894" s="11" t="e">
        <f t="shared" si="179"/>
        <v>#VALUE!</v>
      </c>
      <c r="M894" s="11" t="e">
        <f t="shared" si="180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81"/>
        <v>#VALUE!</v>
      </c>
      <c r="S894" s="11" t="e">
        <f t="shared" si="182"/>
        <v>#VALUE!</v>
      </c>
      <c r="T894" s="11" t="e">
        <f t="shared" si="183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71"/>
        <v>#VALUE!</v>
      </c>
      <c r="E895" s="9" t="e">
        <f t="shared" si="172"/>
        <v>#VALUE!</v>
      </c>
      <c r="F895" s="9" t="e">
        <f t="shared" si="173"/>
        <v>#VALUE!</v>
      </c>
      <c r="G895" s="9" t="str">
        <f t="shared" si="174"/>
        <v/>
      </c>
      <c r="H895" s="9" t="str">
        <f t="shared" si="175"/>
        <v/>
      </c>
      <c r="I895" s="9" t="str">
        <f t="shared" si="176"/>
        <v/>
      </c>
      <c r="J895" s="9" t="str">
        <f t="shared" si="177"/>
        <v/>
      </c>
      <c r="K895" s="11" t="e">
        <f t="shared" si="178"/>
        <v>#VALUE!</v>
      </c>
      <c r="L895" s="11" t="e">
        <f t="shared" si="179"/>
        <v>#VALUE!</v>
      </c>
      <c r="M895" s="11" t="e">
        <f t="shared" si="180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81"/>
        <v>#VALUE!</v>
      </c>
      <c r="S895" s="11" t="e">
        <f t="shared" si="182"/>
        <v>#VALUE!</v>
      </c>
      <c r="T895" s="11" t="e">
        <f t="shared" si="183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71"/>
        <v>#VALUE!</v>
      </c>
      <c r="E896" s="9" t="e">
        <f t="shared" si="172"/>
        <v>#VALUE!</v>
      </c>
      <c r="F896" s="9" t="e">
        <f t="shared" si="173"/>
        <v>#VALUE!</v>
      </c>
      <c r="G896" s="9" t="str">
        <f t="shared" si="174"/>
        <v/>
      </c>
      <c r="H896" s="9" t="str">
        <f t="shared" si="175"/>
        <v/>
      </c>
      <c r="I896" s="9" t="str">
        <f t="shared" si="176"/>
        <v/>
      </c>
      <c r="J896" s="9" t="str">
        <f t="shared" si="177"/>
        <v/>
      </c>
      <c r="K896" s="11" t="e">
        <f t="shared" si="178"/>
        <v>#VALUE!</v>
      </c>
      <c r="L896" s="11" t="e">
        <f t="shared" si="179"/>
        <v>#VALUE!</v>
      </c>
      <c r="M896" s="11" t="e">
        <f t="shared" si="180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81"/>
        <v>#VALUE!</v>
      </c>
      <c r="S896" s="11" t="e">
        <f t="shared" si="182"/>
        <v>#VALUE!</v>
      </c>
      <c r="T896" s="11" t="e">
        <f t="shared" si="183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71"/>
        <v>#VALUE!</v>
      </c>
      <c r="E897" s="9" t="e">
        <f t="shared" si="172"/>
        <v>#VALUE!</v>
      </c>
      <c r="F897" s="9" t="e">
        <f t="shared" si="173"/>
        <v>#VALUE!</v>
      </c>
      <c r="G897" s="9" t="str">
        <f t="shared" si="174"/>
        <v/>
      </c>
      <c r="H897" s="9" t="str">
        <f t="shared" si="175"/>
        <v/>
      </c>
      <c r="I897" s="9" t="str">
        <f t="shared" si="176"/>
        <v/>
      </c>
      <c r="J897" s="9" t="str">
        <f t="shared" si="177"/>
        <v/>
      </c>
      <c r="K897" s="11" t="e">
        <f t="shared" si="178"/>
        <v>#VALUE!</v>
      </c>
      <c r="L897" s="11" t="e">
        <f t="shared" si="179"/>
        <v>#VALUE!</v>
      </c>
      <c r="M897" s="11" t="e">
        <f t="shared" si="180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81"/>
        <v>#VALUE!</v>
      </c>
      <c r="S897" s="11" t="e">
        <f t="shared" si="182"/>
        <v>#VALUE!</v>
      </c>
      <c r="T897" s="11" t="e">
        <f t="shared" si="183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71"/>
        <v>#VALUE!</v>
      </c>
      <c r="E898" s="9" t="e">
        <f t="shared" si="172"/>
        <v>#VALUE!</v>
      </c>
      <c r="F898" s="9" t="e">
        <f t="shared" si="173"/>
        <v>#VALUE!</v>
      </c>
      <c r="G898" s="9" t="str">
        <f t="shared" si="174"/>
        <v/>
      </c>
      <c r="H898" s="9" t="str">
        <f t="shared" si="175"/>
        <v/>
      </c>
      <c r="I898" s="9" t="str">
        <f t="shared" si="176"/>
        <v/>
      </c>
      <c r="J898" s="9" t="str">
        <f t="shared" si="177"/>
        <v/>
      </c>
      <c r="K898" s="11" t="e">
        <f t="shared" si="178"/>
        <v>#VALUE!</v>
      </c>
      <c r="L898" s="11" t="e">
        <f t="shared" si="179"/>
        <v>#VALUE!</v>
      </c>
      <c r="M898" s="11" t="e">
        <f t="shared" si="180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81"/>
        <v>#VALUE!</v>
      </c>
      <c r="S898" s="11" t="e">
        <f t="shared" si="182"/>
        <v>#VALUE!</v>
      </c>
      <c r="T898" s="11" t="e">
        <f t="shared" si="183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71"/>
        <v>#VALUE!</v>
      </c>
      <c r="E899" s="9" t="e">
        <f t="shared" si="172"/>
        <v>#VALUE!</v>
      </c>
      <c r="F899" s="9" t="e">
        <f t="shared" si="173"/>
        <v>#VALUE!</v>
      </c>
      <c r="G899" s="9" t="str">
        <f t="shared" si="174"/>
        <v/>
      </c>
      <c r="H899" s="9" t="str">
        <f t="shared" si="175"/>
        <v/>
      </c>
      <c r="I899" s="9" t="str">
        <f t="shared" si="176"/>
        <v/>
      </c>
      <c r="J899" s="9" t="str">
        <f t="shared" si="177"/>
        <v/>
      </c>
      <c r="K899" s="11" t="e">
        <f t="shared" si="178"/>
        <v>#VALUE!</v>
      </c>
      <c r="L899" s="11" t="e">
        <f t="shared" si="179"/>
        <v>#VALUE!</v>
      </c>
      <c r="M899" s="11" t="e">
        <f t="shared" si="180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81"/>
        <v>#VALUE!</v>
      </c>
      <c r="S899" s="11" t="e">
        <f t="shared" si="182"/>
        <v>#VALUE!</v>
      </c>
      <c r="T899" s="11" t="e">
        <f t="shared" si="183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84">(K900/(AR900+K900-(AR900*K900)))</f>
        <v>#VALUE!</v>
      </c>
      <c r="E900" s="9" t="e">
        <f t="shared" ref="E900:E963" si="185">(L900/(AR900+L900-(AR900*L900)))</f>
        <v>#VALUE!</v>
      </c>
      <c r="F900" s="9" t="e">
        <f t="shared" ref="F900:F963" si="186">(M900/(AR900+M900-(AR900*M900)))</f>
        <v>#VALUE!</v>
      </c>
      <c r="G900" s="9" t="str">
        <f t="shared" ref="G900:G963" si="187">AR900</f>
        <v/>
      </c>
      <c r="H900" s="9" t="str">
        <f t="shared" ref="H900:H963" si="188">IF(A900="","",1/D900)</f>
        <v/>
      </c>
      <c r="I900" s="9" t="str">
        <f t="shared" ref="I900:I963" si="189">IF(B900="","",1/E900)</f>
        <v/>
      </c>
      <c r="J900" s="9" t="str">
        <f t="shared" ref="J900:J963" si="190">IF(C900="","",1/F900)</f>
        <v/>
      </c>
      <c r="K900" s="11" t="e">
        <f t="shared" ref="K900:K963" si="191">1/A900</f>
        <v>#VALUE!</v>
      </c>
      <c r="L900" s="11" t="e">
        <f t="shared" ref="L900:L963" si="192">1/B900</f>
        <v>#VALUE!</v>
      </c>
      <c r="M900" s="11" t="e">
        <f t="shared" ref="M900:M963" si="193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194">O900/N900</f>
        <v>#VALUE!</v>
      </c>
      <c r="S900" s="11" t="e">
        <f t="shared" ref="S900:S963" si="195">P900/N900</f>
        <v>#VALUE!</v>
      </c>
      <c r="T900" s="11" t="e">
        <f t="shared" ref="T900:T963" si="196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84"/>
        <v>#VALUE!</v>
      </c>
      <c r="E901" s="9" t="e">
        <f t="shared" si="185"/>
        <v>#VALUE!</v>
      </c>
      <c r="F901" s="9" t="e">
        <f t="shared" si="186"/>
        <v>#VALUE!</v>
      </c>
      <c r="G901" s="9" t="str">
        <f t="shared" si="187"/>
        <v/>
      </c>
      <c r="H901" s="9" t="str">
        <f t="shared" si="188"/>
        <v/>
      </c>
      <c r="I901" s="9" t="str">
        <f t="shared" si="189"/>
        <v/>
      </c>
      <c r="J901" s="9" t="str">
        <f t="shared" si="190"/>
        <v/>
      </c>
      <c r="K901" s="11" t="e">
        <f t="shared" si="191"/>
        <v>#VALUE!</v>
      </c>
      <c r="L901" s="11" t="e">
        <f t="shared" si="192"/>
        <v>#VALUE!</v>
      </c>
      <c r="M901" s="11" t="e">
        <f t="shared" si="193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194"/>
        <v>#VALUE!</v>
      </c>
      <c r="S901" s="11" t="e">
        <f t="shared" si="195"/>
        <v>#VALUE!</v>
      </c>
      <c r="T901" s="11" t="e">
        <f t="shared" si="196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84"/>
        <v>#VALUE!</v>
      </c>
      <c r="E902" s="9" t="e">
        <f t="shared" si="185"/>
        <v>#VALUE!</v>
      </c>
      <c r="F902" s="9" t="e">
        <f t="shared" si="186"/>
        <v>#VALUE!</v>
      </c>
      <c r="G902" s="9" t="str">
        <f t="shared" si="187"/>
        <v/>
      </c>
      <c r="H902" s="9" t="str">
        <f t="shared" si="188"/>
        <v/>
      </c>
      <c r="I902" s="9" t="str">
        <f t="shared" si="189"/>
        <v/>
      </c>
      <c r="J902" s="9" t="str">
        <f t="shared" si="190"/>
        <v/>
      </c>
      <c r="K902" s="11" t="e">
        <f t="shared" si="191"/>
        <v>#VALUE!</v>
      </c>
      <c r="L902" s="11" t="e">
        <f t="shared" si="192"/>
        <v>#VALUE!</v>
      </c>
      <c r="M902" s="11" t="e">
        <f t="shared" si="193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194"/>
        <v>#VALUE!</v>
      </c>
      <c r="S902" s="11" t="e">
        <f t="shared" si="195"/>
        <v>#VALUE!</v>
      </c>
      <c r="T902" s="11" t="e">
        <f t="shared" si="196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84"/>
        <v>#VALUE!</v>
      </c>
      <c r="E903" s="9" t="e">
        <f t="shared" si="185"/>
        <v>#VALUE!</v>
      </c>
      <c r="F903" s="9" t="e">
        <f t="shared" si="186"/>
        <v>#VALUE!</v>
      </c>
      <c r="G903" s="9" t="str">
        <f t="shared" si="187"/>
        <v/>
      </c>
      <c r="H903" s="9" t="str">
        <f t="shared" si="188"/>
        <v/>
      </c>
      <c r="I903" s="9" t="str">
        <f t="shared" si="189"/>
        <v/>
      </c>
      <c r="J903" s="9" t="str">
        <f t="shared" si="190"/>
        <v/>
      </c>
      <c r="K903" s="11" t="e">
        <f t="shared" si="191"/>
        <v>#VALUE!</v>
      </c>
      <c r="L903" s="11" t="e">
        <f t="shared" si="192"/>
        <v>#VALUE!</v>
      </c>
      <c r="M903" s="11" t="e">
        <f t="shared" si="193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194"/>
        <v>#VALUE!</v>
      </c>
      <c r="S903" s="11" t="e">
        <f t="shared" si="195"/>
        <v>#VALUE!</v>
      </c>
      <c r="T903" s="11" t="e">
        <f t="shared" si="196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84"/>
        <v>#VALUE!</v>
      </c>
      <c r="E904" s="9" t="e">
        <f t="shared" si="185"/>
        <v>#VALUE!</v>
      </c>
      <c r="F904" s="9" t="e">
        <f t="shared" si="186"/>
        <v>#VALUE!</v>
      </c>
      <c r="G904" s="9" t="str">
        <f t="shared" si="187"/>
        <v/>
      </c>
      <c r="H904" s="9" t="str">
        <f t="shared" si="188"/>
        <v/>
      </c>
      <c r="I904" s="9" t="str">
        <f t="shared" si="189"/>
        <v/>
      </c>
      <c r="J904" s="9" t="str">
        <f t="shared" si="190"/>
        <v/>
      </c>
      <c r="K904" s="11" t="e">
        <f t="shared" si="191"/>
        <v>#VALUE!</v>
      </c>
      <c r="L904" s="11" t="e">
        <f t="shared" si="192"/>
        <v>#VALUE!</v>
      </c>
      <c r="M904" s="11" t="e">
        <f t="shared" si="193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194"/>
        <v>#VALUE!</v>
      </c>
      <c r="S904" s="11" t="e">
        <f t="shared" si="195"/>
        <v>#VALUE!</v>
      </c>
      <c r="T904" s="11" t="e">
        <f t="shared" si="196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84"/>
        <v>#VALUE!</v>
      </c>
      <c r="E905" s="9" t="e">
        <f t="shared" si="185"/>
        <v>#VALUE!</v>
      </c>
      <c r="F905" s="9" t="e">
        <f t="shared" si="186"/>
        <v>#VALUE!</v>
      </c>
      <c r="G905" s="9" t="str">
        <f t="shared" si="187"/>
        <v/>
      </c>
      <c r="H905" s="9" t="str">
        <f t="shared" si="188"/>
        <v/>
      </c>
      <c r="I905" s="9" t="str">
        <f t="shared" si="189"/>
        <v/>
      </c>
      <c r="J905" s="9" t="str">
        <f t="shared" si="190"/>
        <v/>
      </c>
      <c r="K905" s="11" t="e">
        <f t="shared" si="191"/>
        <v>#VALUE!</v>
      </c>
      <c r="L905" s="11" t="e">
        <f t="shared" si="192"/>
        <v>#VALUE!</v>
      </c>
      <c r="M905" s="11" t="e">
        <f t="shared" si="193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194"/>
        <v>#VALUE!</v>
      </c>
      <c r="S905" s="11" t="e">
        <f t="shared" si="195"/>
        <v>#VALUE!</v>
      </c>
      <c r="T905" s="11" t="e">
        <f t="shared" si="196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84"/>
        <v>#VALUE!</v>
      </c>
      <c r="E906" s="9" t="e">
        <f t="shared" si="185"/>
        <v>#VALUE!</v>
      </c>
      <c r="F906" s="9" t="e">
        <f t="shared" si="186"/>
        <v>#VALUE!</v>
      </c>
      <c r="G906" s="9" t="str">
        <f t="shared" si="187"/>
        <v/>
      </c>
      <c r="H906" s="9" t="str">
        <f t="shared" si="188"/>
        <v/>
      </c>
      <c r="I906" s="9" t="str">
        <f t="shared" si="189"/>
        <v/>
      </c>
      <c r="J906" s="9" t="str">
        <f t="shared" si="190"/>
        <v/>
      </c>
      <c r="K906" s="11" t="e">
        <f t="shared" si="191"/>
        <v>#VALUE!</v>
      </c>
      <c r="L906" s="11" t="e">
        <f t="shared" si="192"/>
        <v>#VALUE!</v>
      </c>
      <c r="M906" s="11" t="e">
        <f t="shared" si="193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194"/>
        <v>#VALUE!</v>
      </c>
      <c r="S906" s="11" t="e">
        <f t="shared" si="195"/>
        <v>#VALUE!</v>
      </c>
      <c r="T906" s="11" t="e">
        <f t="shared" si="196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84"/>
        <v>#VALUE!</v>
      </c>
      <c r="E907" s="9" t="e">
        <f t="shared" si="185"/>
        <v>#VALUE!</v>
      </c>
      <c r="F907" s="9" t="e">
        <f t="shared" si="186"/>
        <v>#VALUE!</v>
      </c>
      <c r="G907" s="9" t="str">
        <f t="shared" si="187"/>
        <v/>
      </c>
      <c r="H907" s="9" t="str">
        <f t="shared" si="188"/>
        <v/>
      </c>
      <c r="I907" s="9" t="str">
        <f t="shared" si="189"/>
        <v/>
      </c>
      <c r="J907" s="9" t="str">
        <f t="shared" si="190"/>
        <v/>
      </c>
      <c r="K907" s="11" t="e">
        <f t="shared" si="191"/>
        <v>#VALUE!</v>
      </c>
      <c r="L907" s="11" t="e">
        <f t="shared" si="192"/>
        <v>#VALUE!</v>
      </c>
      <c r="M907" s="11" t="e">
        <f t="shared" si="193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194"/>
        <v>#VALUE!</v>
      </c>
      <c r="S907" s="11" t="e">
        <f t="shared" si="195"/>
        <v>#VALUE!</v>
      </c>
      <c r="T907" s="11" t="e">
        <f t="shared" si="196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84"/>
        <v>#VALUE!</v>
      </c>
      <c r="E908" s="9" t="e">
        <f t="shared" si="185"/>
        <v>#VALUE!</v>
      </c>
      <c r="F908" s="9" t="e">
        <f t="shared" si="186"/>
        <v>#VALUE!</v>
      </c>
      <c r="G908" s="9" t="str">
        <f t="shared" si="187"/>
        <v/>
      </c>
      <c r="H908" s="9" t="str">
        <f t="shared" si="188"/>
        <v/>
      </c>
      <c r="I908" s="9" t="str">
        <f t="shared" si="189"/>
        <v/>
      </c>
      <c r="J908" s="9" t="str">
        <f t="shared" si="190"/>
        <v/>
      </c>
      <c r="K908" s="11" t="e">
        <f t="shared" si="191"/>
        <v>#VALUE!</v>
      </c>
      <c r="L908" s="11" t="e">
        <f t="shared" si="192"/>
        <v>#VALUE!</v>
      </c>
      <c r="M908" s="11" t="e">
        <f t="shared" si="193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194"/>
        <v>#VALUE!</v>
      </c>
      <c r="S908" s="11" t="e">
        <f t="shared" si="195"/>
        <v>#VALUE!</v>
      </c>
      <c r="T908" s="11" t="e">
        <f t="shared" si="196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84"/>
        <v>#VALUE!</v>
      </c>
      <c r="E909" s="9" t="e">
        <f t="shared" si="185"/>
        <v>#VALUE!</v>
      </c>
      <c r="F909" s="9" t="e">
        <f t="shared" si="186"/>
        <v>#VALUE!</v>
      </c>
      <c r="G909" s="9" t="str">
        <f t="shared" si="187"/>
        <v/>
      </c>
      <c r="H909" s="9" t="str">
        <f t="shared" si="188"/>
        <v/>
      </c>
      <c r="I909" s="9" t="str">
        <f t="shared" si="189"/>
        <v/>
      </c>
      <c r="J909" s="9" t="str">
        <f t="shared" si="190"/>
        <v/>
      </c>
      <c r="K909" s="11" t="e">
        <f t="shared" si="191"/>
        <v>#VALUE!</v>
      </c>
      <c r="L909" s="11" t="e">
        <f t="shared" si="192"/>
        <v>#VALUE!</v>
      </c>
      <c r="M909" s="11" t="e">
        <f t="shared" si="193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194"/>
        <v>#VALUE!</v>
      </c>
      <c r="S909" s="11" t="e">
        <f t="shared" si="195"/>
        <v>#VALUE!</v>
      </c>
      <c r="T909" s="11" t="e">
        <f t="shared" si="196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84"/>
        <v>#VALUE!</v>
      </c>
      <c r="E910" s="9" t="e">
        <f t="shared" si="185"/>
        <v>#VALUE!</v>
      </c>
      <c r="F910" s="9" t="e">
        <f t="shared" si="186"/>
        <v>#VALUE!</v>
      </c>
      <c r="G910" s="9" t="str">
        <f t="shared" si="187"/>
        <v/>
      </c>
      <c r="H910" s="9" t="str">
        <f t="shared" si="188"/>
        <v/>
      </c>
      <c r="I910" s="9" t="str">
        <f t="shared" si="189"/>
        <v/>
      </c>
      <c r="J910" s="9" t="str">
        <f t="shared" si="190"/>
        <v/>
      </c>
      <c r="K910" s="11" t="e">
        <f t="shared" si="191"/>
        <v>#VALUE!</v>
      </c>
      <c r="L910" s="11" t="e">
        <f t="shared" si="192"/>
        <v>#VALUE!</v>
      </c>
      <c r="M910" s="11" t="e">
        <f t="shared" si="193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194"/>
        <v>#VALUE!</v>
      </c>
      <c r="S910" s="11" t="e">
        <f t="shared" si="195"/>
        <v>#VALUE!</v>
      </c>
      <c r="T910" s="11" t="e">
        <f t="shared" si="196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84"/>
        <v>#VALUE!</v>
      </c>
      <c r="E911" s="9" t="e">
        <f t="shared" si="185"/>
        <v>#VALUE!</v>
      </c>
      <c r="F911" s="9" t="e">
        <f t="shared" si="186"/>
        <v>#VALUE!</v>
      </c>
      <c r="G911" s="9" t="str">
        <f t="shared" si="187"/>
        <v/>
      </c>
      <c r="H911" s="9" t="str">
        <f t="shared" si="188"/>
        <v/>
      </c>
      <c r="I911" s="9" t="str">
        <f t="shared" si="189"/>
        <v/>
      </c>
      <c r="J911" s="9" t="str">
        <f t="shared" si="190"/>
        <v/>
      </c>
      <c r="K911" s="11" t="e">
        <f t="shared" si="191"/>
        <v>#VALUE!</v>
      </c>
      <c r="L911" s="11" t="e">
        <f t="shared" si="192"/>
        <v>#VALUE!</v>
      </c>
      <c r="M911" s="11" t="e">
        <f t="shared" si="193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194"/>
        <v>#VALUE!</v>
      </c>
      <c r="S911" s="11" t="e">
        <f t="shared" si="195"/>
        <v>#VALUE!</v>
      </c>
      <c r="T911" s="11" t="e">
        <f t="shared" si="196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84"/>
        <v>#VALUE!</v>
      </c>
      <c r="E912" s="9" t="e">
        <f t="shared" si="185"/>
        <v>#VALUE!</v>
      </c>
      <c r="F912" s="9" t="e">
        <f t="shared" si="186"/>
        <v>#VALUE!</v>
      </c>
      <c r="G912" s="9" t="str">
        <f t="shared" si="187"/>
        <v/>
      </c>
      <c r="H912" s="9" t="str">
        <f t="shared" si="188"/>
        <v/>
      </c>
      <c r="I912" s="9" t="str">
        <f t="shared" si="189"/>
        <v/>
      </c>
      <c r="J912" s="9" t="str">
        <f t="shared" si="190"/>
        <v/>
      </c>
      <c r="K912" s="11" t="e">
        <f t="shared" si="191"/>
        <v>#VALUE!</v>
      </c>
      <c r="L912" s="11" t="e">
        <f t="shared" si="192"/>
        <v>#VALUE!</v>
      </c>
      <c r="M912" s="11" t="e">
        <f t="shared" si="193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194"/>
        <v>#VALUE!</v>
      </c>
      <c r="S912" s="11" t="e">
        <f t="shared" si="195"/>
        <v>#VALUE!</v>
      </c>
      <c r="T912" s="11" t="e">
        <f t="shared" si="196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84"/>
        <v>#VALUE!</v>
      </c>
      <c r="E913" s="9" t="e">
        <f t="shared" si="185"/>
        <v>#VALUE!</v>
      </c>
      <c r="F913" s="9" t="e">
        <f t="shared" si="186"/>
        <v>#VALUE!</v>
      </c>
      <c r="G913" s="9" t="str">
        <f t="shared" si="187"/>
        <v/>
      </c>
      <c r="H913" s="9" t="str">
        <f t="shared" si="188"/>
        <v/>
      </c>
      <c r="I913" s="9" t="str">
        <f t="shared" si="189"/>
        <v/>
      </c>
      <c r="J913" s="9" t="str">
        <f t="shared" si="190"/>
        <v/>
      </c>
      <c r="K913" s="11" t="e">
        <f t="shared" si="191"/>
        <v>#VALUE!</v>
      </c>
      <c r="L913" s="11" t="e">
        <f t="shared" si="192"/>
        <v>#VALUE!</v>
      </c>
      <c r="M913" s="11" t="e">
        <f t="shared" si="193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194"/>
        <v>#VALUE!</v>
      </c>
      <c r="S913" s="11" t="e">
        <f t="shared" si="195"/>
        <v>#VALUE!</v>
      </c>
      <c r="T913" s="11" t="e">
        <f t="shared" si="196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84"/>
        <v>#VALUE!</v>
      </c>
      <c r="E914" s="9" t="e">
        <f t="shared" si="185"/>
        <v>#VALUE!</v>
      </c>
      <c r="F914" s="9" t="e">
        <f t="shared" si="186"/>
        <v>#VALUE!</v>
      </c>
      <c r="G914" s="9" t="str">
        <f t="shared" si="187"/>
        <v/>
      </c>
      <c r="H914" s="9" t="str">
        <f t="shared" si="188"/>
        <v/>
      </c>
      <c r="I914" s="9" t="str">
        <f t="shared" si="189"/>
        <v/>
      </c>
      <c r="J914" s="9" t="str">
        <f t="shared" si="190"/>
        <v/>
      </c>
      <c r="K914" s="11" t="e">
        <f t="shared" si="191"/>
        <v>#VALUE!</v>
      </c>
      <c r="L914" s="11" t="e">
        <f t="shared" si="192"/>
        <v>#VALUE!</v>
      </c>
      <c r="M914" s="11" t="e">
        <f t="shared" si="193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194"/>
        <v>#VALUE!</v>
      </c>
      <c r="S914" s="11" t="e">
        <f t="shared" si="195"/>
        <v>#VALUE!</v>
      </c>
      <c r="T914" s="11" t="e">
        <f t="shared" si="196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84"/>
        <v>#VALUE!</v>
      </c>
      <c r="E915" s="9" t="e">
        <f t="shared" si="185"/>
        <v>#VALUE!</v>
      </c>
      <c r="F915" s="9" t="e">
        <f t="shared" si="186"/>
        <v>#VALUE!</v>
      </c>
      <c r="G915" s="9" t="str">
        <f t="shared" si="187"/>
        <v/>
      </c>
      <c r="H915" s="9" t="str">
        <f t="shared" si="188"/>
        <v/>
      </c>
      <c r="I915" s="9" t="str">
        <f t="shared" si="189"/>
        <v/>
      </c>
      <c r="J915" s="9" t="str">
        <f t="shared" si="190"/>
        <v/>
      </c>
      <c r="K915" s="11" t="e">
        <f t="shared" si="191"/>
        <v>#VALUE!</v>
      </c>
      <c r="L915" s="11" t="e">
        <f t="shared" si="192"/>
        <v>#VALUE!</v>
      </c>
      <c r="M915" s="11" t="e">
        <f t="shared" si="193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194"/>
        <v>#VALUE!</v>
      </c>
      <c r="S915" s="11" t="e">
        <f t="shared" si="195"/>
        <v>#VALUE!</v>
      </c>
      <c r="T915" s="11" t="e">
        <f t="shared" si="196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84"/>
        <v>#VALUE!</v>
      </c>
      <c r="E916" s="9" t="e">
        <f t="shared" si="185"/>
        <v>#VALUE!</v>
      </c>
      <c r="F916" s="9" t="e">
        <f t="shared" si="186"/>
        <v>#VALUE!</v>
      </c>
      <c r="G916" s="9" t="str">
        <f t="shared" si="187"/>
        <v/>
      </c>
      <c r="H916" s="9" t="str">
        <f t="shared" si="188"/>
        <v/>
      </c>
      <c r="I916" s="9" t="str">
        <f t="shared" si="189"/>
        <v/>
      </c>
      <c r="J916" s="9" t="str">
        <f t="shared" si="190"/>
        <v/>
      </c>
      <c r="K916" s="11" t="e">
        <f t="shared" si="191"/>
        <v>#VALUE!</v>
      </c>
      <c r="L916" s="11" t="e">
        <f t="shared" si="192"/>
        <v>#VALUE!</v>
      </c>
      <c r="M916" s="11" t="e">
        <f t="shared" si="193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194"/>
        <v>#VALUE!</v>
      </c>
      <c r="S916" s="11" t="e">
        <f t="shared" si="195"/>
        <v>#VALUE!</v>
      </c>
      <c r="T916" s="11" t="e">
        <f t="shared" si="196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84"/>
        <v>#VALUE!</v>
      </c>
      <c r="E917" s="9" t="e">
        <f t="shared" si="185"/>
        <v>#VALUE!</v>
      </c>
      <c r="F917" s="9" t="e">
        <f t="shared" si="186"/>
        <v>#VALUE!</v>
      </c>
      <c r="G917" s="9" t="str">
        <f t="shared" si="187"/>
        <v/>
      </c>
      <c r="H917" s="9" t="str">
        <f t="shared" si="188"/>
        <v/>
      </c>
      <c r="I917" s="9" t="str">
        <f t="shared" si="189"/>
        <v/>
      </c>
      <c r="J917" s="9" t="str">
        <f t="shared" si="190"/>
        <v/>
      </c>
      <c r="K917" s="11" t="e">
        <f t="shared" si="191"/>
        <v>#VALUE!</v>
      </c>
      <c r="L917" s="11" t="e">
        <f t="shared" si="192"/>
        <v>#VALUE!</v>
      </c>
      <c r="M917" s="11" t="e">
        <f t="shared" si="193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194"/>
        <v>#VALUE!</v>
      </c>
      <c r="S917" s="11" t="e">
        <f t="shared" si="195"/>
        <v>#VALUE!</v>
      </c>
      <c r="T917" s="11" t="e">
        <f t="shared" si="196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84"/>
        <v>#VALUE!</v>
      </c>
      <c r="E918" s="9" t="e">
        <f t="shared" si="185"/>
        <v>#VALUE!</v>
      </c>
      <c r="F918" s="9" t="e">
        <f t="shared" si="186"/>
        <v>#VALUE!</v>
      </c>
      <c r="G918" s="9" t="str">
        <f t="shared" si="187"/>
        <v/>
      </c>
      <c r="H918" s="9" t="str">
        <f t="shared" si="188"/>
        <v/>
      </c>
      <c r="I918" s="9" t="str">
        <f t="shared" si="189"/>
        <v/>
      </c>
      <c r="J918" s="9" t="str">
        <f t="shared" si="190"/>
        <v/>
      </c>
      <c r="K918" s="11" t="e">
        <f t="shared" si="191"/>
        <v>#VALUE!</v>
      </c>
      <c r="L918" s="11" t="e">
        <f t="shared" si="192"/>
        <v>#VALUE!</v>
      </c>
      <c r="M918" s="11" t="e">
        <f t="shared" si="193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194"/>
        <v>#VALUE!</v>
      </c>
      <c r="S918" s="11" t="e">
        <f t="shared" si="195"/>
        <v>#VALUE!</v>
      </c>
      <c r="T918" s="11" t="e">
        <f t="shared" si="196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84"/>
        <v>#VALUE!</v>
      </c>
      <c r="E919" s="9" t="e">
        <f t="shared" si="185"/>
        <v>#VALUE!</v>
      </c>
      <c r="F919" s="9" t="e">
        <f t="shared" si="186"/>
        <v>#VALUE!</v>
      </c>
      <c r="G919" s="9" t="str">
        <f t="shared" si="187"/>
        <v/>
      </c>
      <c r="H919" s="9" t="str">
        <f t="shared" si="188"/>
        <v/>
      </c>
      <c r="I919" s="9" t="str">
        <f t="shared" si="189"/>
        <v/>
      </c>
      <c r="J919" s="9" t="str">
        <f t="shared" si="190"/>
        <v/>
      </c>
      <c r="K919" s="11" t="e">
        <f t="shared" si="191"/>
        <v>#VALUE!</v>
      </c>
      <c r="L919" s="11" t="e">
        <f t="shared" si="192"/>
        <v>#VALUE!</v>
      </c>
      <c r="M919" s="11" t="e">
        <f t="shared" si="193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194"/>
        <v>#VALUE!</v>
      </c>
      <c r="S919" s="11" t="e">
        <f t="shared" si="195"/>
        <v>#VALUE!</v>
      </c>
      <c r="T919" s="11" t="e">
        <f t="shared" si="196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84"/>
        <v>#VALUE!</v>
      </c>
      <c r="E920" s="9" t="e">
        <f t="shared" si="185"/>
        <v>#VALUE!</v>
      </c>
      <c r="F920" s="9" t="e">
        <f t="shared" si="186"/>
        <v>#VALUE!</v>
      </c>
      <c r="G920" s="9" t="str">
        <f t="shared" si="187"/>
        <v/>
      </c>
      <c r="H920" s="9" t="str">
        <f t="shared" si="188"/>
        <v/>
      </c>
      <c r="I920" s="9" t="str">
        <f t="shared" si="189"/>
        <v/>
      </c>
      <c r="J920" s="9" t="str">
        <f t="shared" si="190"/>
        <v/>
      </c>
      <c r="K920" s="11" t="e">
        <f t="shared" si="191"/>
        <v>#VALUE!</v>
      </c>
      <c r="L920" s="11" t="e">
        <f t="shared" si="192"/>
        <v>#VALUE!</v>
      </c>
      <c r="M920" s="11" t="e">
        <f t="shared" si="193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194"/>
        <v>#VALUE!</v>
      </c>
      <c r="S920" s="11" t="e">
        <f t="shared" si="195"/>
        <v>#VALUE!</v>
      </c>
      <c r="T920" s="11" t="e">
        <f t="shared" si="196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84"/>
        <v>#VALUE!</v>
      </c>
      <c r="E921" s="9" t="e">
        <f t="shared" si="185"/>
        <v>#VALUE!</v>
      </c>
      <c r="F921" s="9" t="e">
        <f t="shared" si="186"/>
        <v>#VALUE!</v>
      </c>
      <c r="G921" s="9" t="str">
        <f t="shared" si="187"/>
        <v/>
      </c>
      <c r="H921" s="9" t="str">
        <f t="shared" si="188"/>
        <v/>
      </c>
      <c r="I921" s="9" t="str">
        <f t="shared" si="189"/>
        <v/>
      </c>
      <c r="J921" s="9" t="str">
        <f t="shared" si="190"/>
        <v/>
      </c>
      <c r="K921" s="11" t="e">
        <f t="shared" si="191"/>
        <v>#VALUE!</v>
      </c>
      <c r="L921" s="11" t="e">
        <f t="shared" si="192"/>
        <v>#VALUE!</v>
      </c>
      <c r="M921" s="11" t="e">
        <f t="shared" si="193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194"/>
        <v>#VALUE!</v>
      </c>
      <c r="S921" s="11" t="e">
        <f t="shared" si="195"/>
        <v>#VALUE!</v>
      </c>
      <c r="T921" s="11" t="e">
        <f t="shared" si="196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84"/>
        <v>#VALUE!</v>
      </c>
      <c r="E922" s="9" t="e">
        <f t="shared" si="185"/>
        <v>#VALUE!</v>
      </c>
      <c r="F922" s="9" t="e">
        <f t="shared" si="186"/>
        <v>#VALUE!</v>
      </c>
      <c r="G922" s="9" t="str">
        <f t="shared" si="187"/>
        <v/>
      </c>
      <c r="H922" s="9" t="str">
        <f t="shared" si="188"/>
        <v/>
      </c>
      <c r="I922" s="9" t="str">
        <f t="shared" si="189"/>
        <v/>
      </c>
      <c r="J922" s="9" t="str">
        <f t="shared" si="190"/>
        <v/>
      </c>
      <c r="K922" s="11" t="e">
        <f t="shared" si="191"/>
        <v>#VALUE!</v>
      </c>
      <c r="L922" s="11" t="e">
        <f t="shared" si="192"/>
        <v>#VALUE!</v>
      </c>
      <c r="M922" s="11" t="e">
        <f t="shared" si="193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194"/>
        <v>#VALUE!</v>
      </c>
      <c r="S922" s="11" t="e">
        <f t="shared" si="195"/>
        <v>#VALUE!</v>
      </c>
      <c r="T922" s="11" t="e">
        <f t="shared" si="196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84"/>
        <v>#VALUE!</v>
      </c>
      <c r="E923" s="9" t="e">
        <f t="shared" si="185"/>
        <v>#VALUE!</v>
      </c>
      <c r="F923" s="9" t="e">
        <f t="shared" si="186"/>
        <v>#VALUE!</v>
      </c>
      <c r="G923" s="9" t="str">
        <f t="shared" si="187"/>
        <v/>
      </c>
      <c r="H923" s="9" t="str">
        <f t="shared" si="188"/>
        <v/>
      </c>
      <c r="I923" s="9" t="str">
        <f t="shared" si="189"/>
        <v/>
      </c>
      <c r="J923" s="9" t="str">
        <f t="shared" si="190"/>
        <v/>
      </c>
      <c r="K923" s="11" t="e">
        <f t="shared" si="191"/>
        <v>#VALUE!</v>
      </c>
      <c r="L923" s="11" t="e">
        <f t="shared" si="192"/>
        <v>#VALUE!</v>
      </c>
      <c r="M923" s="11" t="e">
        <f t="shared" si="193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194"/>
        <v>#VALUE!</v>
      </c>
      <c r="S923" s="11" t="e">
        <f t="shared" si="195"/>
        <v>#VALUE!</v>
      </c>
      <c r="T923" s="11" t="e">
        <f t="shared" si="196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84"/>
        <v>#VALUE!</v>
      </c>
      <c r="E924" s="9" t="e">
        <f t="shared" si="185"/>
        <v>#VALUE!</v>
      </c>
      <c r="F924" s="9" t="e">
        <f t="shared" si="186"/>
        <v>#VALUE!</v>
      </c>
      <c r="G924" s="9" t="str">
        <f t="shared" si="187"/>
        <v/>
      </c>
      <c r="H924" s="9" t="str">
        <f t="shared" si="188"/>
        <v/>
      </c>
      <c r="I924" s="9" t="str">
        <f t="shared" si="189"/>
        <v/>
      </c>
      <c r="J924" s="9" t="str">
        <f t="shared" si="190"/>
        <v/>
      </c>
      <c r="K924" s="11" t="e">
        <f t="shared" si="191"/>
        <v>#VALUE!</v>
      </c>
      <c r="L924" s="11" t="e">
        <f t="shared" si="192"/>
        <v>#VALUE!</v>
      </c>
      <c r="M924" s="11" t="e">
        <f t="shared" si="193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194"/>
        <v>#VALUE!</v>
      </c>
      <c r="S924" s="11" t="e">
        <f t="shared" si="195"/>
        <v>#VALUE!</v>
      </c>
      <c r="T924" s="11" t="e">
        <f t="shared" si="196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84"/>
        <v>#VALUE!</v>
      </c>
      <c r="E925" s="9" t="e">
        <f t="shared" si="185"/>
        <v>#VALUE!</v>
      </c>
      <c r="F925" s="9" t="e">
        <f t="shared" si="186"/>
        <v>#VALUE!</v>
      </c>
      <c r="G925" s="9" t="str">
        <f t="shared" si="187"/>
        <v/>
      </c>
      <c r="H925" s="9" t="str">
        <f t="shared" si="188"/>
        <v/>
      </c>
      <c r="I925" s="9" t="str">
        <f t="shared" si="189"/>
        <v/>
      </c>
      <c r="J925" s="9" t="str">
        <f t="shared" si="190"/>
        <v/>
      </c>
      <c r="K925" s="11" t="e">
        <f t="shared" si="191"/>
        <v>#VALUE!</v>
      </c>
      <c r="L925" s="11" t="e">
        <f t="shared" si="192"/>
        <v>#VALUE!</v>
      </c>
      <c r="M925" s="11" t="e">
        <f t="shared" si="193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194"/>
        <v>#VALUE!</v>
      </c>
      <c r="S925" s="11" t="e">
        <f t="shared" si="195"/>
        <v>#VALUE!</v>
      </c>
      <c r="T925" s="11" t="e">
        <f t="shared" si="196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84"/>
        <v>#VALUE!</v>
      </c>
      <c r="E926" s="9" t="e">
        <f t="shared" si="185"/>
        <v>#VALUE!</v>
      </c>
      <c r="F926" s="9" t="e">
        <f t="shared" si="186"/>
        <v>#VALUE!</v>
      </c>
      <c r="G926" s="9" t="str">
        <f t="shared" si="187"/>
        <v/>
      </c>
      <c r="H926" s="9" t="str">
        <f t="shared" si="188"/>
        <v/>
      </c>
      <c r="I926" s="9" t="str">
        <f t="shared" si="189"/>
        <v/>
      </c>
      <c r="J926" s="9" t="str">
        <f t="shared" si="190"/>
        <v/>
      </c>
      <c r="K926" s="11" t="e">
        <f t="shared" si="191"/>
        <v>#VALUE!</v>
      </c>
      <c r="L926" s="11" t="e">
        <f t="shared" si="192"/>
        <v>#VALUE!</v>
      </c>
      <c r="M926" s="11" t="e">
        <f t="shared" si="193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194"/>
        <v>#VALUE!</v>
      </c>
      <c r="S926" s="11" t="e">
        <f t="shared" si="195"/>
        <v>#VALUE!</v>
      </c>
      <c r="T926" s="11" t="e">
        <f t="shared" si="196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84"/>
        <v>#VALUE!</v>
      </c>
      <c r="E927" s="9" t="e">
        <f t="shared" si="185"/>
        <v>#VALUE!</v>
      </c>
      <c r="F927" s="9" t="e">
        <f t="shared" si="186"/>
        <v>#VALUE!</v>
      </c>
      <c r="G927" s="9" t="str">
        <f t="shared" si="187"/>
        <v/>
      </c>
      <c r="H927" s="9" t="str">
        <f t="shared" si="188"/>
        <v/>
      </c>
      <c r="I927" s="9" t="str">
        <f t="shared" si="189"/>
        <v/>
      </c>
      <c r="J927" s="9" t="str">
        <f t="shared" si="190"/>
        <v/>
      </c>
      <c r="K927" s="11" t="e">
        <f t="shared" si="191"/>
        <v>#VALUE!</v>
      </c>
      <c r="L927" s="11" t="e">
        <f t="shared" si="192"/>
        <v>#VALUE!</v>
      </c>
      <c r="M927" s="11" t="e">
        <f t="shared" si="193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194"/>
        <v>#VALUE!</v>
      </c>
      <c r="S927" s="11" t="e">
        <f t="shared" si="195"/>
        <v>#VALUE!</v>
      </c>
      <c r="T927" s="11" t="e">
        <f t="shared" si="196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84"/>
        <v>#VALUE!</v>
      </c>
      <c r="E928" s="9" t="e">
        <f t="shared" si="185"/>
        <v>#VALUE!</v>
      </c>
      <c r="F928" s="9" t="e">
        <f t="shared" si="186"/>
        <v>#VALUE!</v>
      </c>
      <c r="G928" s="9" t="str">
        <f t="shared" si="187"/>
        <v/>
      </c>
      <c r="H928" s="9" t="str">
        <f t="shared" si="188"/>
        <v/>
      </c>
      <c r="I928" s="9" t="str">
        <f t="shared" si="189"/>
        <v/>
      </c>
      <c r="J928" s="9" t="str">
        <f t="shared" si="190"/>
        <v/>
      </c>
      <c r="K928" s="11" t="e">
        <f t="shared" si="191"/>
        <v>#VALUE!</v>
      </c>
      <c r="L928" s="11" t="e">
        <f t="shared" si="192"/>
        <v>#VALUE!</v>
      </c>
      <c r="M928" s="11" t="e">
        <f t="shared" si="193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194"/>
        <v>#VALUE!</v>
      </c>
      <c r="S928" s="11" t="e">
        <f t="shared" si="195"/>
        <v>#VALUE!</v>
      </c>
      <c r="T928" s="11" t="e">
        <f t="shared" si="196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84"/>
        <v>#VALUE!</v>
      </c>
      <c r="E929" s="9" t="e">
        <f t="shared" si="185"/>
        <v>#VALUE!</v>
      </c>
      <c r="F929" s="9" t="e">
        <f t="shared" si="186"/>
        <v>#VALUE!</v>
      </c>
      <c r="G929" s="9" t="str">
        <f t="shared" si="187"/>
        <v/>
      </c>
      <c r="H929" s="9" t="str">
        <f t="shared" si="188"/>
        <v/>
      </c>
      <c r="I929" s="9" t="str">
        <f t="shared" si="189"/>
        <v/>
      </c>
      <c r="J929" s="9" t="str">
        <f t="shared" si="190"/>
        <v/>
      </c>
      <c r="K929" s="11" t="e">
        <f t="shared" si="191"/>
        <v>#VALUE!</v>
      </c>
      <c r="L929" s="11" t="e">
        <f t="shared" si="192"/>
        <v>#VALUE!</v>
      </c>
      <c r="M929" s="11" t="e">
        <f t="shared" si="193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194"/>
        <v>#VALUE!</v>
      </c>
      <c r="S929" s="11" t="e">
        <f t="shared" si="195"/>
        <v>#VALUE!</v>
      </c>
      <c r="T929" s="11" t="e">
        <f t="shared" si="196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84"/>
        <v>#VALUE!</v>
      </c>
      <c r="E930" s="9" t="e">
        <f t="shared" si="185"/>
        <v>#VALUE!</v>
      </c>
      <c r="F930" s="9" t="e">
        <f t="shared" si="186"/>
        <v>#VALUE!</v>
      </c>
      <c r="G930" s="9" t="str">
        <f t="shared" si="187"/>
        <v/>
      </c>
      <c r="H930" s="9" t="str">
        <f t="shared" si="188"/>
        <v/>
      </c>
      <c r="I930" s="9" t="str">
        <f t="shared" si="189"/>
        <v/>
      </c>
      <c r="J930" s="9" t="str">
        <f t="shared" si="190"/>
        <v/>
      </c>
      <c r="K930" s="11" t="e">
        <f t="shared" si="191"/>
        <v>#VALUE!</v>
      </c>
      <c r="L930" s="11" t="e">
        <f t="shared" si="192"/>
        <v>#VALUE!</v>
      </c>
      <c r="M930" s="11" t="e">
        <f t="shared" si="193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194"/>
        <v>#VALUE!</v>
      </c>
      <c r="S930" s="11" t="e">
        <f t="shared" si="195"/>
        <v>#VALUE!</v>
      </c>
      <c r="T930" s="11" t="e">
        <f t="shared" si="196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84"/>
        <v>#VALUE!</v>
      </c>
      <c r="E931" s="9" t="e">
        <f t="shared" si="185"/>
        <v>#VALUE!</v>
      </c>
      <c r="F931" s="9" t="e">
        <f t="shared" si="186"/>
        <v>#VALUE!</v>
      </c>
      <c r="G931" s="9" t="str">
        <f t="shared" si="187"/>
        <v/>
      </c>
      <c r="H931" s="9" t="str">
        <f t="shared" si="188"/>
        <v/>
      </c>
      <c r="I931" s="9" t="str">
        <f t="shared" si="189"/>
        <v/>
      </c>
      <c r="J931" s="9" t="str">
        <f t="shared" si="190"/>
        <v/>
      </c>
      <c r="K931" s="11" t="e">
        <f t="shared" si="191"/>
        <v>#VALUE!</v>
      </c>
      <c r="L931" s="11" t="e">
        <f t="shared" si="192"/>
        <v>#VALUE!</v>
      </c>
      <c r="M931" s="11" t="e">
        <f t="shared" si="193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194"/>
        <v>#VALUE!</v>
      </c>
      <c r="S931" s="11" t="e">
        <f t="shared" si="195"/>
        <v>#VALUE!</v>
      </c>
      <c r="T931" s="11" t="e">
        <f t="shared" si="196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84"/>
        <v>#VALUE!</v>
      </c>
      <c r="E932" s="9" t="e">
        <f t="shared" si="185"/>
        <v>#VALUE!</v>
      </c>
      <c r="F932" s="9" t="e">
        <f t="shared" si="186"/>
        <v>#VALUE!</v>
      </c>
      <c r="G932" s="9" t="str">
        <f t="shared" si="187"/>
        <v/>
      </c>
      <c r="H932" s="9" t="str">
        <f t="shared" si="188"/>
        <v/>
      </c>
      <c r="I932" s="9" t="str">
        <f t="shared" si="189"/>
        <v/>
      </c>
      <c r="J932" s="9" t="str">
        <f t="shared" si="190"/>
        <v/>
      </c>
      <c r="K932" s="11" t="e">
        <f t="shared" si="191"/>
        <v>#VALUE!</v>
      </c>
      <c r="L932" s="11" t="e">
        <f t="shared" si="192"/>
        <v>#VALUE!</v>
      </c>
      <c r="M932" s="11" t="e">
        <f t="shared" si="193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194"/>
        <v>#VALUE!</v>
      </c>
      <c r="S932" s="11" t="e">
        <f t="shared" si="195"/>
        <v>#VALUE!</v>
      </c>
      <c r="T932" s="11" t="e">
        <f t="shared" si="196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84"/>
        <v>#VALUE!</v>
      </c>
      <c r="E933" s="9" t="e">
        <f t="shared" si="185"/>
        <v>#VALUE!</v>
      </c>
      <c r="F933" s="9" t="e">
        <f t="shared" si="186"/>
        <v>#VALUE!</v>
      </c>
      <c r="G933" s="9" t="str">
        <f t="shared" si="187"/>
        <v/>
      </c>
      <c r="H933" s="9" t="str">
        <f t="shared" si="188"/>
        <v/>
      </c>
      <c r="I933" s="9" t="str">
        <f t="shared" si="189"/>
        <v/>
      </c>
      <c r="J933" s="9" t="str">
        <f t="shared" si="190"/>
        <v/>
      </c>
      <c r="K933" s="11" t="e">
        <f t="shared" si="191"/>
        <v>#VALUE!</v>
      </c>
      <c r="L933" s="11" t="e">
        <f t="shared" si="192"/>
        <v>#VALUE!</v>
      </c>
      <c r="M933" s="11" t="e">
        <f t="shared" si="193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194"/>
        <v>#VALUE!</v>
      </c>
      <c r="S933" s="11" t="e">
        <f t="shared" si="195"/>
        <v>#VALUE!</v>
      </c>
      <c r="T933" s="11" t="e">
        <f t="shared" si="196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84"/>
        <v>#VALUE!</v>
      </c>
      <c r="E934" s="9" t="e">
        <f t="shared" si="185"/>
        <v>#VALUE!</v>
      </c>
      <c r="F934" s="9" t="e">
        <f t="shared" si="186"/>
        <v>#VALUE!</v>
      </c>
      <c r="G934" s="9" t="str">
        <f t="shared" si="187"/>
        <v/>
      </c>
      <c r="H934" s="9" t="str">
        <f t="shared" si="188"/>
        <v/>
      </c>
      <c r="I934" s="9" t="str">
        <f t="shared" si="189"/>
        <v/>
      </c>
      <c r="J934" s="9" t="str">
        <f t="shared" si="190"/>
        <v/>
      </c>
      <c r="K934" s="11" t="e">
        <f t="shared" si="191"/>
        <v>#VALUE!</v>
      </c>
      <c r="L934" s="11" t="e">
        <f t="shared" si="192"/>
        <v>#VALUE!</v>
      </c>
      <c r="M934" s="11" t="e">
        <f t="shared" si="193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194"/>
        <v>#VALUE!</v>
      </c>
      <c r="S934" s="11" t="e">
        <f t="shared" si="195"/>
        <v>#VALUE!</v>
      </c>
      <c r="T934" s="11" t="e">
        <f t="shared" si="196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84"/>
        <v>#VALUE!</v>
      </c>
      <c r="E935" s="9" t="e">
        <f t="shared" si="185"/>
        <v>#VALUE!</v>
      </c>
      <c r="F935" s="9" t="e">
        <f t="shared" si="186"/>
        <v>#VALUE!</v>
      </c>
      <c r="G935" s="9" t="str">
        <f t="shared" si="187"/>
        <v/>
      </c>
      <c r="H935" s="9" t="str">
        <f t="shared" si="188"/>
        <v/>
      </c>
      <c r="I935" s="9" t="str">
        <f t="shared" si="189"/>
        <v/>
      </c>
      <c r="J935" s="9" t="str">
        <f t="shared" si="190"/>
        <v/>
      </c>
      <c r="K935" s="11" t="e">
        <f t="shared" si="191"/>
        <v>#VALUE!</v>
      </c>
      <c r="L935" s="11" t="e">
        <f t="shared" si="192"/>
        <v>#VALUE!</v>
      </c>
      <c r="M935" s="11" t="e">
        <f t="shared" si="193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194"/>
        <v>#VALUE!</v>
      </c>
      <c r="S935" s="11" t="e">
        <f t="shared" si="195"/>
        <v>#VALUE!</v>
      </c>
      <c r="T935" s="11" t="e">
        <f t="shared" si="196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84"/>
        <v>#VALUE!</v>
      </c>
      <c r="E936" s="9" t="e">
        <f t="shared" si="185"/>
        <v>#VALUE!</v>
      </c>
      <c r="F936" s="9" t="e">
        <f t="shared" si="186"/>
        <v>#VALUE!</v>
      </c>
      <c r="G936" s="9" t="str">
        <f t="shared" si="187"/>
        <v/>
      </c>
      <c r="H936" s="9" t="str">
        <f t="shared" si="188"/>
        <v/>
      </c>
      <c r="I936" s="9" t="str">
        <f t="shared" si="189"/>
        <v/>
      </c>
      <c r="J936" s="9" t="str">
        <f t="shared" si="190"/>
        <v/>
      </c>
      <c r="K936" s="11" t="e">
        <f t="shared" si="191"/>
        <v>#VALUE!</v>
      </c>
      <c r="L936" s="11" t="e">
        <f t="shared" si="192"/>
        <v>#VALUE!</v>
      </c>
      <c r="M936" s="11" t="e">
        <f t="shared" si="193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194"/>
        <v>#VALUE!</v>
      </c>
      <c r="S936" s="11" t="e">
        <f t="shared" si="195"/>
        <v>#VALUE!</v>
      </c>
      <c r="T936" s="11" t="e">
        <f t="shared" si="196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84"/>
        <v>#VALUE!</v>
      </c>
      <c r="E937" s="9" t="e">
        <f t="shared" si="185"/>
        <v>#VALUE!</v>
      </c>
      <c r="F937" s="9" t="e">
        <f t="shared" si="186"/>
        <v>#VALUE!</v>
      </c>
      <c r="G937" s="9" t="str">
        <f t="shared" si="187"/>
        <v/>
      </c>
      <c r="H937" s="9" t="str">
        <f t="shared" si="188"/>
        <v/>
      </c>
      <c r="I937" s="9" t="str">
        <f t="shared" si="189"/>
        <v/>
      </c>
      <c r="J937" s="9" t="str">
        <f t="shared" si="190"/>
        <v/>
      </c>
      <c r="K937" s="11" t="e">
        <f t="shared" si="191"/>
        <v>#VALUE!</v>
      </c>
      <c r="L937" s="11" t="e">
        <f t="shared" si="192"/>
        <v>#VALUE!</v>
      </c>
      <c r="M937" s="11" t="e">
        <f t="shared" si="193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194"/>
        <v>#VALUE!</v>
      </c>
      <c r="S937" s="11" t="e">
        <f t="shared" si="195"/>
        <v>#VALUE!</v>
      </c>
      <c r="T937" s="11" t="e">
        <f t="shared" si="196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84"/>
        <v>#VALUE!</v>
      </c>
      <c r="E938" s="9" t="e">
        <f t="shared" si="185"/>
        <v>#VALUE!</v>
      </c>
      <c r="F938" s="9" t="e">
        <f t="shared" si="186"/>
        <v>#VALUE!</v>
      </c>
      <c r="G938" s="9" t="str">
        <f t="shared" si="187"/>
        <v/>
      </c>
      <c r="H938" s="9" t="str">
        <f t="shared" si="188"/>
        <v/>
      </c>
      <c r="I938" s="9" t="str">
        <f t="shared" si="189"/>
        <v/>
      </c>
      <c r="J938" s="9" t="str">
        <f t="shared" si="190"/>
        <v/>
      </c>
      <c r="K938" s="11" t="e">
        <f t="shared" si="191"/>
        <v>#VALUE!</v>
      </c>
      <c r="L938" s="11" t="e">
        <f t="shared" si="192"/>
        <v>#VALUE!</v>
      </c>
      <c r="M938" s="11" t="e">
        <f t="shared" si="193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194"/>
        <v>#VALUE!</v>
      </c>
      <c r="S938" s="11" t="e">
        <f t="shared" si="195"/>
        <v>#VALUE!</v>
      </c>
      <c r="T938" s="11" t="e">
        <f t="shared" si="196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84"/>
        <v>#VALUE!</v>
      </c>
      <c r="E939" s="9" t="e">
        <f t="shared" si="185"/>
        <v>#VALUE!</v>
      </c>
      <c r="F939" s="9" t="e">
        <f t="shared" si="186"/>
        <v>#VALUE!</v>
      </c>
      <c r="G939" s="9" t="str">
        <f t="shared" si="187"/>
        <v/>
      </c>
      <c r="H939" s="9" t="str">
        <f t="shared" si="188"/>
        <v/>
      </c>
      <c r="I939" s="9" t="str">
        <f t="shared" si="189"/>
        <v/>
      </c>
      <c r="J939" s="9" t="str">
        <f t="shared" si="190"/>
        <v/>
      </c>
      <c r="K939" s="11" t="e">
        <f t="shared" si="191"/>
        <v>#VALUE!</v>
      </c>
      <c r="L939" s="11" t="e">
        <f t="shared" si="192"/>
        <v>#VALUE!</v>
      </c>
      <c r="M939" s="11" t="e">
        <f t="shared" si="193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194"/>
        <v>#VALUE!</v>
      </c>
      <c r="S939" s="11" t="e">
        <f t="shared" si="195"/>
        <v>#VALUE!</v>
      </c>
      <c r="T939" s="11" t="e">
        <f t="shared" si="196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84"/>
        <v>#VALUE!</v>
      </c>
      <c r="E940" s="9" t="e">
        <f t="shared" si="185"/>
        <v>#VALUE!</v>
      </c>
      <c r="F940" s="9" t="e">
        <f t="shared" si="186"/>
        <v>#VALUE!</v>
      </c>
      <c r="G940" s="9" t="str">
        <f t="shared" si="187"/>
        <v/>
      </c>
      <c r="H940" s="9" t="str">
        <f t="shared" si="188"/>
        <v/>
      </c>
      <c r="I940" s="9" t="str">
        <f t="shared" si="189"/>
        <v/>
      </c>
      <c r="J940" s="9" t="str">
        <f t="shared" si="190"/>
        <v/>
      </c>
      <c r="K940" s="11" t="e">
        <f t="shared" si="191"/>
        <v>#VALUE!</v>
      </c>
      <c r="L940" s="11" t="e">
        <f t="shared" si="192"/>
        <v>#VALUE!</v>
      </c>
      <c r="M940" s="11" t="e">
        <f t="shared" si="193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194"/>
        <v>#VALUE!</v>
      </c>
      <c r="S940" s="11" t="e">
        <f t="shared" si="195"/>
        <v>#VALUE!</v>
      </c>
      <c r="T940" s="11" t="e">
        <f t="shared" si="196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84"/>
        <v>#VALUE!</v>
      </c>
      <c r="E941" s="9" t="e">
        <f t="shared" si="185"/>
        <v>#VALUE!</v>
      </c>
      <c r="F941" s="9" t="e">
        <f t="shared" si="186"/>
        <v>#VALUE!</v>
      </c>
      <c r="G941" s="9" t="str">
        <f t="shared" si="187"/>
        <v/>
      </c>
      <c r="H941" s="9" t="str">
        <f t="shared" si="188"/>
        <v/>
      </c>
      <c r="I941" s="9" t="str">
        <f t="shared" si="189"/>
        <v/>
      </c>
      <c r="J941" s="9" t="str">
        <f t="shared" si="190"/>
        <v/>
      </c>
      <c r="K941" s="11" t="e">
        <f t="shared" si="191"/>
        <v>#VALUE!</v>
      </c>
      <c r="L941" s="11" t="e">
        <f t="shared" si="192"/>
        <v>#VALUE!</v>
      </c>
      <c r="M941" s="11" t="e">
        <f t="shared" si="193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194"/>
        <v>#VALUE!</v>
      </c>
      <c r="S941" s="11" t="e">
        <f t="shared" si="195"/>
        <v>#VALUE!</v>
      </c>
      <c r="T941" s="11" t="e">
        <f t="shared" si="196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84"/>
        <v>#VALUE!</v>
      </c>
      <c r="E942" s="9" t="e">
        <f t="shared" si="185"/>
        <v>#VALUE!</v>
      </c>
      <c r="F942" s="9" t="e">
        <f t="shared" si="186"/>
        <v>#VALUE!</v>
      </c>
      <c r="G942" s="9" t="str">
        <f t="shared" si="187"/>
        <v/>
      </c>
      <c r="H942" s="9" t="str">
        <f t="shared" si="188"/>
        <v/>
      </c>
      <c r="I942" s="9" t="str">
        <f t="shared" si="189"/>
        <v/>
      </c>
      <c r="J942" s="9" t="str">
        <f t="shared" si="190"/>
        <v/>
      </c>
      <c r="K942" s="11" t="e">
        <f t="shared" si="191"/>
        <v>#VALUE!</v>
      </c>
      <c r="L942" s="11" t="e">
        <f t="shared" si="192"/>
        <v>#VALUE!</v>
      </c>
      <c r="M942" s="11" t="e">
        <f t="shared" si="193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194"/>
        <v>#VALUE!</v>
      </c>
      <c r="S942" s="11" t="e">
        <f t="shared" si="195"/>
        <v>#VALUE!</v>
      </c>
      <c r="T942" s="11" t="e">
        <f t="shared" si="196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84"/>
        <v>#VALUE!</v>
      </c>
      <c r="E943" s="9" t="e">
        <f t="shared" si="185"/>
        <v>#VALUE!</v>
      </c>
      <c r="F943" s="9" t="e">
        <f t="shared" si="186"/>
        <v>#VALUE!</v>
      </c>
      <c r="G943" s="9" t="str">
        <f t="shared" si="187"/>
        <v/>
      </c>
      <c r="H943" s="9" t="str">
        <f t="shared" si="188"/>
        <v/>
      </c>
      <c r="I943" s="9" t="str">
        <f t="shared" si="189"/>
        <v/>
      </c>
      <c r="J943" s="9" t="str">
        <f t="shared" si="190"/>
        <v/>
      </c>
      <c r="K943" s="11" t="e">
        <f t="shared" si="191"/>
        <v>#VALUE!</v>
      </c>
      <c r="L943" s="11" t="e">
        <f t="shared" si="192"/>
        <v>#VALUE!</v>
      </c>
      <c r="M943" s="11" t="e">
        <f t="shared" si="193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194"/>
        <v>#VALUE!</v>
      </c>
      <c r="S943" s="11" t="e">
        <f t="shared" si="195"/>
        <v>#VALUE!</v>
      </c>
      <c r="T943" s="11" t="e">
        <f t="shared" si="196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84"/>
        <v>#VALUE!</v>
      </c>
      <c r="E944" s="9" t="e">
        <f t="shared" si="185"/>
        <v>#VALUE!</v>
      </c>
      <c r="F944" s="9" t="e">
        <f t="shared" si="186"/>
        <v>#VALUE!</v>
      </c>
      <c r="G944" s="9" t="str">
        <f t="shared" si="187"/>
        <v/>
      </c>
      <c r="H944" s="9" t="str">
        <f t="shared" si="188"/>
        <v/>
      </c>
      <c r="I944" s="9" t="str">
        <f t="shared" si="189"/>
        <v/>
      </c>
      <c r="J944" s="9" t="str">
        <f t="shared" si="190"/>
        <v/>
      </c>
      <c r="K944" s="11" t="e">
        <f t="shared" si="191"/>
        <v>#VALUE!</v>
      </c>
      <c r="L944" s="11" t="e">
        <f t="shared" si="192"/>
        <v>#VALUE!</v>
      </c>
      <c r="M944" s="11" t="e">
        <f t="shared" si="193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194"/>
        <v>#VALUE!</v>
      </c>
      <c r="S944" s="11" t="e">
        <f t="shared" si="195"/>
        <v>#VALUE!</v>
      </c>
      <c r="T944" s="11" t="e">
        <f t="shared" si="196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84"/>
        <v>#VALUE!</v>
      </c>
      <c r="E945" s="9" t="e">
        <f t="shared" si="185"/>
        <v>#VALUE!</v>
      </c>
      <c r="F945" s="9" t="e">
        <f t="shared" si="186"/>
        <v>#VALUE!</v>
      </c>
      <c r="G945" s="9" t="str">
        <f t="shared" si="187"/>
        <v/>
      </c>
      <c r="H945" s="9" t="str">
        <f t="shared" si="188"/>
        <v/>
      </c>
      <c r="I945" s="9" t="str">
        <f t="shared" si="189"/>
        <v/>
      </c>
      <c r="J945" s="9" t="str">
        <f t="shared" si="190"/>
        <v/>
      </c>
      <c r="K945" s="11" t="e">
        <f t="shared" si="191"/>
        <v>#VALUE!</v>
      </c>
      <c r="L945" s="11" t="e">
        <f t="shared" si="192"/>
        <v>#VALUE!</v>
      </c>
      <c r="M945" s="11" t="e">
        <f t="shared" si="193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194"/>
        <v>#VALUE!</v>
      </c>
      <c r="S945" s="11" t="e">
        <f t="shared" si="195"/>
        <v>#VALUE!</v>
      </c>
      <c r="T945" s="11" t="e">
        <f t="shared" si="196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84"/>
        <v>#VALUE!</v>
      </c>
      <c r="E946" s="9" t="e">
        <f t="shared" si="185"/>
        <v>#VALUE!</v>
      </c>
      <c r="F946" s="9" t="e">
        <f t="shared" si="186"/>
        <v>#VALUE!</v>
      </c>
      <c r="G946" s="9" t="str">
        <f t="shared" si="187"/>
        <v/>
      </c>
      <c r="H946" s="9" t="str">
        <f t="shared" si="188"/>
        <v/>
      </c>
      <c r="I946" s="9" t="str">
        <f t="shared" si="189"/>
        <v/>
      </c>
      <c r="J946" s="9" t="str">
        <f t="shared" si="190"/>
        <v/>
      </c>
      <c r="K946" s="11" t="e">
        <f t="shared" si="191"/>
        <v>#VALUE!</v>
      </c>
      <c r="L946" s="11" t="e">
        <f t="shared" si="192"/>
        <v>#VALUE!</v>
      </c>
      <c r="M946" s="11" t="e">
        <f t="shared" si="193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194"/>
        <v>#VALUE!</v>
      </c>
      <c r="S946" s="11" t="e">
        <f t="shared" si="195"/>
        <v>#VALUE!</v>
      </c>
      <c r="T946" s="11" t="e">
        <f t="shared" si="196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84"/>
        <v>#VALUE!</v>
      </c>
      <c r="E947" s="9" t="e">
        <f t="shared" si="185"/>
        <v>#VALUE!</v>
      </c>
      <c r="F947" s="9" t="e">
        <f t="shared" si="186"/>
        <v>#VALUE!</v>
      </c>
      <c r="G947" s="9" t="str">
        <f t="shared" si="187"/>
        <v/>
      </c>
      <c r="H947" s="9" t="str">
        <f t="shared" si="188"/>
        <v/>
      </c>
      <c r="I947" s="9" t="str">
        <f t="shared" si="189"/>
        <v/>
      </c>
      <c r="J947" s="9" t="str">
        <f t="shared" si="190"/>
        <v/>
      </c>
      <c r="K947" s="11" t="e">
        <f t="shared" si="191"/>
        <v>#VALUE!</v>
      </c>
      <c r="L947" s="11" t="e">
        <f t="shared" si="192"/>
        <v>#VALUE!</v>
      </c>
      <c r="M947" s="11" t="e">
        <f t="shared" si="193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194"/>
        <v>#VALUE!</v>
      </c>
      <c r="S947" s="11" t="e">
        <f t="shared" si="195"/>
        <v>#VALUE!</v>
      </c>
      <c r="T947" s="11" t="e">
        <f t="shared" si="196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84"/>
        <v>#VALUE!</v>
      </c>
      <c r="E948" s="9" t="e">
        <f t="shared" si="185"/>
        <v>#VALUE!</v>
      </c>
      <c r="F948" s="9" t="e">
        <f t="shared" si="186"/>
        <v>#VALUE!</v>
      </c>
      <c r="G948" s="9" t="str">
        <f t="shared" si="187"/>
        <v/>
      </c>
      <c r="H948" s="9" t="str">
        <f t="shared" si="188"/>
        <v/>
      </c>
      <c r="I948" s="9" t="str">
        <f t="shared" si="189"/>
        <v/>
      </c>
      <c r="J948" s="9" t="str">
        <f t="shared" si="190"/>
        <v/>
      </c>
      <c r="K948" s="11" t="e">
        <f t="shared" si="191"/>
        <v>#VALUE!</v>
      </c>
      <c r="L948" s="11" t="e">
        <f t="shared" si="192"/>
        <v>#VALUE!</v>
      </c>
      <c r="M948" s="11" t="e">
        <f t="shared" si="193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194"/>
        <v>#VALUE!</v>
      </c>
      <c r="S948" s="11" t="e">
        <f t="shared" si="195"/>
        <v>#VALUE!</v>
      </c>
      <c r="T948" s="11" t="e">
        <f t="shared" si="196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84"/>
        <v>#VALUE!</v>
      </c>
      <c r="E949" s="9" t="e">
        <f t="shared" si="185"/>
        <v>#VALUE!</v>
      </c>
      <c r="F949" s="9" t="e">
        <f t="shared" si="186"/>
        <v>#VALUE!</v>
      </c>
      <c r="G949" s="9" t="str">
        <f t="shared" si="187"/>
        <v/>
      </c>
      <c r="H949" s="9" t="str">
        <f t="shared" si="188"/>
        <v/>
      </c>
      <c r="I949" s="9" t="str">
        <f t="shared" si="189"/>
        <v/>
      </c>
      <c r="J949" s="9" t="str">
        <f t="shared" si="190"/>
        <v/>
      </c>
      <c r="K949" s="11" t="e">
        <f t="shared" si="191"/>
        <v>#VALUE!</v>
      </c>
      <c r="L949" s="11" t="e">
        <f t="shared" si="192"/>
        <v>#VALUE!</v>
      </c>
      <c r="M949" s="11" t="e">
        <f t="shared" si="193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194"/>
        <v>#VALUE!</v>
      </c>
      <c r="S949" s="11" t="e">
        <f t="shared" si="195"/>
        <v>#VALUE!</v>
      </c>
      <c r="T949" s="11" t="e">
        <f t="shared" si="196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84"/>
        <v>#VALUE!</v>
      </c>
      <c r="E950" s="9" t="e">
        <f t="shared" si="185"/>
        <v>#VALUE!</v>
      </c>
      <c r="F950" s="9" t="e">
        <f t="shared" si="186"/>
        <v>#VALUE!</v>
      </c>
      <c r="G950" s="9" t="str">
        <f t="shared" si="187"/>
        <v/>
      </c>
      <c r="H950" s="9" t="str">
        <f t="shared" si="188"/>
        <v/>
      </c>
      <c r="I950" s="9" t="str">
        <f t="shared" si="189"/>
        <v/>
      </c>
      <c r="J950" s="9" t="str">
        <f t="shared" si="190"/>
        <v/>
      </c>
      <c r="K950" s="11" t="e">
        <f t="shared" si="191"/>
        <v>#VALUE!</v>
      </c>
      <c r="L950" s="11" t="e">
        <f t="shared" si="192"/>
        <v>#VALUE!</v>
      </c>
      <c r="M950" s="11" t="e">
        <f t="shared" si="193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194"/>
        <v>#VALUE!</v>
      </c>
      <c r="S950" s="11" t="e">
        <f t="shared" si="195"/>
        <v>#VALUE!</v>
      </c>
      <c r="T950" s="11" t="e">
        <f t="shared" si="196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84"/>
        <v>#VALUE!</v>
      </c>
      <c r="E951" s="9" t="e">
        <f t="shared" si="185"/>
        <v>#VALUE!</v>
      </c>
      <c r="F951" s="9" t="e">
        <f t="shared" si="186"/>
        <v>#VALUE!</v>
      </c>
      <c r="G951" s="9" t="str">
        <f t="shared" si="187"/>
        <v/>
      </c>
      <c r="H951" s="9" t="str">
        <f t="shared" si="188"/>
        <v/>
      </c>
      <c r="I951" s="9" t="str">
        <f t="shared" si="189"/>
        <v/>
      </c>
      <c r="J951" s="9" t="str">
        <f t="shared" si="190"/>
        <v/>
      </c>
      <c r="K951" s="11" t="e">
        <f t="shared" si="191"/>
        <v>#VALUE!</v>
      </c>
      <c r="L951" s="11" t="e">
        <f t="shared" si="192"/>
        <v>#VALUE!</v>
      </c>
      <c r="M951" s="11" t="e">
        <f t="shared" si="193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194"/>
        <v>#VALUE!</v>
      </c>
      <c r="S951" s="11" t="e">
        <f t="shared" si="195"/>
        <v>#VALUE!</v>
      </c>
      <c r="T951" s="11" t="e">
        <f t="shared" si="196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84"/>
        <v>#VALUE!</v>
      </c>
      <c r="E952" s="9" t="e">
        <f t="shared" si="185"/>
        <v>#VALUE!</v>
      </c>
      <c r="F952" s="9" t="e">
        <f t="shared" si="186"/>
        <v>#VALUE!</v>
      </c>
      <c r="G952" s="9" t="str">
        <f t="shared" si="187"/>
        <v/>
      </c>
      <c r="H952" s="9" t="str">
        <f t="shared" si="188"/>
        <v/>
      </c>
      <c r="I952" s="9" t="str">
        <f t="shared" si="189"/>
        <v/>
      </c>
      <c r="J952" s="9" t="str">
        <f t="shared" si="190"/>
        <v/>
      </c>
      <c r="K952" s="11" t="e">
        <f t="shared" si="191"/>
        <v>#VALUE!</v>
      </c>
      <c r="L952" s="11" t="e">
        <f t="shared" si="192"/>
        <v>#VALUE!</v>
      </c>
      <c r="M952" s="11" t="e">
        <f t="shared" si="193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194"/>
        <v>#VALUE!</v>
      </c>
      <c r="S952" s="11" t="e">
        <f t="shared" si="195"/>
        <v>#VALUE!</v>
      </c>
      <c r="T952" s="11" t="e">
        <f t="shared" si="196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84"/>
        <v>#VALUE!</v>
      </c>
      <c r="E953" s="9" t="e">
        <f t="shared" si="185"/>
        <v>#VALUE!</v>
      </c>
      <c r="F953" s="9" t="e">
        <f t="shared" si="186"/>
        <v>#VALUE!</v>
      </c>
      <c r="G953" s="9" t="str">
        <f t="shared" si="187"/>
        <v/>
      </c>
      <c r="H953" s="9" t="str">
        <f t="shared" si="188"/>
        <v/>
      </c>
      <c r="I953" s="9" t="str">
        <f t="shared" si="189"/>
        <v/>
      </c>
      <c r="J953" s="9" t="str">
        <f t="shared" si="190"/>
        <v/>
      </c>
      <c r="K953" s="11" t="e">
        <f t="shared" si="191"/>
        <v>#VALUE!</v>
      </c>
      <c r="L953" s="11" t="e">
        <f t="shared" si="192"/>
        <v>#VALUE!</v>
      </c>
      <c r="M953" s="11" t="e">
        <f t="shared" si="193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194"/>
        <v>#VALUE!</v>
      </c>
      <c r="S953" s="11" t="e">
        <f t="shared" si="195"/>
        <v>#VALUE!</v>
      </c>
      <c r="T953" s="11" t="e">
        <f t="shared" si="196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84"/>
        <v>#VALUE!</v>
      </c>
      <c r="E954" s="9" t="e">
        <f t="shared" si="185"/>
        <v>#VALUE!</v>
      </c>
      <c r="F954" s="9" t="e">
        <f t="shared" si="186"/>
        <v>#VALUE!</v>
      </c>
      <c r="G954" s="9" t="str">
        <f t="shared" si="187"/>
        <v/>
      </c>
      <c r="H954" s="9" t="str">
        <f t="shared" si="188"/>
        <v/>
      </c>
      <c r="I954" s="9" t="str">
        <f t="shared" si="189"/>
        <v/>
      </c>
      <c r="J954" s="9" t="str">
        <f t="shared" si="190"/>
        <v/>
      </c>
      <c r="K954" s="11" t="e">
        <f t="shared" si="191"/>
        <v>#VALUE!</v>
      </c>
      <c r="L954" s="11" t="e">
        <f t="shared" si="192"/>
        <v>#VALUE!</v>
      </c>
      <c r="M954" s="11" t="e">
        <f t="shared" si="193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194"/>
        <v>#VALUE!</v>
      </c>
      <c r="S954" s="11" t="e">
        <f t="shared" si="195"/>
        <v>#VALUE!</v>
      </c>
      <c r="T954" s="11" t="e">
        <f t="shared" si="196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84"/>
        <v>#VALUE!</v>
      </c>
      <c r="E955" s="9" t="e">
        <f t="shared" si="185"/>
        <v>#VALUE!</v>
      </c>
      <c r="F955" s="9" t="e">
        <f t="shared" si="186"/>
        <v>#VALUE!</v>
      </c>
      <c r="G955" s="9" t="str">
        <f t="shared" si="187"/>
        <v/>
      </c>
      <c r="H955" s="9" t="str">
        <f t="shared" si="188"/>
        <v/>
      </c>
      <c r="I955" s="9" t="str">
        <f t="shared" si="189"/>
        <v/>
      </c>
      <c r="J955" s="9" t="str">
        <f t="shared" si="190"/>
        <v/>
      </c>
      <c r="K955" s="11" t="e">
        <f t="shared" si="191"/>
        <v>#VALUE!</v>
      </c>
      <c r="L955" s="11" t="e">
        <f t="shared" si="192"/>
        <v>#VALUE!</v>
      </c>
      <c r="M955" s="11" t="e">
        <f t="shared" si="193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194"/>
        <v>#VALUE!</v>
      </c>
      <c r="S955" s="11" t="e">
        <f t="shared" si="195"/>
        <v>#VALUE!</v>
      </c>
      <c r="T955" s="11" t="e">
        <f t="shared" si="196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84"/>
        <v>#VALUE!</v>
      </c>
      <c r="E956" s="9" t="e">
        <f t="shared" si="185"/>
        <v>#VALUE!</v>
      </c>
      <c r="F956" s="9" t="e">
        <f t="shared" si="186"/>
        <v>#VALUE!</v>
      </c>
      <c r="G956" s="9" t="str">
        <f t="shared" si="187"/>
        <v/>
      </c>
      <c r="H956" s="9" t="str">
        <f t="shared" si="188"/>
        <v/>
      </c>
      <c r="I956" s="9" t="str">
        <f t="shared" si="189"/>
        <v/>
      </c>
      <c r="J956" s="9" t="str">
        <f t="shared" si="190"/>
        <v/>
      </c>
      <c r="K956" s="11" t="e">
        <f t="shared" si="191"/>
        <v>#VALUE!</v>
      </c>
      <c r="L956" s="11" t="e">
        <f t="shared" si="192"/>
        <v>#VALUE!</v>
      </c>
      <c r="M956" s="11" t="e">
        <f t="shared" si="193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194"/>
        <v>#VALUE!</v>
      </c>
      <c r="S956" s="11" t="e">
        <f t="shared" si="195"/>
        <v>#VALUE!</v>
      </c>
      <c r="T956" s="11" t="e">
        <f t="shared" si="196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84"/>
        <v>#VALUE!</v>
      </c>
      <c r="E957" s="9" t="e">
        <f t="shared" si="185"/>
        <v>#VALUE!</v>
      </c>
      <c r="F957" s="9" t="e">
        <f t="shared" si="186"/>
        <v>#VALUE!</v>
      </c>
      <c r="G957" s="9" t="str">
        <f t="shared" si="187"/>
        <v/>
      </c>
      <c r="H957" s="9" t="str">
        <f t="shared" si="188"/>
        <v/>
      </c>
      <c r="I957" s="9" t="str">
        <f t="shared" si="189"/>
        <v/>
      </c>
      <c r="J957" s="9" t="str">
        <f t="shared" si="190"/>
        <v/>
      </c>
      <c r="K957" s="11" t="e">
        <f t="shared" si="191"/>
        <v>#VALUE!</v>
      </c>
      <c r="L957" s="11" t="e">
        <f t="shared" si="192"/>
        <v>#VALUE!</v>
      </c>
      <c r="M957" s="11" t="e">
        <f t="shared" si="193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194"/>
        <v>#VALUE!</v>
      </c>
      <c r="S957" s="11" t="e">
        <f t="shared" si="195"/>
        <v>#VALUE!</v>
      </c>
      <c r="T957" s="11" t="e">
        <f t="shared" si="196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84"/>
        <v>#VALUE!</v>
      </c>
      <c r="E958" s="9" t="e">
        <f t="shared" si="185"/>
        <v>#VALUE!</v>
      </c>
      <c r="F958" s="9" t="e">
        <f t="shared" si="186"/>
        <v>#VALUE!</v>
      </c>
      <c r="G958" s="9" t="str">
        <f t="shared" si="187"/>
        <v/>
      </c>
      <c r="H958" s="9" t="str">
        <f t="shared" si="188"/>
        <v/>
      </c>
      <c r="I958" s="9" t="str">
        <f t="shared" si="189"/>
        <v/>
      </c>
      <c r="J958" s="9" t="str">
        <f t="shared" si="190"/>
        <v/>
      </c>
      <c r="K958" s="11" t="e">
        <f t="shared" si="191"/>
        <v>#VALUE!</v>
      </c>
      <c r="L958" s="11" t="e">
        <f t="shared" si="192"/>
        <v>#VALUE!</v>
      </c>
      <c r="M958" s="11" t="e">
        <f t="shared" si="193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194"/>
        <v>#VALUE!</v>
      </c>
      <c r="S958" s="11" t="e">
        <f t="shared" si="195"/>
        <v>#VALUE!</v>
      </c>
      <c r="T958" s="11" t="e">
        <f t="shared" si="196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84"/>
        <v>#VALUE!</v>
      </c>
      <c r="E959" s="9" t="e">
        <f t="shared" si="185"/>
        <v>#VALUE!</v>
      </c>
      <c r="F959" s="9" t="e">
        <f t="shared" si="186"/>
        <v>#VALUE!</v>
      </c>
      <c r="G959" s="9" t="str">
        <f t="shared" si="187"/>
        <v/>
      </c>
      <c r="H959" s="9" t="str">
        <f t="shared" si="188"/>
        <v/>
      </c>
      <c r="I959" s="9" t="str">
        <f t="shared" si="189"/>
        <v/>
      </c>
      <c r="J959" s="9" t="str">
        <f t="shared" si="190"/>
        <v/>
      </c>
      <c r="K959" s="11" t="e">
        <f t="shared" si="191"/>
        <v>#VALUE!</v>
      </c>
      <c r="L959" s="11" t="e">
        <f t="shared" si="192"/>
        <v>#VALUE!</v>
      </c>
      <c r="M959" s="11" t="e">
        <f t="shared" si="193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194"/>
        <v>#VALUE!</v>
      </c>
      <c r="S959" s="11" t="e">
        <f t="shared" si="195"/>
        <v>#VALUE!</v>
      </c>
      <c r="T959" s="11" t="e">
        <f t="shared" si="196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84"/>
        <v>#VALUE!</v>
      </c>
      <c r="E960" s="9" t="e">
        <f t="shared" si="185"/>
        <v>#VALUE!</v>
      </c>
      <c r="F960" s="9" t="e">
        <f t="shared" si="186"/>
        <v>#VALUE!</v>
      </c>
      <c r="G960" s="9" t="str">
        <f t="shared" si="187"/>
        <v/>
      </c>
      <c r="H960" s="9" t="str">
        <f t="shared" si="188"/>
        <v/>
      </c>
      <c r="I960" s="9" t="str">
        <f t="shared" si="189"/>
        <v/>
      </c>
      <c r="J960" s="9" t="str">
        <f t="shared" si="190"/>
        <v/>
      </c>
      <c r="K960" s="11" t="e">
        <f t="shared" si="191"/>
        <v>#VALUE!</v>
      </c>
      <c r="L960" s="11" t="e">
        <f t="shared" si="192"/>
        <v>#VALUE!</v>
      </c>
      <c r="M960" s="11" t="e">
        <f t="shared" si="193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194"/>
        <v>#VALUE!</v>
      </c>
      <c r="S960" s="11" t="e">
        <f t="shared" si="195"/>
        <v>#VALUE!</v>
      </c>
      <c r="T960" s="11" t="e">
        <f t="shared" si="196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84"/>
        <v>#VALUE!</v>
      </c>
      <c r="E961" s="9" t="e">
        <f t="shared" si="185"/>
        <v>#VALUE!</v>
      </c>
      <c r="F961" s="9" t="e">
        <f t="shared" si="186"/>
        <v>#VALUE!</v>
      </c>
      <c r="G961" s="9" t="str">
        <f t="shared" si="187"/>
        <v/>
      </c>
      <c r="H961" s="9" t="str">
        <f t="shared" si="188"/>
        <v/>
      </c>
      <c r="I961" s="9" t="str">
        <f t="shared" si="189"/>
        <v/>
      </c>
      <c r="J961" s="9" t="str">
        <f t="shared" si="190"/>
        <v/>
      </c>
      <c r="K961" s="11" t="e">
        <f t="shared" si="191"/>
        <v>#VALUE!</v>
      </c>
      <c r="L961" s="11" t="e">
        <f t="shared" si="192"/>
        <v>#VALUE!</v>
      </c>
      <c r="M961" s="11" t="e">
        <f t="shared" si="193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194"/>
        <v>#VALUE!</v>
      </c>
      <c r="S961" s="11" t="e">
        <f t="shared" si="195"/>
        <v>#VALUE!</v>
      </c>
      <c r="T961" s="11" t="e">
        <f t="shared" si="196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84"/>
        <v>#VALUE!</v>
      </c>
      <c r="E962" s="9" t="e">
        <f t="shared" si="185"/>
        <v>#VALUE!</v>
      </c>
      <c r="F962" s="9" t="e">
        <f t="shared" si="186"/>
        <v>#VALUE!</v>
      </c>
      <c r="G962" s="9" t="str">
        <f t="shared" si="187"/>
        <v/>
      </c>
      <c r="H962" s="9" t="str">
        <f t="shared" si="188"/>
        <v/>
      </c>
      <c r="I962" s="9" t="str">
        <f t="shared" si="189"/>
        <v/>
      </c>
      <c r="J962" s="9" t="str">
        <f t="shared" si="190"/>
        <v/>
      </c>
      <c r="K962" s="11" t="e">
        <f t="shared" si="191"/>
        <v>#VALUE!</v>
      </c>
      <c r="L962" s="11" t="e">
        <f t="shared" si="192"/>
        <v>#VALUE!</v>
      </c>
      <c r="M962" s="11" t="e">
        <f t="shared" si="193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194"/>
        <v>#VALUE!</v>
      </c>
      <c r="S962" s="11" t="e">
        <f t="shared" si="195"/>
        <v>#VALUE!</v>
      </c>
      <c r="T962" s="11" t="e">
        <f t="shared" si="196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84"/>
        <v>#VALUE!</v>
      </c>
      <c r="E963" s="9" t="e">
        <f t="shared" si="185"/>
        <v>#VALUE!</v>
      </c>
      <c r="F963" s="9" t="e">
        <f t="shared" si="186"/>
        <v>#VALUE!</v>
      </c>
      <c r="G963" s="9" t="str">
        <f t="shared" si="187"/>
        <v/>
      </c>
      <c r="H963" s="9" t="str">
        <f t="shared" si="188"/>
        <v/>
      </c>
      <c r="I963" s="9" t="str">
        <f t="shared" si="189"/>
        <v/>
      </c>
      <c r="J963" s="9" t="str">
        <f t="shared" si="190"/>
        <v/>
      </c>
      <c r="K963" s="11" t="e">
        <f t="shared" si="191"/>
        <v>#VALUE!</v>
      </c>
      <c r="L963" s="11" t="e">
        <f t="shared" si="192"/>
        <v>#VALUE!</v>
      </c>
      <c r="M963" s="11" t="e">
        <f t="shared" si="193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194"/>
        <v>#VALUE!</v>
      </c>
      <c r="S963" s="11" t="e">
        <f t="shared" si="195"/>
        <v>#VALUE!</v>
      </c>
      <c r="T963" s="11" t="e">
        <f t="shared" si="196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197">(K964/(AR964+K964-(AR964*K964)))</f>
        <v>#VALUE!</v>
      </c>
      <c r="E964" s="9" t="e">
        <f t="shared" ref="E964:E1001" si="198">(L964/(AR964+L964-(AR964*L964)))</f>
        <v>#VALUE!</v>
      </c>
      <c r="F964" s="9" t="e">
        <f t="shared" ref="F964:F1001" si="199">(M964/(AR964+M964-(AR964*M964)))</f>
        <v>#VALUE!</v>
      </c>
      <c r="G964" s="9" t="str">
        <f t="shared" ref="G964:G1001" si="200">AR964</f>
        <v/>
      </c>
      <c r="H964" s="9" t="str">
        <f t="shared" ref="H964:H1001" si="201">IF(A964="","",1/D964)</f>
        <v/>
      </c>
      <c r="I964" s="9" t="str">
        <f t="shared" ref="I964:I1001" si="202">IF(B964="","",1/E964)</f>
        <v/>
      </c>
      <c r="J964" s="9" t="str">
        <f t="shared" ref="J964:J1001" si="203">IF(C964="","",1/F964)</f>
        <v/>
      </c>
      <c r="K964" s="11" t="e">
        <f t="shared" ref="K964:K1001" si="204">1/A964</f>
        <v>#VALUE!</v>
      </c>
      <c r="L964" s="11" t="e">
        <f t="shared" ref="L964:L1001" si="205">1/B964</f>
        <v>#VALUE!</v>
      </c>
      <c r="M964" s="11" t="e">
        <f t="shared" ref="M964:M1001" si="206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07">O964/N964</f>
        <v>#VALUE!</v>
      </c>
      <c r="S964" s="11" t="e">
        <f t="shared" ref="S964:S1001" si="208">P964/N964</f>
        <v>#VALUE!</v>
      </c>
      <c r="T964" s="11" t="e">
        <f t="shared" ref="T964:T1001" si="209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197"/>
        <v>#VALUE!</v>
      </c>
      <c r="E965" s="9" t="e">
        <f t="shared" si="198"/>
        <v>#VALUE!</v>
      </c>
      <c r="F965" s="9" t="e">
        <f t="shared" si="199"/>
        <v>#VALUE!</v>
      </c>
      <c r="G965" s="9" t="str">
        <f t="shared" si="200"/>
        <v/>
      </c>
      <c r="H965" s="9" t="str">
        <f t="shared" si="201"/>
        <v/>
      </c>
      <c r="I965" s="9" t="str">
        <f t="shared" si="202"/>
        <v/>
      </c>
      <c r="J965" s="9" t="str">
        <f t="shared" si="203"/>
        <v/>
      </c>
      <c r="K965" s="11" t="e">
        <f t="shared" si="204"/>
        <v>#VALUE!</v>
      </c>
      <c r="L965" s="11" t="e">
        <f t="shared" si="205"/>
        <v>#VALUE!</v>
      </c>
      <c r="M965" s="11" t="e">
        <f t="shared" si="206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07"/>
        <v>#VALUE!</v>
      </c>
      <c r="S965" s="11" t="e">
        <f t="shared" si="208"/>
        <v>#VALUE!</v>
      </c>
      <c r="T965" s="11" t="e">
        <f t="shared" si="209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197"/>
        <v>#VALUE!</v>
      </c>
      <c r="E966" s="9" t="e">
        <f t="shared" si="198"/>
        <v>#VALUE!</v>
      </c>
      <c r="F966" s="9" t="e">
        <f t="shared" si="199"/>
        <v>#VALUE!</v>
      </c>
      <c r="G966" s="9" t="str">
        <f t="shared" si="200"/>
        <v/>
      </c>
      <c r="H966" s="9" t="str">
        <f t="shared" si="201"/>
        <v/>
      </c>
      <c r="I966" s="9" t="str">
        <f t="shared" si="202"/>
        <v/>
      </c>
      <c r="J966" s="9" t="str">
        <f t="shared" si="203"/>
        <v/>
      </c>
      <c r="K966" s="11" t="e">
        <f t="shared" si="204"/>
        <v>#VALUE!</v>
      </c>
      <c r="L966" s="11" t="e">
        <f t="shared" si="205"/>
        <v>#VALUE!</v>
      </c>
      <c r="M966" s="11" t="e">
        <f t="shared" si="206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07"/>
        <v>#VALUE!</v>
      </c>
      <c r="S966" s="11" t="e">
        <f t="shared" si="208"/>
        <v>#VALUE!</v>
      </c>
      <c r="T966" s="11" t="e">
        <f t="shared" si="209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197"/>
        <v>#VALUE!</v>
      </c>
      <c r="E967" s="9" t="e">
        <f t="shared" si="198"/>
        <v>#VALUE!</v>
      </c>
      <c r="F967" s="9" t="e">
        <f t="shared" si="199"/>
        <v>#VALUE!</v>
      </c>
      <c r="G967" s="9" t="str">
        <f t="shared" si="200"/>
        <v/>
      </c>
      <c r="H967" s="9" t="str">
        <f t="shared" si="201"/>
        <v/>
      </c>
      <c r="I967" s="9" t="str">
        <f t="shared" si="202"/>
        <v/>
      </c>
      <c r="J967" s="9" t="str">
        <f t="shared" si="203"/>
        <v/>
      </c>
      <c r="K967" s="11" t="e">
        <f t="shared" si="204"/>
        <v>#VALUE!</v>
      </c>
      <c r="L967" s="11" t="e">
        <f t="shared" si="205"/>
        <v>#VALUE!</v>
      </c>
      <c r="M967" s="11" t="e">
        <f t="shared" si="206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07"/>
        <v>#VALUE!</v>
      </c>
      <c r="S967" s="11" t="e">
        <f t="shared" si="208"/>
        <v>#VALUE!</v>
      </c>
      <c r="T967" s="11" t="e">
        <f t="shared" si="209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197"/>
        <v>#VALUE!</v>
      </c>
      <c r="E968" s="9" t="e">
        <f t="shared" si="198"/>
        <v>#VALUE!</v>
      </c>
      <c r="F968" s="9" t="e">
        <f t="shared" si="199"/>
        <v>#VALUE!</v>
      </c>
      <c r="G968" s="9" t="str">
        <f t="shared" si="200"/>
        <v/>
      </c>
      <c r="H968" s="9" t="str">
        <f t="shared" si="201"/>
        <v/>
      </c>
      <c r="I968" s="9" t="str">
        <f t="shared" si="202"/>
        <v/>
      </c>
      <c r="J968" s="9" t="str">
        <f t="shared" si="203"/>
        <v/>
      </c>
      <c r="K968" s="11" t="e">
        <f t="shared" si="204"/>
        <v>#VALUE!</v>
      </c>
      <c r="L968" s="11" t="e">
        <f t="shared" si="205"/>
        <v>#VALUE!</v>
      </c>
      <c r="M968" s="11" t="e">
        <f t="shared" si="206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07"/>
        <v>#VALUE!</v>
      </c>
      <c r="S968" s="11" t="e">
        <f t="shared" si="208"/>
        <v>#VALUE!</v>
      </c>
      <c r="T968" s="11" t="e">
        <f t="shared" si="209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197"/>
        <v>#VALUE!</v>
      </c>
      <c r="E969" s="9" t="e">
        <f t="shared" si="198"/>
        <v>#VALUE!</v>
      </c>
      <c r="F969" s="9" t="e">
        <f t="shared" si="199"/>
        <v>#VALUE!</v>
      </c>
      <c r="G969" s="9" t="str">
        <f t="shared" si="200"/>
        <v/>
      </c>
      <c r="H969" s="9" t="str">
        <f t="shared" si="201"/>
        <v/>
      </c>
      <c r="I969" s="9" t="str">
        <f t="shared" si="202"/>
        <v/>
      </c>
      <c r="J969" s="9" t="str">
        <f t="shared" si="203"/>
        <v/>
      </c>
      <c r="K969" s="11" t="e">
        <f t="shared" si="204"/>
        <v>#VALUE!</v>
      </c>
      <c r="L969" s="11" t="e">
        <f t="shared" si="205"/>
        <v>#VALUE!</v>
      </c>
      <c r="M969" s="11" t="e">
        <f t="shared" si="206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07"/>
        <v>#VALUE!</v>
      </c>
      <c r="S969" s="11" t="e">
        <f t="shared" si="208"/>
        <v>#VALUE!</v>
      </c>
      <c r="T969" s="11" t="e">
        <f t="shared" si="209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197"/>
        <v>#VALUE!</v>
      </c>
      <c r="E970" s="9" t="e">
        <f t="shared" si="198"/>
        <v>#VALUE!</v>
      </c>
      <c r="F970" s="9" t="e">
        <f t="shared" si="199"/>
        <v>#VALUE!</v>
      </c>
      <c r="G970" s="9" t="str">
        <f t="shared" si="200"/>
        <v/>
      </c>
      <c r="H970" s="9" t="str">
        <f t="shared" si="201"/>
        <v/>
      </c>
      <c r="I970" s="9" t="str">
        <f t="shared" si="202"/>
        <v/>
      </c>
      <c r="J970" s="9" t="str">
        <f t="shared" si="203"/>
        <v/>
      </c>
      <c r="K970" s="11" t="e">
        <f t="shared" si="204"/>
        <v>#VALUE!</v>
      </c>
      <c r="L970" s="11" t="e">
        <f t="shared" si="205"/>
        <v>#VALUE!</v>
      </c>
      <c r="M970" s="11" t="e">
        <f t="shared" si="206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07"/>
        <v>#VALUE!</v>
      </c>
      <c r="S970" s="11" t="e">
        <f t="shared" si="208"/>
        <v>#VALUE!</v>
      </c>
      <c r="T970" s="11" t="e">
        <f t="shared" si="209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197"/>
        <v>#VALUE!</v>
      </c>
      <c r="E971" s="9" t="e">
        <f t="shared" si="198"/>
        <v>#VALUE!</v>
      </c>
      <c r="F971" s="9" t="e">
        <f t="shared" si="199"/>
        <v>#VALUE!</v>
      </c>
      <c r="G971" s="9" t="str">
        <f t="shared" si="200"/>
        <v/>
      </c>
      <c r="H971" s="9" t="str">
        <f t="shared" si="201"/>
        <v/>
      </c>
      <c r="I971" s="9" t="str">
        <f t="shared" si="202"/>
        <v/>
      </c>
      <c r="J971" s="9" t="str">
        <f t="shared" si="203"/>
        <v/>
      </c>
      <c r="K971" s="11" t="e">
        <f t="shared" si="204"/>
        <v>#VALUE!</v>
      </c>
      <c r="L971" s="11" t="e">
        <f t="shared" si="205"/>
        <v>#VALUE!</v>
      </c>
      <c r="M971" s="11" t="e">
        <f t="shared" si="206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07"/>
        <v>#VALUE!</v>
      </c>
      <c r="S971" s="11" t="e">
        <f t="shared" si="208"/>
        <v>#VALUE!</v>
      </c>
      <c r="T971" s="11" t="e">
        <f t="shared" si="209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197"/>
        <v>#VALUE!</v>
      </c>
      <c r="E972" s="9" t="e">
        <f t="shared" si="198"/>
        <v>#VALUE!</v>
      </c>
      <c r="F972" s="9" t="e">
        <f t="shared" si="199"/>
        <v>#VALUE!</v>
      </c>
      <c r="G972" s="9" t="str">
        <f t="shared" si="200"/>
        <v/>
      </c>
      <c r="H972" s="9" t="str">
        <f t="shared" si="201"/>
        <v/>
      </c>
      <c r="I972" s="9" t="str">
        <f t="shared" si="202"/>
        <v/>
      </c>
      <c r="J972" s="9" t="str">
        <f t="shared" si="203"/>
        <v/>
      </c>
      <c r="K972" s="11" t="e">
        <f t="shared" si="204"/>
        <v>#VALUE!</v>
      </c>
      <c r="L972" s="11" t="e">
        <f t="shared" si="205"/>
        <v>#VALUE!</v>
      </c>
      <c r="M972" s="11" t="e">
        <f t="shared" si="206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07"/>
        <v>#VALUE!</v>
      </c>
      <c r="S972" s="11" t="e">
        <f t="shared" si="208"/>
        <v>#VALUE!</v>
      </c>
      <c r="T972" s="11" t="e">
        <f t="shared" si="209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197"/>
        <v>#VALUE!</v>
      </c>
      <c r="E973" s="9" t="e">
        <f t="shared" si="198"/>
        <v>#VALUE!</v>
      </c>
      <c r="F973" s="9" t="e">
        <f t="shared" si="199"/>
        <v>#VALUE!</v>
      </c>
      <c r="G973" s="9" t="str">
        <f t="shared" si="200"/>
        <v/>
      </c>
      <c r="H973" s="9" t="str">
        <f t="shared" si="201"/>
        <v/>
      </c>
      <c r="I973" s="9" t="str">
        <f t="shared" si="202"/>
        <v/>
      </c>
      <c r="J973" s="9" t="str">
        <f t="shared" si="203"/>
        <v/>
      </c>
      <c r="K973" s="11" t="e">
        <f t="shared" si="204"/>
        <v>#VALUE!</v>
      </c>
      <c r="L973" s="11" t="e">
        <f t="shared" si="205"/>
        <v>#VALUE!</v>
      </c>
      <c r="M973" s="11" t="e">
        <f t="shared" si="206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07"/>
        <v>#VALUE!</v>
      </c>
      <c r="S973" s="11" t="e">
        <f t="shared" si="208"/>
        <v>#VALUE!</v>
      </c>
      <c r="T973" s="11" t="e">
        <f t="shared" si="209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197"/>
        <v>#VALUE!</v>
      </c>
      <c r="E974" s="9" t="e">
        <f t="shared" si="198"/>
        <v>#VALUE!</v>
      </c>
      <c r="F974" s="9" t="e">
        <f t="shared" si="199"/>
        <v>#VALUE!</v>
      </c>
      <c r="G974" s="9" t="str">
        <f t="shared" si="200"/>
        <v/>
      </c>
      <c r="H974" s="9" t="str">
        <f t="shared" si="201"/>
        <v/>
      </c>
      <c r="I974" s="9" t="str">
        <f t="shared" si="202"/>
        <v/>
      </c>
      <c r="J974" s="9" t="str">
        <f t="shared" si="203"/>
        <v/>
      </c>
      <c r="K974" s="11" t="e">
        <f t="shared" si="204"/>
        <v>#VALUE!</v>
      </c>
      <c r="L974" s="11" t="e">
        <f t="shared" si="205"/>
        <v>#VALUE!</v>
      </c>
      <c r="M974" s="11" t="e">
        <f t="shared" si="206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07"/>
        <v>#VALUE!</v>
      </c>
      <c r="S974" s="11" t="e">
        <f t="shared" si="208"/>
        <v>#VALUE!</v>
      </c>
      <c r="T974" s="11" t="e">
        <f t="shared" si="209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197"/>
        <v>#VALUE!</v>
      </c>
      <c r="E975" s="9" t="e">
        <f t="shared" si="198"/>
        <v>#VALUE!</v>
      </c>
      <c r="F975" s="9" t="e">
        <f t="shared" si="199"/>
        <v>#VALUE!</v>
      </c>
      <c r="G975" s="9" t="str">
        <f t="shared" si="200"/>
        <v/>
      </c>
      <c r="H975" s="9" t="str">
        <f t="shared" si="201"/>
        <v/>
      </c>
      <c r="I975" s="9" t="str">
        <f t="shared" si="202"/>
        <v/>
      </c>
      <c r="J975" s="9" t="str">
        <f t="shared" si="203"/>
        <v/>
      </c>
      <c r="K975" s="11" t="e">
        <f t="shared" si="204"/>
        <v>#VALUE!</v>
      </c>
      <c r="L975" s="11" t="e">
        <f t="shared" si="205"/>
        <v>#VALUE!</v>
      </c>
      <c r="M975" s="11" t="e">
        <f t="shared" si="206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07"/>
        <v>#VALUE!</v>
      </c>
      <c r="S975" s="11" t="e">
        <f t="shared" si="208"/>
        <v>#VALUE!</v>
      </c>
      <c r="T975" s="11" t="e">
        <f t="shared" si="209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197"/>
        <v>#VALUE!</v>
      </c>
      <c r="E976" s="9" t="e">
        <f t="shared" si="198"/>
        <v>#VALUE!</v>
      </c>
      <c r="F976" s="9" t="e">
        <f t="shared" si="199"/>
        <v>#VALUE!</v>
      </c>
      <c r="G976" s="9" t="str">
        <f t="shared" si="200"/>
        <v/>
      </c>
      <c r="H976" s="9" t="str">
        <f t="shared" si="201"/>
        <v/>
      </c>
      <c r="I976" s="9" t="str">
        <f t="shared" si="202"/>
        <v/>
      </c>
      <c r="J976" s="9" t="str">
        <f t="shared" si="203"/>
        <v/>
      </c>
      <c r="K976" s="11" t="e">
        <f t="shared" si="204"/>
        <v>#VALUE!</v>
      </c>
      <c r="L976" s="11" t="e">
        <f t="shared" si="205"/>
        <v>#VALUE!</v>
      </c>
      <c r="M976" s="11" t="e">
        <f t="shared" si="206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07"/>
        <v>#VALUE!</v>
      </c>
      <c r="S976" s="11" t="e">
        <f t="shared" si="208"/>
        <v>#VALUE!</v>
      </c>
      <c r="T976" s="11" t="e">
        <f t="shared" si="209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197"/>
        <v>#VALUE!</v>
      </c>
      <c r="E977" s="9" t="e">
        <f t="shared" si="198"/>
        <v>#VALUE!</v>
      </c>
      <c r="F977" s="9" t="e">
        <f t="shared" si="199"/>
        <v>#VALUE!</v>
      </c>
      <c r="G977" s="9" t="str">
        <f t="shared" si="200"/>
        <v/>
      </c>
      <c r="H977" s="9" t="str">
        <f t="shared" si="201"/>
        <v/>
      </c>
      <c r="I977" s="9" t="str">
        <f t="shared" si="202"/>
        <v/>
      </c>
      <c r="J977" s="9" t="str">
        <f t="shared" si="203"/>
        <v/>
      </c>
      <c r="K977" s="11" t="e">
        <f t="shared" si="204"/>
        <v>#VALUE!</v>
      </c>
      <c r="L977" s="11" t="e">
        <f t="shared" si="205"/>
        <v>#VALUE!</v>
      </c>
      <c r="M977" s="11" t="e">
        <f t="shared" si="206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07"/>
        <v>#VALUE!</v>
      </c>
      <c r="S977" s="11" t="e">
        <f t="shared" si="208"/>
        <v>#VALUE!</v>
      </c>
      <c r="T977" s="11" t="e">
        <f t="shared" si="209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197"/>
        <v>#VALUE!</v>
      </c>
      <c r="E978" s="9" t="e">
        <f t="shared" si="198"/>
        <v>#VALUE!</v>
      </c>
      <c r="F978" s="9" t="e">
        <f t="shared" si="199"/>
        <v>#VALUE!</v>
      </c>
      <c r="G978" s="9" t="str">
        <f t="shared" si="200"/>
        <v/>
      </c>
      <c r="H978" s="9" t="str">
        <f t="shared" si="201"/>
        <v/>
      </c>
      <c r="I978" s="9" t="str">
        <f t="shared" si="202"/>
        <v/>
      </c>
      <c r="J978" s="9" t="str">
        <f t="shared" si="203"/>
        <v/>
      </c>
      <c r="K978" s="11" t="e">
        <f t="shared" si="204"/>
        <v>#VALUE!</v>
      </c>
      <c r="L978" s="11" t="e">
        <f t="shared" si="205"/>
        <v>#VALUE!</v>
      </c>
      <c r="M978" s="11" t="e">
        <f t="shared" si="206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07"/>
        <v>#VALUE!</v>
      </c>
      <c r="S978" s="11" t="e">
        <f t="shared" si="208"/>
        <v>#VALUE!</v>
      </c>
      <c r="T978" s="11" t="e">
        <f t="shared" si="209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197"/>
        <v>#VALUE!</v>
      </c>
      <c r="E979" s="9" t="e">
        <f t="shared" si="198"/>
        <v>#VALUE!</v>
      </c>
      <c r="F979" s="9" t="e">
        <f t="shared" si="199"/>
        <v>#VALUE!</v>
      </c>
      <c r="G979" s="9" t="str">
        <f t="shared" si="200"/>
        <v/>
      </c>
      <c r="H979" s="9" t="str">
        <f t="shared" si="201"/>
        <v/>
      </c>
      <c r="I979" s="9" t="str">
        <f t="shared" si="202"/>
        <v/>
      </c>
      <c r="J979" s="9" t="str">
        <f t="shared" si="203"/>
        <v/>
      </c>
      <c r="K979" s="11" t="e">
        <f t="shared" si="204"/>
        <v>#VALUE!</v>
      </c>
      <c r="L979" s="11" t="e">
        <f t="shared" si="205"/>
        <v>#VALUE!</v>
      </c>
      <c r="M979" s="11" t="e">
        <f t="shared" si="206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07"/>
        <v>#VALUE!</v>
      </c>
      <c r="S979" s="11" t="e">
        <f t="shared" si="208"/>
        <v>#VALUE!</v>
      </c>
      <c r="T979" s="11" t="e">
        <f t="shared" si="209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197"/>
        <v>#VALUE!</v>
      </c>
      <c r="E980" s="9" t="e">
        <f t="shared" si="198"/>
        <v>#VALUE!</v>
      </c>
      <c r="F980" s="9" t="e">
        <f t="shared" si="199"/>
        <v>#VALUE!</v>
      </c>
      <c r="G980" s="9" t="str">
        <f t="shared" si="200"/>
        <v/>
      </c>
      <c r="H980" s="9" t="str">
        <f t="shared" si="201"/>
        <v/>
      </c>
      <c r="I980" s="9" t="str">
        <f t="shared" si="202"/>
        <v/>
      </c>
      <c r="J980" s="9" t="str">
        <f t="shared" si="203"/>
        <v/>
      </c>
      <c r="K980" s="11" t="e">
        <f t="shared" si="204"/>
        <v>#VALUE!</v>
      </c>
      <c r="L980" s="11" t="e">
        <f t="shared" si="205"/>
        <v>#VALUE!</v>
      </c>
      <c r="M980" s="11" t="e">
        <f t="shared" si="206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07"/>
        <v>#VALUE!</v>
      </c>
      <c r="S980" s="11" t="e">
        <f t="shared" si="208"/>
        <v>#VALUE!</v>
      </c>
      <c r="T980" s="11" t="e">
        <f t="shared" si="209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197"/>
        <v>#VALUE!</v>
      </c>
      <c r="E981" s="9" t="e">
        <f t="shared" si="198"/>
        <v>#VALUE!</v>
      </c>
      <c r="F981" s="9" t="e">
        <f t="shared" si="199"/>
        <v>#VALUE!</v>
      </c>
      <c r="G981" s="9" t="str">
        <f t="shared" si="200"/>
        <v/>
      </c>
      <c r="H981" s="9" t="str">
        <f t="shared" si="201"/>
        <v/>
      </c>
      <c r="I981" s="9" t="str">
        <f t="shared" si="202"/>
        <v/>
      </c>
      <c r="J981" s="9" t="str">
        <f t="shared" si="203"/>
        <v/>
      </c>
      <c r="K981" s="11" t="e">
        <f t="shared" si="204"/>
        <v>#VALUE!</v>
      </c>
      <c r="L981" s="11" t="e">
        <f t="shared" si="205"/>
        <v>#VALUE!</v>
      </c>
      <c r="M981" s="11" t="e">
        <f t="shared" si="206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07"/>
        <v>#VALUE!</v>
      </c>
      <c r="S981" s="11" t="e">
        <f t="shared" si="208"/>
        <v>#VALUE!</v>
      </c>
      <c r="T981" s="11" t="e">
        <f t="shared" si="209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197"/>
        <v>#VALUE!</v>
      </c>
      <c r="E982" s="9" t="e">
        <f t="shared" si="198"/>
        <v>#VALUE!</v>
      </c>
      <c r="F982" s="9" t="e">
        <f t="shared" si="199"/>
        <v>#VALUE!</v>
      </c>
      <c r="G982" s="9" t="str">
        <f t="shared" si="200"/>
        <v/>
      </c>
      <c r="H982" s="9" t="str">
        <f t="shared" si="201"/>
        <v/>
      </c>
      <c r="I982" s="9" t="str">
        <f t="shared" si="202"/>
        <v/>
      </c>
      <c r="J982" s="9" t="str">
        <f t="shared" si="203"/>
        <v/>
      </c>
      <c r="K982" s="11" t="e">
        <f t="shared" si="204"/>
        <v>#VALUE!</v>
      </c>
      <c r="L982" s="11" t="e">
        <f t="shared" si="205"/>
        <v>#VALUE!</v>
      </c>
      <c r="M982" s="11" t="e">
        <f t="shared" si="206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07"/>
        <v>#VALUE!</v>
      </c>
      <c r="S982" s="11" t="e">
        <f t="shared" si="208"/>
        <v>#VALUE!</v>
      </c>
      <c r="T982" s="11" t="e">
        <f t="shared" si="209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197"/>
        <v>#VALUE!</v>
      </c>
      <c r="E983" s="9" t="e">
        <f t="shared" si="198"/>
        <v>#VALUE!</v>
      </c>
      <c r="F983" s="9" t="e">
        <f t="shared" si="199"/>
        <v>#VALUE!</v>
      </c>
      <c r="G983" s="9" t="str">
        <f t="shared" si="200"/>
        <v/>
      </c>
      <c r="H983" s="9" t="str">
        <f t="shared" si="201"/>
        <v/>
      </c>
      <c r="I983" s="9" t="str">
        <f t="shared" si="202"/>
        <v/>
      </c>
      <c r="J983" s="9" t="str">
        <f t="shared" si="203"/>
        <v/>
      </c>
      <c r="K983" s="11" t="e">
        <f t="shared" si="204"/>
        <v>#VALUE!</v>
      </c>
      <c r="L983" s="11" t="e">
        <f t="shared" si="205"/>
        <v>#VALUE!</v>
      </c>
      <c r="M983" s="11" t="e">
        <f t="shared" si="206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07"/>
        <v>#VALUE!</v>
      </c>
      <c r="S983" s="11" t="e">
        <f t="shared" si="208"/>
        <v>#VALUE!</v>
      </c>
      <c r="T983" s="11" t="e">
        <f t="shared" si="209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197"/>
        <v>#VALUE!</v>
      </c>
      <c r="E984" s="9" t="e">
        <f t="shared" si="198"/>
        <v>#VALUE!</v>
      </c>
      <c r="F984" s="9" t="e">
        <f t="shared" si="199"/>
        <v>#VALUE!</v>
      </c>
      <c r="G984" s="9" t="str">
        <f t="shared" si="200"/>
        <v/>
      </c>
      <c r="H984" s="9" t="str">
        <f t="shared" si="201"/>
        <v/>
      </c>
      <c r="I984" s="9" t="str">
        <f t="shared" si="202"/>
        <v/>
      </c>
      <c r="J984" s="9" t="str">
        <f t="shared" si="203"/>
        <v/>
      </c>
      <c r="K984" s="11" t="e">
        <f t="shared" si="204"/>
        <v>#VALUE!</v>
      </c>
      <c r="L984" s="11" t="e">
        <f t="shared" si="205"/>
        <v>#VALUE!</v>
      </c>
      <c r="M984" s="11" t="e">
        <f t="shared" si="206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07"/>
        <v>#VALUE!</v>
      </c>
      <c r="S984" s="11" t="e">
        <f t="shared" si="208"/>
        <v>#VALUE!</v>
      </c>
      <c r="T984" s="11" t="e">
        <f t="shared" si="209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197"/>
        <v>#VALUE!</v>
      </c>
      <c r="E985" s="9" t="e">
        <f t="shared" si="198"/>
        <v>#VALUE!</v>
      </c>
      <c r="F985" s="9" t="e">
        <f t="shared" si="199"/>
        <v>#VALUE!</v>
      </c>
      <c r="G985" s="9" t="str">
        <f t="shared" si="200"/>
        <v/>
      </c>
      <c r="H985" s="9" t="str">
        <f t="shared" si="201"/>
        <v/>
      </c>
      <c r="I985" s="9" t="str">
        <f t="shared" si="202"/>
        <v/>
      </c>
      <c r="J985" s="9" t="str">
        <f t="shared" si="203"/>
        <v/>
      </c>
      <c r="K985" s="11" t="e">
        <f t="shared" si="204"/>
        <v>#VALUE!</v>
      </c>
      <c r="L985" s="11" t="e">
        <f t="shared" si="205"/>
        <v>#VALUE!</v>
      </c>
      <c r="M985" s="11" t="e">
        <f t="shared" si="206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07"/>
        <v>#VALUE!</v>
      </c>
      <c r="S985" s="11" t="e">
        <f t="shared" si="208"/>
        <v>#VALUE!</v>
      </c>
      <c r="T985" s="11" t="e">
        <f t="shared" si="209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197"/>
        <v>#VALUE!</v>
      </c>
      <c r="E986" s="9" t="e">
        <f t="shared" si="198"/>
        <v>#VALUE!</v>
      </c>
      <c r="F986" s="9" t="e">
        <f t="shared" si="199"/>
        <v>#VALUE!</v>
      </c>
      <c r="G986" s="9" t="str">
        <f t="shared" si="200"/>
        <v/>
      </c>
      <c r="H986" s="9" t="str">
        <f t="shared" si="201"/>
        <v/>
      </c>
      <c r="I986" s="9" t="str">
        <f t="shared" si="202"/>
        <v/>
      </c>
      <c r="J986" s="9" t="str">
        <f t="shared" si="203"/>
        <v/>
      </c>
      <c r="K986" s="11" t="e">
        <f t="shared" si="204"/>
        <v>#VALUE!</v>
      </c>
      <c r="L986" s="11" t="e">
        <f t="shared" si="205"/>
        <v>#VALUE!</v>
      </c>
      <c r="M986" s="11" t="e">
        <f t="shared" si="206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07"/>
        <v>#VALUE!</v>
      </c>
      <c r="S986" s="11" t="e">
        <f t="shared" si="208"/>
        <v>#VALUE!</v>
      </c>
      <c r="T986" s="11" t="e">
        <f t="shared" si="209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197"/>
        <v>#VALUE!</v>
      </c>
      <c r="E987" s="9" t="e">
        <f t="shared" si="198"/>
        <v>#VALUE!</v>
      </c>
      <c r="F987" s="9" t="e">
        <f t="shared" si="199"/>
        <v>#VALUE!</v>
      </c>
      <c r="G987" s="9" t="str">
        <f t="shared" si="200"/>
        <v/>
      </c>
      <c r="H987" s="9" t="str">
        <f t="shared" si="201"/>
        <v/>
      </c>
      <c r="I987" s="9" t="str">
        <f t="shared" si="202"/>
        <v/>
      </c>
      <c r="J987" s="9" t="str">
        <f t="shared" si="203"/>
        <v/>
      </c>
      <c r="K987" s="11" t="e">
        <f t="shared" si="204"/>
        <v>#VALUE!</v>
      </c>
      <c r="L987" s="11" t="e">
        <f t="shared" si="205"/>
        <v>#VALUE!</v>
      </c>
      <c r="M987" s="11" t="e">
        <f t="shared" si="206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07"/>
        <v>#VALUE!</v>
      </c>
      <c r="S987" s="11" t="e">
        <f t="shared" si="208"/>
        <v>#VALUE!</v>
      </c>
      <c r="T987" s="11" t="e">
        <f t="shared" si="209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197"/>
        <v>#VALUE!</v>
      </c>
      <c r="E988" s="9" t="e">
        <f t="shared" si="198"/>
        <v>#VALUE!</v>
      </c>
      <c r="F988" s="9" t="e">
        <f t="shared" si="199"/>
        <v>#VALUE!</v>
      </c>
      <c r="G988" s="9" t="str">
        <f t="shared" si="200"/>
        <v/>
      </c>
      <c r="H988" s="9" t="str">
        <f t="shared" si="201"/>
        <v/>
      </c>
      <c r="I988" s="9" t="str">
        <f t="shared" si="202"/>
        <v/>
      </c>
      <c r="J988" s="9" t="str">
        <f t="shared" si="203"/>
        <v/>
      </c>
      <c r="K988" s="11" t="e">
        <f t="shared" si="204"/>
        <v>#VALUE!</v>
      </c>
      <c r="L988" s="11" t="e">
        <f t="shared" si="205"/>
        <v>#VALUE!</v>
      </c>
      <c r="M988" s="11" t="e">
        <f t="shared" si="206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07"/>
        <v>#VALUE!</v>
      </c>
      <c r="S988" s="11" t="e">
        <f t="shared" si="208"/>
        <v>#VALUE!</v>
      </c>
      <c r="T988" s="11" t="e">
        <f t="shared" si="209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197"/>
        <v>#VALUE!</v>
      </c>
      <c r="E989" s="9" t="e">
        <f t="shared" si="198"/>
        <v>#VALUE!</v>
      </c>
      <c r="F989" s="9" t="e">
        <f t="shared" si="199"/>
        <v>#VALUE!</v>
      </c>
      <c r="G989" s="9" t="str">
        <f t="shared" si="200"/>
        <v/>
      </c>
      <c r="H989" s="9" t="str">
        <f t="shared" si="201"/>
        <v/>
      </c>
      <c r="I989" s="9" t="str">
        <f t="shared" si="202"/>
        <v/>
      </c>
      <c r="J989" s="9" t="str">
        <f t="shared" si="203"/>
        <v/>
      </c>
      <c r="K989" s="11" t="e">
        <f t="shared" si="204"/>
        <v>#VALUE!</v>
      </c>
      <c r="L989" s="11" t="e">
        <f t="shared" si="205"/>
        <v>#VALUE!</v>
      </c>
      <c r="M989" s="11" t="e">
        <f t="shared" si="206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07"/>
        <v>#VALUE!</v>
      </c>
      <c r="S989" s="11" t="e">
        <f t="shared" si="208"/>
        <v>#VALUE!</v>
      </c>
      <c r="T989" s="11" t="e">
        <f t="shared" si="209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197"/>
        <v>#VALUE!</v>
      </c>
      <c r="E990" s="9" t="e">
        <f t="shared" si="198"/>
        <v>#VALUE!</v>
      </c>
      <c r="F990" s="9" t="e">
        <f t="shared" si="199"/>
        <v>#VALUE!</v>
      </c>
      <c r="G990" s="9" t="str">
        <f t="shared" si="200"/>
        <v/>
      </c>
      <c r="H990" s="9" t="str">
        <f t="shared" si="201"/>
        <v/>
      </c>
      <c r="I990" s="9" t="str">
        <f t="shared" si="202"/>
        <v/>
      </c>
      <c r="J990" s="9" t="str">
        <f t="shared" si="203"/>
        <v/>
      </c>
      <c r="K990" s="11" t="e">
        <f t="shared" si="204"/>
        <v>#VALUE!</v>
      </c>
      <c r="L990" s="11" t="e">
        <f t="shared" si="205"/>
        <v>#VALUE!</v>
      </c>
      <c r="M990" s="11" t="e">
        <f t="shared" si="206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07"/>
        <v>#VALUE!</v>
      </c>
      <c r="S990" s="11" t="e">
        <f t="shared" si="208"/>
        <v>#VALUE!</v>
      </c>
      <c r="T990" s="11" t="e">
        <f t="shared" si="209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197"/>
        <v>#VALUE!</v>
      </c>
      <c r="E991" s="9" t="e">
        <f t="shared" si="198"/>
        <v>#VALUE!</v>
      </c>
      <c r="F991" s="9" t="e">
        <f t="shared" si="199"/>
        <v>#VALUE!</v>
      </c>
      <c r="G991" s="9" t="str">
        <f t="shared" si="200"/>
        <v/>
      </c>
      <c r="H991" s="9" t="str">
        <f t="shared" si="201"/>
        <v/>
      </c>
      <c r="I991" s="9" t="str">
        <f t="shared" si="202"/>
        <v/>
      </c>
      <c r="J991" s="9" t="str">
        <f t="shared" si="203"/>
        <v/>
      </c>
      <c r="K991" s="11" t="e">
        <f t="shared" si="204"/>
        <v>#VALUE!</v>
      </c>
      <c r="L991" s="11" t="e">
        <f t="shared" si="205"/>
        <v>#VALUE!</v>
      </c>
      <c r="M991" s="11" t="e">
        <f t="shared" si="206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07"/>
        <v>#VALUE!</v>
      </c>
      <c r="S991" s="11" t="e">
        <f t="shared" si="208"/>
        <v>#VALUE!</v>
      </c>
      <c r="T991" s="11" t="e">
        <f t="shared" si="209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197"/>
        <v>#VALUE!</v>
      </c>
      <c r="E992" s="9" t="e">
        <f t="shared" si="198"/>
        <v>#VALUE!</v>
      </c>
      <c r="F992" s="9" t="e">
        <f t="shared" si="199"/>
        <v>#VALUE!</v>
      </c>
      <c r="G992" s="9" t="str">
        <f t="shared" si="200"/>
        <v/>
      </c>
      <c r="H992" s="9" t="str">
        <f t="shared" si="201"/>
        <v/>
      </c>
      <c r="I992" s="9" t="str">
        <f t="shared" si="202"/>
        <v/>
      </c>
      <c r="J992" s="9" t="str">
        <f t="shared" si="203"/>
        <v/>
      </c>
      <c r="K992" s="11" t="e">
        <f t="shared" si="204"/>
        <v>#VALUE!</v>
      </c>
      <c r="L992" s="11" t="e">
        <f t="shared" si="205"/>
        <v>#VALUE!</v>
      </c>
      <c r="M992" s="11" t="e">
        <f t="shared" si="206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07"/>
        <v>#VALUE!</v>
      </c>
      <c r="S992" s="11" t="e">
        <f t="shared" si="208"/>
        <v>#VALUE!</v>
      </c>
      <c r="T992" s="11" t="e">
        <f t="shared" si="209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197"/>
        <v>#VALUE!</v>
      </c>
      <c r="E993" s="9" t="e">
        <f t="shared" si="198"/>
        <v>#VALUE!</v>
      </c>
      <c r="F993" s="9" t="e">
        <f t="shared" si="199"/>
        <v>#VALUE!</v>
      </c>
      <c r="G993" s="9" t="str">
        <f t="shared" si="200"/>
        <v/>
      </c>
      <c r="H993" s="9" t="str">
        <f t="shared" si="201"/>
        <v/>
      </c>
      <c r="I993" s="9" t="str">
        <f t="shared" si="202"/>
        <v/>
      </c>
      <c r="J993" s="9" t="str">
        <f t="shared" si="203"/>
        <v/>
      </c>
      <c r="K993" s="11" t="e">
        <f t="shared" si="204"/>
        <v>#VALUE!</v>
      </c>
      <c r="L993" s="11" t="e">
        <f t="shared" si="205"/>
        <v>#VALUE!</v>
      </c>
      <c r="M993" s="11" t="e">
        <f t="shared" si="206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07"/>
        <v>#VALUE!</v>
      </c>
      <c r="S993" s="11" t="e">
        <f t="shared" si="208"/>
        <v>#VALUE!</v>
      </c>
      <c r="T993" s="11" t="e">
        <f t="shared" si="209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197"/>
        <v>#VALUE!</v>
      </c>
      <c r="E994" s="9" t="e">
        <f t="shared" si="198"/>
        <v>#VALUE!</v>
      </c>
      <c r="F994" s="9" t="e">
        <f t="shared" si="199"/>
        <v>#VALUE!</v>
      </c>
      <c r="G994" s="9" t="str">
        <f t="shared" si="200"/>
        <v/>
      </c>
      <c r="H994" s="9" t="str">
        <f t="shared" si="201"/>
        <v/>
      </c>
      <c r="I994" s="9" t="str">
        <f t="shared" si="202"/>
        <v/>
      </c>
      <c r="J994" s="9" t="str">
        <f t="shared" si="203"/>
        <v/>
      </c>
      <c r="K994" s="11" t="e">
        <f t="shared" si="204"/>
        <v>#VALUE!</v>
      </c>
      <c r="L994" s="11" t="e">
        <f t="shared" si="205"/>
        <v>#VALUE!</v>
      </c>
      <c r="M994" s="11" t="e">
        <f t="shared" si="206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07"/>
        <v>#VALUE!</v>
      </c>
      <c r="S994" s="11" t="e">
        <f t="shared" si="208"/>
        <v>#VALUE!</v>
      </c>
      <c r="T994" s="11" t="e">
        <f t="shared" si="209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197"/>
        <v>#VALUE!</v>
      </c>
      <c r="E995" s="9" t="e">
        <f t="shared" si="198"/>
        <v>#VALUE!</v>
      </c>
      <c r="F995" s="9" t="e">
        <f t="shared" si="199"/>
        <v>#VALUE!</v>
      </c>
      <c r="G995" s="9" t="str">
        <f t="shared" si="200"/>
        <v/>
      </c>
      <c r="H995" s="9" t="str">
        <f t="shared" si="201"/>
        <v/>
      </c>
      <c r="I995" s="9" t="str">
        <f t="shared" si="202"/>
        <v/>
      </c>
      <c r="J995" s="9" t="str">
        <f t="shared" si="203"/>
        <v/>
      </c>
      <c r="K995" s="11" t="e">
        <f t="shared" si="204"/>
        <v>#VALUE!</v>
      </c>
      <c r="L995" s="11" t="e">
        <f t="shared" si="205"/>
        <v>#VALUE!</v>
      </c>
      <c r="M995" s="11" t="e">
        <f t="shared" si="206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07"/>
        <v>#VALUE!</v>
      </c>
      <c r="S995" s="11" t="e">
        <f t="shared" si="208"/>
        <v>#VALUE!</v>
      </c>
      <c r="T995" s="11" t="e">
        <f t="shared" si="209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197"/>
        <v>#VALUE!</v>
      </c>
      <c r="E996" s="9" t="e">
        <f t="shared" si="198"/>
        <v>#VALUE!</v>
      </c>
      <c r="F996" s="9" t="e">
        <f t="shared" si="199"/>
        <v>#VALUE!</v>
      </c>
      <c r="G996" s="9" t="str">
        <f t="shared" si="200"/>
        <v/>
      </c>
      <c r="H996" s="9" t="str">
        <f t="shared" si="201"/>
        <v/>
      </c>
      <c r="I996" s="9" t="str">
        <f t="shared" si="202"/>
        <v/>
      </c>
      <c r="J996" s="9" t="str">
        <f t="shared" si="203"/>
        <v/>
      </c>
      <c r="K996" s="11" t="e">
        <f t="shared" si="204"/>
        <v>#VALUE!</v>
      </c>
      <c r="L996" s="11" t="e">
        <f t="shared" si="205"/>
        <v>#VALUE!</v>
      </c>
      <c r="M996" s="11" t="e">
        <f t="shared" si="206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07"/>
        <v>#VALUE!</v>
      </c>
      <c r="S996" s="11" t="e">
        <f t="shared" si="208"/>
        <v>#VALUE!</v>
      </c>
      <c r="T996" s="11" t="e">
        <f t="shared" si="209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197"/>
        <v>#VALUE!</v>
      </c>
      <c r="E997" s="9" t="e">
        <f t="shared" si="198"/>
        <v>#VALUE!</v>
      </c>
      <c r="F997" s="9" t="e">
        <f t="shared" si="199"/>
        <v>#VALUE!</v>
      </c>
      <c r="G997" s="9" t="str">
        <f t="shared" si="200"/>
        <v/>
      </c>
      <c r="H997" s="9" t="str">
        <f t="shared" si="201"/>
        <v/>
      </c>
      <c r="I997" s="9" t="str">
        <f t="shared" si="202"/>
        <v/>
      </c>
      <c r="J997" s="9" t="str">
        <f t="shared" si="203"/>
        <v/>
      </c>
      <c r="K997" s="11" t="e">
        <f t="shared" si="204"/>
        <v>#VALUE!</v>
      </c>
      <c r="L997" s="11" t="e">
        <f t="shared" si="205"/>
        <v>#VALUE!</v>
      </c>
      <c r="M997" s="11" t="e">
        <f t="shared" si="206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07"/>
        <v>#VALUE!</v>
      </c>
      <c r="S997" s="11" t="e">
        <f t="shared" si="208"/>
        <v>#VALUE!</v>
      </c>
      <c r="T997" s="11" t="e">
        <f t="shared" si="209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197"/>
        <v>#VALUE!</v>
      </c>
      <c r="E998" s="9" t="e">
        <f t="shared" si="198"/>
        <v>#VALUE!</v>
      </c>
      <c r="F998" s="9" t="e">
        <f t="shared" si="199"/>
        <v>#VALUE!</v>
      </c>
      <c r="G998" s="9" t="str">
        <f t="shared" si="200"/>
        <v/>
      </c>
      <c r="H998" s="9" t="str">
        <f t="shared" si="201"/>
        <v/>
      </c>
      <c r="I998" s="9" t="str">
        <f t="shared" si="202"/>
        <v/>
      </c>
      <c r="J998" s="9" t="str">
        <f t="shared" si="203"/>
        <v/>
      </c>
      <c r="K998" s="11" t="e">
        <f t="shared" si="204"/>
        <v>#VALUE!</v>
      </c>
      <c r="L998" s="11" t="e">
        <f t="shared" si="205"/>
        <v>#VALUE!</v>
      </c>
      <c r="M998" s="11" t="e">
        <f t="shared" si="206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07"/>
        <v>#VALUE!</v>
      </c>
      <c r="S998" s="11" t="e">
        <f t="shared" si="208"/>
        <v>#VALUE!</v>
      </c>
      <c r="T998" s="11" t="e">
        <f t="shared" si="209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197"/>
        <v>#VALUE!</v>
      </c>
      <c r="E999" s="9" t="e">
        <f t="shared" si="198"/>
        <v>#VALUE!</v>
      </c>
      <c r="F999" s="9" t="e">
        <f t="shared" si="199"/>
        <v>#VALUE!</v>
      </c>
      <c r="G999" s="9" t="str">
        <f t="shared" si="200"/>
        <v/>
      </c>
      <c r="H999" s="9" t="str">
        <f t="shared" si="201"/>
        <v/>
      </c>
      <c r="I999" s="9" t="str">
        <f t="shared" si="202"/>
        <v/>
      </c>
      <c r="J999" s="9" t="str">
        <f t="shared" si="203"/>
        <v/>
      </c>
      <c r="K999" s="11" t="e">
        <f t="shared" si="204"/>
        <v>#VALUE!</v>
      </c>
      <c r="L999" s="11" t="e">
        <f t="shared" si="205"/>
        <v>#VALUE!</v>
      </c>
      <c r="M999" s="11" t="e">
        <f t="shared" si="206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07"/>
        <v>#VALUE!</v>
      </c>
      <c r="S999" s="11" t="e">
        <f t="shared" si="208"/>
        <v>#VALUE!</v>
      </c>
      <c r="T999" s="11" t="e">
        <f t="shared" si="209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197"/>
        <v>#VALUE!</v>
      </c>
      <c r="E1000" s="9" t="e">
        <f t="shared" si="198"/>
        <v>#VALUE!</v>
      </c>
      <c r="F1000" s="9" t="e">
        <f t="shared" si="199"/>
        <v>#VALUE!</v>
      </c>
      <c r="G1000" s="9" t="str">
        <f t="shared" si="200"/>
        <v/>
      </c>
      <c r="H1000" s="9" t="str">
        <f t="shared" si="201"/>
        <v/>
      </c>
      <c r="I1000" s="9" t="str">
        <f t="shared" si="202"/>
        <v/>
      </c>
      <c r="J1000" s="9" t="str">
        <f t="shared" si="203"/>
        <v/>
      </c>
      <c r="K1000" s="11" t="e">
        <f t="shared" si="204"/>
        <v>#VALUE!</v>
      </c>
      <c r="L1000" s="11" t="e">
        <f t="shared" si="205"/>
        <v>#VALUE!</v>
      </c>
      <c r="M1000" s="11" t="e">
        <f t="shared" si="206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07"/>
        <v>#VALUE!</v>
      </c>
      <c r="S1000" s="11" t="e">
        <f t="shared" si="208"/>
        <v>#VALUE!</v>
      </c>
      <c r="T1000" s="11" t="e">
        <f t="shared" si="209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197"/>
        <v>#VALUE!</v>
      </c>
      <c r="E1001" s="9" t="e">
        <f t="shared" si="198"/>
        <v>#VALUE!</v>
      </c>
      <c r="F1001" s="9" t="e">
        <f t="shared" si="199"/>
        <v>#VALUE!</v>
      </c>
      <c r="G1001" s="9" t="str">
        <f t="shared" si="200"/>
        <v/>
      </c>
      <c r="H1001" s="9" t="str">
        <f t="shared" si="201"/>
        <v/>
      </c>
      <c r="I1001" s="9" t="str">
        <f t="shared" si="202"/>
        <v/>
      </c>
      <c r="J1001" s="9" t="str">
        <f t="shared" si="203"/>
        <v/>
      </c>
      <c r="K1001" s="11" t="e">
        <f t="shared" si="204"/>
        <v>#VALUE!</v>
      </c>
      <c r="L1001" s="11" t="e">
        <f t="shared" si="205"/>
        <v>#VALUE!</v>
      </c>
      <c r="M1001" s="11" t="e">
        <f t="shared" si="206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07"/>
        <v>#VALUE!</v>
      </c>
      <c r="S1001" s="11" t="e">
        <f t="shared" si="208"/>
        <v>#VALUE!</v>
      </c>
      <c r="T1001" s="11" t="e">
        <f t="shared" si="209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6.4754454584962984E-2</v>
      </c>
      <c r="D12" s="4">
        <f t="shared" si="2"/>
        <v>2.5552470849528035</v>
      </c>
      <c r="E12" s="4">
        <f t="shared" si="3"/>
        <v>1.6429846483398787</v>
      </c>
      <c r="G12" s="4">
        <f t="shared" si="1"/>
        <v>1.064754454584963</v>
      </c>
    </row>
    <row r="13" spans="1:7" x14ac:dyDescent="0.2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5.2545469418918689E-2</v>
      </c>
      <c r="D13" s="4">
        <f t="shared" si="2"/>
        <v>1.7685241000168785</v>
      </c>
      <c r="E13" s="4">
        <f t="shared" si="3"/>
        <v>2.3011953691211997</v>
      </c>
      <c r="G13" s="4">
        <f t="shared" si="1"/>
        <v>1.0525454694189187</v>
      </c>
    </row>
    <row r="14" spans="1:7" x14ac:dyDescent="0.2">
      <c r="A14" s="4">
        <f>IF('True_Odds_Calculator_2-way'!A15="","",'True_Odds_Calculator_2-way'!A15)</f>
        <v>2.6349999999999998</v>
      </c>
      <c r="B14" s="4">
        <f>IF('True_Odds_Calculator_2-way'!B15="","",'True_Odds_Calculator_2-way'!B15)</f>
        <v>1.4850000000000001</v>
      </c>
      <c r="C14" s="4">
        <f t="shared" si="0"/>
        <v>5.2907314766897251E-2</v>
      </c>
      <c r="D14" s="4">
        <f t="shared" si="2"/>
        <v>2.8324360517196134</v>
      </c>
      <c r="E14" s="4">
        <f t="shared" si="3"/>
        <v>1.5457216359946473</v>
      </c>
      <c r="G14" s="4">
        <f t="shared" si="1"/>
        <v>1.0529073147668973</v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4">
        <f t="shared" si="5"/>
        <v>5.3074990294612379E-2</v>
      </c>
      <c r="E101" s="4">
        <f t="shared" si="6"/>
        <v>2.4955181840403844</v>
      </c>
      <c r="F101" s="4">
        <f t="shared" si="7"/>
        <v>3.2843603993943562</v>
      </c>
      <c r="G101" s="4">
        <f t="shared" si="8"/>
        <v>3.3920343353919127</v>
      </c>
      <c r="I101" s="4">
        <f t="shared" si="9"/>
        <v>1.0530749902946124</v>
      </c>
    </row>
    <row r="102" spans="1: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4">
        <f t="shared" si="5"/>
        <v>5.3134479271991886E-2</v>
      </c>
      <c r="E102" s="4">
        <f t="shared" si="6"/>
        <v>1.7740440670872073</v>
      </c>
      <c r="F102" s="4">
        <f t="shared" si="7"/>
        <v>3.9365795409314051</v>
      </c>
      <c r="G102" s="4">
        <f t="shared" si="8"/>
        <v>5.485809374133308</v>
      </c>
      <c r="I102" s="4">
        <f t="shared" si="9"/>
        <v>1.0531344792719919</v>
      </c>
    </row>
    <row r="103" spans="1: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4">
        <f t="shared" si="5"/>
        <v>5.4841670226895012E-2</v>
      </c>
      <c r="E103" s="4">
        <f t="shared" si="6"/>
        <v>3.2076733030990128</v>
      </c>
      <c r="F103" s="4">
        <f t="shared" si="7"/>
        <v>3.4665901024485262</v>
      </c>
      <c r="G103" s="4">
        <f t="shared" si="8"/>
        <v>2.5013779845769393</v>
      </c>
      <c r="I103" s="4">
        <f t="shared" si="9"/>
        <v>1.054841670226895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4">
        <f t="shared" si="5"/>
        <v>5.2749860336974486E-2</v>
      </c>
      <c r="E104" s="4">
        <f t="shared" si="6"/>
        <v>2.9339309358048946</v>
      </c>
      <c r="F104" s="4">
        <f t="shared" si="7"/>
        <v>3.638819852470522</v>
      </c>
      <c r="G104" s="4">
        <f t="shared" si="8"/>
        <v>2.6018224945828603</v>
      </c>
      <c r="I104" s="4">
        <f t="shared" si="9"/>
        <v>1.0527498603369745</v>
      </c>
    </row>
    <row r="105" spans="1: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4">
        <f t="shared" si="5"/>
        <v>5.4077272994428993E-2</v>
      </c>
      <c r="E105" s="4">
        <f t="shared" si="6"/>
        <v>2.3082012825450442</v>
      </c>
      <c r="F105" s="4">
        <f t="shared" si="7"/>
        <v>3.7129094615230831</v>
      </c>
      <c r="G105" s="4">
        <f t="shared" si="8"/>
        <v>3.3621169140022209</v>
      </c>
      <c r="I105" s="4">
        <f t="shared" si="9"/>
        <v>1.054077272994429</v>
      </c>
    </row>
    <row r="106" spans="1: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4">
        <f t="shared" si="5"/>
        <v>5.3709578184878204E-2</v>
      </c>
      <c r="E106" s="4">
        <f t="shared" si="6"/>
        <v>2.2620421669240005</v>
      </c>
      <c r="F106" s="4">
        <f t="shared" si="7"/>
        <v>3.6657633021156317</v>
      </c>
      <c r="G106" s="4">
        <f t="shared" si="8"/>
        <v>3.5072077114687099</v>
      </c>
      <c r="I106" s="4">
        <f t="shared" si="9"/>
        <v>1.0537095781848782</v>
      </c>
    </row>
    <row r="107" spans="1: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4">
        <f t="shared" si="5"/>
        <v>5.4354993372061955E-2</v>
      </c>
      <c r="E107" s="4">
        <f t="shared" si="6"/>
        <v>4.0579156527995019</v>
      </c>
      <c r="F107" s="4">
        <f t="shared" si="7"/>
        <v>3.805456750737271</v>
      </c>
      <c r="G107" s="4">
        <f t="shared" si="8"/>
        <v>2.0375416175311138</v>
      </c>
      <c r="I107" s="4">
        <f t="shared" si="9"/>
        <v>1.054354993372062</v>
      </c>
    </row>
    <row r="108" spans="1: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4">
        <f t="shared" si="5"/>
        <v>5.3978232712557528E-2</v>
      </c>
      <c r="E108" s="4">
        <f t="shared" si="6"/>
        <v>2.2635835746954442</v>
      </c>
      <c r="F108" s="4">
        <f t="shared" si="7"/>
        <v>3.8722116009493601</v>
      </c>
      <c r="G108" s="4">
        <f t="shared" si="8"/>
        <v>3.3336413661308799</v>
      </c>
      <c r="I108" s="4">
        <f t="shared" si="9"/>
        <v>1.0539782327125575</v>
      </c>
    </row>
    <row r="109" spans="1: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4">
        <f t="shared" si="5"/>
        <v>5.4895703099295812E-2</v>
      </c>
      <c r="E109" s="4">
        <f t="shared" si="6"/>
        <v>3.5801170049864535</v>
      </c>
      <c r="F109" s="4">
        <f t="shared" si="7"/>
        <v>3.55741958137448</v>
      </c>
      <c r="G109" s="4">
        <f t="shared" si="8"/>
        <v>2.2749148609707719</v>
      </c>
      <c r="I109" s="4">
        <f t="shared" si="9"/>
        <v>1.0548957030992958</v>
      </c>
    </row>
    <row r="110" spans="1: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4">
        <f t="shared" si="5"/>
        <v>5.4155231354422462E-2</v>
      </c>
      <c r="E110" s="4">
        <f t="shared" si="6"/>
        <v>2.2996604414261461</v>
      </c>
      <c r="F110" s="4">
        <f t="shared" si="7"/>
        <v>3.4187185360968986</v>
      </c>
      <c r="G110" s="4">
        <f t="shared" si="8"/>
        <v>3.6677605921914322</v>
      </c>
      <c r="I110" s="4">
        <f t="shared" si="9"/>
        <v>1.0541552313544225</v>
      </c>
    </row>
    <row r="111" spans="1: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4">
        <f t="shared" si="5"/>
        <v>5.4088198653346575E-2</v>
      </c>
      <c r="E111" s="4">
        <f t="shared" si="6"/>
        <v>1.8924387477870539</v>
      </c>
      <c r="F111" s="4">
        <f t="shared" si="7"/>
        <v>3.8270156856908288</v>
      </c>
      <c r="G111" s="4">
        <f t="shared" si="8"/>
        <v>4.755539071309391</v>
      </c>
      <c r="I111" s="4">
        <f t="shared" si="9"/>
        <v>1.0540881986533466</v>
      </c>
    </row>
    <row r="112" spans="1: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4">
        <f t="shared" si="5"/>
        <v>5.7362843738457903E-2</v>
      </c>
      <c r="E112" s="4">
        <f t="shared" si="6"/>
        <v>1.8191500493296726</v>
      </c>
      <c r="F112" s="4">
        <f t="shared" si="7"/>
        <v>3.8430696198122511</v>
      </c>
      <c r="G112" s="4">
        <f t="shared" si="8"/>
        <v>5.2608300326118442</v>
      </c>
      <c r="I112" s="4">
        <f t="shared" si="9"/>
        <v>1.0573628437384579</v>
      </c>
    </row>
    <row r="113" spans="1: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4">
        <f t="shared" si="5"/>
        <v>5.2929926012558415E-2</v>
      </c>
      <c r="E113" s="4">
        <f t="shared" si="6"/>
        <v>3.6622743506097315</v>
      </c>
      <c r="F113" s="4">
        <f t="shared" si="7"/>
        <v>3.134235926962845</v>
      </c>
      <c r="G113" s="4">
        <f t="shared" si="8"/>
        <v>2.4516497512898421</v>
      </c>
      <c r="I113" s="4">
        <f t="shared" si="9"/>
        <v>1.0529299260125584</v>
      </c>
    </row>
    <row r="114" spans="1: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4">
        <f t="shared" si="5"/>
        <v>5.3764825577045983E-2</v>
      </c>
      <c r="E114" s="4">
        <f t="shared" si="6"/>
        <v>2.4380694801624831</v>
      </c>
      <c r="F114" s="4">
        <f t="shared" si="7"/>
        <v>3.6206167377017144</v>
      </c>
      <c r="G114" s="4">
        <f t="shared" si="8"/>
        <v>3.1883344890035281</v>
      </c>
      <c r="I114" s="4">
        <f t="shared" si="9"/>
        <v>1.053764825577046</v>
      </c>
    </row>
    <row r="115" spans="1: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4">
        <f t="shared" si="5"/>
        <v>5.4078717344777427E-2</v>
      </c>
      <c r="E115" s="4">
        <f t="shared" si="6"/>
        <v>4.3573267005436351</v>
      </c>
      <c r="F115" s="4">
        <f t="shared" si="7"/>
        <v>3.1045312886457581</v>
      </c>
      <c r="G115" s="4">
        <f t="shared" si="8"/>
        <v>2.2301930743439544</v>
      </c>
      <c r="I115" s="4">
        <f t="shared" si="9"/>
        <v>1.0540787173447774</v>
      </c>
    </row>
    <row r="116" spans="1: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4">
        <f t="shared" si="5"/>
        <v>5.2773838859621502E-2</v>
      </c>
      <c r="E116" s="4">
        <f t="shared" si="6"/>
        <v>2.8953186517781404</v>
      </c>
      <c r="F116" s="4">
        <f t="shared" si="7"/>
        <v>3.3191024448325614</v>
      </c>
      <c r="G116" s="4">
        <f t="shared" si="8"/>
        <v>2.8302265800982589</v>
      </c>
      <c r="I116" s="4">
        <f t="shared" si="9"/>
        <v>1.0527738388596215</v>
      </c>
    </row>
    <row r="117" spans="1: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4">
        <f t="shared" si="5"/>
        <v>6.47735349227887E-2</v>
      </c>
      <c r="E117" s="4">
        <f t="shared" si="6"/>
        <v>6.892963182897863</v>
      </c>
      <c r="F117" s="4">
        <f t="shared" si="7"/>
        <v>4.4020858023228246</v>
      </c>
      <c r="G117" s="4">
        <f t="shared" si="8"/>
        <v>1.5929668067587273</v>
      </c>
      <c r="I117" s="4">
        <f t="shared" si="9"/>
        <v>1.0647735349227887</v>
      </c>
    </row>
    <row r="118" spans="1: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4">
        <f t="shared" si="5"/>
        <v>5.5312033248912318E-2</v>
      </c>
      <c r="E118" s="4">
        <f t="shared" si="6"/>
        <v>1.2062431051027136</v>
      </c>
      <c r="F118" s="4">
        <f t="shared" si="7"/>
        <v>8.3020936292568983</v>
      </c>
      <c r="G118" s="4">
        <f t="shared" si="8"/>
        <v>19.790939273856704</v>
      </c>
      <c r="I118" s="4">
        <f t="shared" si="9"/>
        <v>1.0553120332489123</v>
      </c>
    </row>
    <row r="119" spans="1: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4">
        <f t="shared" si="5"/>
        <v>5.4487611096148525E-2</v>
      </c>
      <c r="E119" s="4">
        <f t="shared" si="6"/>
        <v>2.4547745960910707</v>
      </c>
      <c r="F119" s="4">
        <f t="shared" si="7"/>
        <v>3.3974608258035</v>
      </c>
      <c r="G119" s="4">
        <f t="shared" si="8"/>
        <v>3.3524067490547931</v>
      </c>
      <c r="I119" s="4">
        <f t="shared" si="9"/>
        <v>1.0544876110961485</v>
      </c>
    </row>
    <row r="120" spans="1: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4">
        <f t="shared" si="5"/>
        <v>5.3539029881740863E-2</v>
      </c>
      <c r="E120" s="4">
        <f t="shared" si="6"/>
        <v>1.8597412452614142</v>
      </c>
      <c r="F120" s="4">
        <f t="shared" si="7"/>
        <v>3.9386703783954427</v>
      </c>
      <c r="G120" s="4">
        <f t="shared" si="8"/>
        <v>4.7985105285700547</v>
      </c>
      <c r="I120" s="4">
        <f t="shared" si="9"/>
        <v>1.0535390298817409</v>
      </c>
    </row>
    <row r="121" spans="1: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4">
        <f t="shared" si="5"/>
        <v>5.4936451548222687E-2</v>
      </c>
      <c r="E121" s="4">
        <f t="shared" si="6"/>
        <v>2.5212693728350875</v>
      </c>
      <c r="F121" s="4">
        <f t="shared" si="7"/>
        <v>3.4895987486874751</v>
      </c>
      <c r="G121" s="4">
        <f t="shared" si="8"/>
        <v>3.1564810362155584</v>
      </c>
      <c r="I121" s="4">
        <f t="shared" si="9"/>
        <v>1.0549364515482227</v>
      </c>
    </row>
    <row r="122" spans="1: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4">
        <f t="shared" si="5"/>
        <v>5.4452083863848699E-2</v>
      </c>
      <c r="E122" s="4">
        <f t="shared" si="6"/>
        <v>1.5377553462266407</v>
      </c>
      <c r="F122" s="4">
        <f t="shared" si="7"/>
        <v>4.7818969016371273</v>
      </c>
      <c r="G122" s="4">
        <f t="shared" si="8"/>
        <v>7.1134145114219596</v>
      </c>
      <c r="I122" s="4">
        <f t="shared" si="9"/>
        <v>1.0544520838638487</v>
      </c>
    </row>
    <row r="123" spans="1: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4">
        <f t="shared" si="5"/>
        <v>5.9834886010755151E-2</v>
      </c>
      <c r="E123" s="4">
        <f t="shared" si="6"/>
        <v>2.3557154751992386</v>
      </c>
      <c r="F123" s="4">
        <f t="shared" si="7"/>
        <v>3.4867077464788734</v>
      </c>
      <c r="G123" s="4">
        <f t="shared" si="8"/>
        <v>3.4638390905115877</v>
      </c>
      <c r="I123" s="4">
        <f t="shared" si="9"/>
        <v>1.0598348860107552</v>
      </c>
    </row>
    <row r="124" spans="1: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4">
        <f t="shared" si="5"/>
        <v>5.608242031221411E-2</v>
      </c>
      <c r="E124" s="4">
        <f t="shared" si="6"/>
        <v>2.3924184301861491</v>
      </c>
      <c r="F124" s="4">
        <f t="shared" si="7"/>
        <v>3.5624326972877705</v>
      </c>
      <c r="G124" s="4">
        <f t="shared" si="8"/>
        <v>3.3188866633572975</v>
      </c>
      <c r="I124" s="4">
        <f t="shared" si="9"/>
        <v>1.0560824203122141</v>
      </c>
    </row>
    <row r="125" spans="1: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4">
        <f t="shared" si="5"/>
        <v>5.3591557709589788E-2</v>
      </c>
      <c r="E125" s="4">
        <f t="shared" si="6"/>
        <v>1.8384586795571625</v>
      </c>
      <c r="F125" s="4">
        <f t="shared" si="7"/>
        <v>3.574553815968236</v>
      </c>
      <c r="G125" s="4">
        <f t="shared" si="8"/>
        <v>5.6717989260802426</v>
      </c>
      <c r="I125" s="4">
        <f t="shared" si="9"/>
        <v>1.0535915577095898</v>
      </c>
    </row>
    <row r="126" spans="1: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4">
        <f t="shared" si="5"/>
        <v>5.2934692584092335E-2</v>
      </c>
      <c r="E126" s="4">
        <f t="shared" si="6"/>
        <v>2.9234010513149347</v>
      </c>
      <c r="F126" s="4">
        <f t="shared" si="7"/>
        <v>3.2838560119786431</v>
      </c>
      <c r="G126" s="4">
        <f t="shared" si="8"/>
        <v>2.8295537669940476</v>
      </c>
      <c r="I126" s="4">
        <f t="shared" si="9"/>
        <v>1.0529346925840923</v>
      </c>
    </row>
    <row r="127" spans="1: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4">
        <f t="shared" si="5"/>
        <v>5.6551317851179173E-2</v>
      </c>
      <c r="E127" s="4">
        <f t="shared" si="6"/>
        <v>8.4648300891973687</v>
      </c>
      <c r="F127" s="4">
        <f t="shared" si="7"/>
        <v>4.9649011798081233</v>
      </c>
      <c r="G127" s="4">
        <f t="shared" si="8"/>
        <v>1.469615133918909</v>
      </c>
      <c r="I127" s="4">
        <f t="shared" si="9"/>
        <v>1.0565513178511792</v>
      </c>
    </row>
    <row r="128" spans="1: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4">
        <f t="shared" si="5"/>
        <v>5.3829242824349866E-2</v>
      </c>
      <c r="E128" s="4">
        <f t="shared" si="6"/>
        <v>1.8387265049431438</v>
      </c>
      <c r="F128" s="4">
        <f t="shared" si="7"/>
        <v>3.9860627577221703</v>
      </c>
      <c r="G128" s="4">
        <f t="shared" si="8"/>
        <v>4.8716038915767772</v>
      </c>
      <c r="I128" s="4">
        <f t="shared" si="9"/>
        <v>1.0538292428243499</v>
      </c>
    </row>
    <row r="129" spans="1: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4">
        <f t="shared" si="5"/>
        <v>5.3541571667426791E-2</v>
      </c>
      <c r="E129" s="4">
        <f t="shared" si="6"/>
        <v>2.8941474054658438</v>
      </c>
      <c r="F129" s="4">
        <f t="shared" si="7"/>
        <v>3.2367676602025344</v>
      </c>
      <c r="G129" s="4">
        <f t="shared" si="8"/>
        <v>2.8941474054658438</v>
      </c>
      <c r="I129" s="4">
        <f t="shared" si="9"/>
        <v>1.0535415716674268</v>
      </c>
    </row>
    <row r="130" spans="1: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4">
        <f t="shared" si="5"/>
        <v>5.3771884491043753E-2</v>
      </c>
      <c r="E130" s="4">
        <f t="shared" si="6"/>
        <v>2.4424410325199415</v>
      </c>
      <c r="F130" s="4">
        <f t="shared" si="7"/>
        <v>3.2935966728470039</v>
      </c>
      <c r="G130" s="4">
        <f t="shared" si="8"/>
        <v>3.4848780495401352</v>
      </c>
      <c r="I130" s="4">
        <f t="shared" si="9"/>
        <v>1.0537718844910438</v>
      </c>
    </row>
    <row r="131" spans="1: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4">
        <f t="shared" ref="D131:D194" si="10">IF(A131="","",((1/A131)+(1/B131)+(1/C131))-1)</f>
        <v>5.2501080846939274E-2</v>
      </c>
      <c r="E131" s="4">
        <f t="shared" ref="E131:E194" si="11">IF(A131="","",(3*A131)/(3-($D131*A131)))</f>
        <v>2.7854713749527247</v>
      </c>
      <c r="F131" s="4">
        <f t="shared" ref="F131:F194" si="12">IF(B131="","",(3*B131)/(3-($D131*B131)))</f>
        <v>3.3113848387362887</v>
      </c>
      <c r="G131" s="4">
        <f t="shared" ref="G131:G194" si="13">IF(C131="","",(3*C131)/(3-($D131*C131)))</f>
        <v>2.9498013550619238</v>
      </c>
      <c r="I131" s="4">
        <f t="shared" ref="I131:I194" si="14">IF(A131="","",D131+1)</f>
        <v>1.0525010808469393</v>
      </c>
    </row>
    <row r="132" spans="1: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4">
        <f t="shared" si="10"/>
        <v>5.3402208348714009E-2</v>
      </c>
      <c r="E132" s="4">
        <f t="shared" si="11"/>
        <v>2.621913328120153</v>
      </c>
      <c r="F132" s="4">
        <f t="shared" si="12"/>
        <v>3.3303868108519623</v>
      </c>
      <c r="G132" s="4">
        <f t="shared" si="13"/>
        <v>3.1413574639036268</v>
      </c>
      <c r="I132" s="4">
        <f t="shared" si="14"/>
        <v>1.053402208348714</v>
      </c>
    </row>
    <row r="133" spans="1: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4">
        <f t="shared" si="10"/>
        <v>5.3480931461996839E-2</v>
      </c>
      <c r="E133" s="4">
        <f t="shared" si="11"/>
        <v>2.0631931907736543</v>
      </c>
      <c r="F133" s="4">
        <f t="shared" si="12"/>
        <v>3.8697276799312403</v>
      </c>
      <c r="G133" s="4">
        <f t="shared" si="13"/>
        <v>3.8925909959467617</v>
      </c>
      <c r="I133" s="4">
        <f t="shared" si="14"/>
        <v>1.0534809314619968</v>
      </c>
    </row>
    <row r="134" spans="1: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4">
        <f t="shared" si="10"/>
        <v>5.5147730459774502E-2</v>
      </c>
      <c r="E134" s="4">
        <f t="shared" si="11"/>
        <v>1.5954594156710507</v>
      </c>
      <c r="F134" s="4">
        <f t="shared" si="12"/>
        <v>4.2941731088661106</v>
      </c>
      <c r="G134" s="4">
        <f t="shared" si="13"/>
        <v>7.1251672910160888</v>
      </c>
      <c r="I134" s="4">
        <f t="shared" si="14"/>
        <v>1.0551477304597745</v>
      </c>
    </row>
    <row r="135" spans="1: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4">
        <f t="shared" si="10"/>
        <v>5.3310891775126823E-2</v>
      </c>
      <c r="E135" s="4">
        <f t="shared" si="11"/>
        <v>2.2202757964803328</v>
      </c>
      <c r="F135" s="4">
        <f t="shared" si="12"/>
        <v>3.1633604999779346</v>
      </c>
      <c r="G135" s="4">
        <f t="shared" si="13"/>
        <v>4.2829123283190489</v>
      </c>
      <c r="I135" s="4">
        <f t="shared" si="14"/>
        <v>1.0533108917751268</v>
      </c>
    </row>
    <row r="136" spans="1: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4">
        <f t="shared" si="10"/>
        <v>5.0753724021050939E-2</v>
      </c>
      <c r="E136" s="4">
        <f t="shared" si="11"/>
        <v>3.1937137973601755</v>
      </c>
      <c r="F136" s="4">
        <f t="shared" si="12"/>
        <v>2.9116959570599952</v>
      </c>
      <c r="G136" s="4">
        <f t="shared" si="13"/>
        <v>2.9116959570599952</v>
      </c>
      <c r="I136" s="4">
        <f t="shared" si="14"/>
        <v>1.0507537240210509</v>
      </c>
    </row>
    <row r="137" spans="1: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4">
        <f t="shared" si="10"/>
        <v>5.4156036851439993E-2</v>
      </c>
      <c r="E137" s="4">
        <f t="shared" si="11"/>
        <v>1.972844307424549</v>
      </c>
      <c r="F137" s="4">
        <f t="shared" si="12"/>
        <v>3.3511650622664177</v>
      </c>
      <c r="G137" s="4">
        <f t="shared" si="13"/>
        <v>5.1357389896388748</v>
      </c>
      <c r="I137" s="4">
        <f t="shared" si="14"/>
        <v>1.05415603685144</v>
      </c>
    </row>
    <row r="138" spans="1: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4">
        <f t="shared" si="10"/>
        <v>5.3753733369535706E-2</v>
      </c>
      <c r="E138" s="4">
        <f t="shared" si="11"/>
        <v>1.9198457034134646</v>
      </c>
      <c r="F138" s="4">
        <f t="shared" si="12"/>
        <v>3.366519145954098</v>
      </c>
      <c r="G138" s="4">
        <f t="shared" si="13"/>
        <v>5.4920283821903002</v>
      </c>
      <c r="I138" s="4">
        <f t="shared" si="14"/>
        <v>1.0537537333695357</v>
      </c>
    </row>
    <row r="139" spans="1: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4">
        <f t="shared" si="10"/>
        <v>5.3897537768986759E-2</v>
      </c>
      <c r="E139" s="4">
        <f t="shared" si="11"/>
        <v>2.6011276757350124</v>
      </c>
      <c r="F139" s="4">
        <f t="shared" si="12"/>
        <v>3.1150978348195024</v>
      </c>
      <c r="G139" s="4">
        <f t="shared" si="13"/>
        <v>3.395191987610902</v>
      </c>
      <c r="I139" s="4">
        <f t="shared" si="14"/>
        <v>1.0538975377689868</v>
      </c>
    </row>
    <row r="140" spans="1: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4">
        <f t="shared" si="10"/>
        <v>5.2703852327969702E-2</v>
      </c>
      <c r="E140" s="4">
        <f t="shared" si="11"/>
        <v>2.1696635746178297</v>
      </c>
      <c r="F140" s="4">
        <f t="shared" si="12"/>
        <v>3.1279307011235566</v>
      </c>
      <c r="G140" s="4">
        <f t="shared" si="13"/>
        <v>4.5579085360259972</v>
      </c>
      <c r="I140" s="4">
        <f t="shared" si="14"/>
        <v>1.0527038523279697</v>
      </c>
    </row>
    <row r="141" spans="1: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4">
        <f t="shared" si="10"/>
        <v>5.2830903290189468E-2</v>
      </c>
      <c r="E141" s="4">
        <f t="shared" si="11"/>
        <v>3.234287750210918</v>
      </c>
      <c r="F141" s="4">
        <f t="shared" si="12"/>
        <v>2.9629336824454597</v>
      </c>
      <c r="G141" s="4">
        <f t="shared" si="13"/>
        <v>2.8303789538022461</v>
      </c>
      <c r="I141" s="4">
        <f t="shared" si="14"/>
        <v>1.0528309032901895</v>
      </c>
    </row>
    <row r="142" spans="1: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4">
        <f t="shared" si="10"/>
        <v>5.3319852661958045E-2</v>
      </c>
      <c r="E142" s="4">
        <f t="shared" si="11"/>
        <v>3.3368143732808186</v>
      </c>
      <c r="F142" s="4">
        <f t="shared" si="12"/>
        <v>3.2583686915815582</v>
      </c>
      <c r="G142" s="4">
        <f t="shared" si="13"/>
        <v>2.5418714456930043</v>
      </c>
      <c r="I142" s="4">
        <f t="shared" si="14"/>
        <v>1.053319852661958</v>
      </c>
    </row>
    <row r="143" spans="1: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4">
        <f t="shared" si="10"/>
        <v>5.296043417962526E-2</v>
      </c>
      <c r="E143" s="4">
        <f t="shared" si="11"/>
        <v>2.538914219522705</v>
      </c>
      <c r="F143" s="4">
        <f t="shared" si="12"/>
        <v>3.639749493359675</v>
      </c>
      <c r="G143" s="4">
        <f t="shared" si="13"/>
        <v>3.017622964376518</v>
      </c>
      <c r="I143" s="4">
        <f t="shared" si="14"/>
        <v>1.0529604341796253</v>
      </c>
    </row>
    <row r="144" spans="1: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4">
        <f t="shared" si="10"/>
        <v>5.3063562951807475E-2</v>
      </c>
      <c r="E144" s="4">
        <f t="shared" si="11"/>
        <v>3.6175550763985171</v>
      </c>
      <c r="F144" s="4">
        <f t="shared" si="12"/>
        <v>3.8220199273907252</v>
      </c>
      <c r="G144" s="4">
        <f t="shared" si="13"/>
        <v>2.1648374207974448</v>
      </c>
      <c r="I144" s="4">
        <f t="shared" si="14"/>
        <v>1.0530635629518075</v>
      </c>
    </row>
    <row r="145" spans="1: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4">
        <f t="shared" si="10"/>
        <v>5.3460522375508246E-2</v>
      </c>
      <c r="E145" s="4">
        <f t="shared" si="11"/>
        <v>3.7555760685779731</v>
      </c>
      <c r="F145" s="4">
        <f t="shared" si="12"/>
        <v>3.5287727020772128</v>
      </c>
      <c r="G145" s="4">
        <f t="shared" si="13"/>
        <v>2.2205216979416971</v>
      </c>
      <c r="I145" s="4">
        <f t="shared" si="14"/>
        <v>1.0534605223755082</v>
      </c>
    </row>
    <row r="146" spans="1: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4">
        <f t="shared" si="10"/>
        <v>5.3310472004344911E-2</v>
      </c>
      <c r="E146" s="4">
        <f t="shared" si="11"/>
        <v>2.4143200929057707</v>
      </c>
      <c r="F146" s="4">
        <f t="shared" si="12"/>
        <v>3.6412958910304809</v>
      </c>
      <c r="G146" s="4">
        <f t="shared" si="13"/>
        <v>3.2136029386893612</v>
      </c>
      <c r="I146" s="4">
        <f t="shared" si="14"/>
        <v>1.0533104720043449</v>
      </c>
    </row>
    <row r="147" spans="1: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4">
        <f t="shared" si="10"/>
        <v>5.420858760789482E-2</v>
      </c>
      <c r="E147" s="4">
        <f t="shared" si="11"/>
        <v>2.1990408640283712</v>
      </c>
      <c r="F147" s="4">
        <f t="shared" si="12"/>
        <v>3.6679998655597754</v>
      </c>
      <c r="G147" s="4">
        <f t="shared" si="13"/>
        <v>3.6679998655597754</v>
      </c>
      <c r="I147" s="4">
        <f t="shared" si="14"/>
        <v>1.0542085876078948</v>
      </c>
    </row>
    <row r="148" spans="1: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4">
        <f t="shared" si="10"/>
        <v>5.6157880731031007E-2</v>
      </c>
      <c r="E148" s="4">
        <f t="shared" si="11"/>
        <v>1.6069255987824336</v>
      </c>
      <c r="F148" s="4">
        <f t="shared" si="12"/>
        <v>4.4643025944330184</v>
      </c>
      <c r="G148" s="4">
        <f t="shared" si="13"/>
        <v>6.5064137173496164</v>
      </c>
      <c r="I148" s="4">
        <f t="shared" si="14"/>
        <v>1.056157880731031</v>
      </c>
    </row>
    <row r="149" spans="1: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4">
        <f t="shared" si="10"/>
        <v>5.3792966920068741E-2</v>
      </c>
      <c r="E149" s="4">
        <f t="shared" si="11"/>
        <v>3.0590713040845254</v>
      </c>
      <c r="F149" s="4">
        <f t="shared" si="12"/>
        <v>3.4173077801613325</v>
      </c>
      <c r="G149" s="4">
        <f t="shared" si="13"/>
        <v>2.6282909171919</v>
      </c>
      <c r="I149" s="4">
        <f t="shared" si="14"/>
        <v>1.0537929669200687</v>
      </c>
    </row>
    <row r="150" spans="1: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4">
        <f t="shared" si="10"/>
        <v>5.5465036248372401E-2</v>
      </c>
      <c r="E150" s="4">
        <f t="shared" si="11"/>
        <v>1.4203435666173609</v>
      </c>
      <c r="F150" s="4">
        <f t="shared" si="12"/>
        <v>5.1952877839027289</v>
      </c>
      <c r="G150" s="4">
        <f t="shared" si="13"/>
        <v>9.6653027352733769</v>
      </c>
      <c r="I150" s="4">
        <f t="shared" si="14"/>
        <v>1.0554650362483724</v>
      </c>
    </row>
    <row r="151" spans="1: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4">
        <f t="shared" si="10"/>
        <v>5.2896982244808211E-2</v>
      </c>
      <c r="E151" s="4">
        <f t="shared" si="11"/>
        <v>2.1484148156468503</v>
      </c>
      <c r="F151" s="4">
        <f t="shared" si="12"/>
        <v>3.7529284803296377</v>
      </c>
      <c r="G151" s="4">
        <f t="shared" si="13"/>
        <v>3.7302025333736375</v>
      </c>
      <c r="I151" s="4">
        <f t="shared" si="14"/>
        <v>1.0528969822448082</v>
      </c>
    </row>
    <row r="152" spans="1: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4">
        <f t="shared" si="10"/>
        <v>5.4314915055592827E-2</v>
      </c>
      <c r="E152" s="4">
        <f t="shared" si="11"/>
        <v>1.6307676019946535</v>
      </c>
      <c r="F152" s="4">
        <f t="shared" si="12"/>
        <v>4.1500253102358391</v>
      </c>
      <c r="G152" s="4">
        <f t="shared" si="13"/>
        <v>6.8573252442369084</v>
      </c>
      <c r="I152" s="4">
        <f t="shared" si="14"/>
        <v>1.0543149150555928</v>
      </c>
    </row>
    <row r="153" spans="1: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4">
        <f t="shared" si="10"/>
        <v>5.4262344584925515E-2</v>
      </c>
      <c r="E153" s="4">
        <f t="shared" si="11"/>
        <v>1.7922771624886271</v>
      </c>
      <c r="F153" s="4">
        <f t="shared" si="12"/>
        <v>4.0574071772289022</v>
      </c>
      <c r="G153" s="4">
        <f t="shared" si="13"/>
        <v>5.1127942361048984</v>
      </c>
      <c r="I153" s="4">
        <f t="shared" si="14"/>
        <v>1.0542623445849255</v>
      </c>
    </row>
    <row r="154" spans="1: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4">
        <f t="shared" si="10"/>
        <v>5.3372595038350568E-2</v>
      </c>
      <c r="E154" s="4">
        <f t="shared" si="11"/>
        <v>2.2625496562541225</v>
      </c>
      <c r="F154" s="4">
        <f t="shared" si="12"/>
        <v>3.6415704755781788</v>
      </c>
      <c r="G154" s="4">
        <f t="shared" si="13"/>
        <v>3.5284077758124566</v>
      </c>
      <c r="I154" s="4">
        <f t="shared" si="14"/>
        <v>1.0533725950383506</v>
      </c>
    </row>
    <row r="155" spans="1: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4">
        <f t="shared" si="10"/>
        <v>5.371687413241033E-2</v>
      </c>
      <c r="E155" s="4">
        <f t="shared" si="11"/>
        <v>1.7746552548945387</v>
      </c>
      <c r="F155" s="4">
        <f t="shared" si="12"/>
        <v>3.8709057693057849</v>
      </c>
      <c r="G155" s="4">
        <f t="shared" si="13"/>
        <v>5.6125287508012525</v>
      </c>
      <c r="I155" s="4">
        <f t="shared" si="14"/>
        <v>1.0537168741324103</v>
      </c>
    </row>
    <row r="156" spans="1: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4">
        <f t="shared" si="10"/>
        <v>5.2607546674428907E-2</v>
      </c>
      <c r="E156" s="4">
        <f t="shared" si="11"/>
        <v>2.5381561982393532</v>
      </c>
      <c r="F156" s="4">
        <f t="shared" si="12"/>
        <v>3.3341727828067209</v>
      </c>
      <c r="G156" s="4">
        <f t="shared" si="13"/>
        <v>3.2670263483400976</v>
      </c>
      <c r="I156" s="4">
        <f t="shared" si="14"/>
        <v>1.0526075466744289</v>
      </c>
    </row>
    <row r="157" spans="1: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4">
        <f t="shared" si="10"/>
        <v>5.3614561766735847E-2</v>
      </c>
      <c r="E157" s="4">
        <f t="shared" si="11"/>
        <v>1.988222514435996</v>
      </c>
      <c r="F157" s="4">
        <f t="shared" si="12"/>
        <v>3.4166134499189473</v>
      </c>
      <c r="G157" s="4">
        <f t="shared" si="13"/>
        <v>4.8935481601350892</v>
      </c>
      <c r="I157" s="4">
        <f t="shared" si="14"/>
        <v>1.0536145617667358</v>
      </c>
    </row>
    <row r="158" spans="1: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4">
        <f t="shared" si="10"/>
        <v>5.4232115479186493E-2</v>
      </c>
      <c r="E158" s="4">
        <f t="shared" si="11"/>
        <v>2.1504709669726951</v>
      </c>
      <c r="F158" s="4">
        <f t="shared" si="12"/>
        <v>3.5546224968080815</v>
      </c>
      <c r="G158" s="4">
        <f t="shared" si="13"/>
        <v>3.9422576169387797</v>
      </c>
      <c r="I158" s="4">
        <f t="shared" si="14"/>
        <v>1.0542321154791865</v>
      </c>
    </row>
    <row r="159" spans="1: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4">
        <f t="shared" si="10"/>
        <v>5.3153536867929674E-2</v>
      </c>
      <c r="E159" s="4">
        <f t="shared" si="11"/>
        <v>2.615868903503364</v>
      </c>
      <c r="F159" s="4">
        <f t="shared" si="12"/>
        <v>3.3810994986568765</v>
      </c>
      <c r="G159" s="4">
        <f t="shared" si="13"/>
        <v>3.1060138360209275</v>
      </c>
      <c r="I159" s="4">
        <f t="shared" si="14"/>
        <v>1.0531535368679297</v>
      </c>
    </row>
    <row r="160" spans="1:9" x14ac:dyDescent="0.2">
      <c r="A160" s="4">
        <f>IF('True_Odds_Calculator_3-way'!A161="","",'True_Odds_Calculator_3-way'!A161)</f>
        <v>1.97</v>
      </c>
      <c r="B160" s="4">
        <f>IF('True_Odds_Calculator_3-way'!B161="","",'True_Odds_Calculator_3-way'!B161)</f>
        <v>3.82</v>
      </c>
      <c r="C160" s="4">
        <f>IF('True_Odds_Calculator_3-way'!C161="","",'True_Odds_Calculator_3-way'!C161)</f>
        <v>3.52</v>
      </c>
      <c r="D160" s="4">
        <f t="shared" si="10"/>
        <v>5.348522700092051E-2</v>
      </c>
      <c r="E160" s="4">
        <f t="shared" si="11"/>
        <v>2.0417088274702837</v>
      </c>
      <c r="F160" s="4">
        <f t="shared" si="12"/>
        <v>4.0991721622695643</v>
      </c>
      <c r="G160" s="4">
        <f t="shared" si="13"/>
        <v>3.7556922197445224</v>
      </c>
      <c r="I160" s="4">
        <f t="shared" si="14"/>
        <v>1.0534852270009205</v>
      </c>
    </row>
    <row r="161" spans="1:9" x14ac:dyDescent="0.2">
      <c r="A161" s="4">
        <f>IF('True_Odds_Calculator_3-way'!A162="","",'True_Odds_Calculator_3-way'!A162)</f>
        <v>1.74</v>
      </c>
      <c r="B161" s="4">
        <f>IF('True_Odds_Calculator_3-way'!B162="","",'True_Odds_Calculator_3-way'!B162)</f>
        <v>3.82</v>
      </c>
      <c r="C161" s="4">
        <f>IF('True_Odds_Calculator_3-way'!C162="","",'True_Odds_Calculator_3-way'!C162)</f>
        <v>4.62</v>
      </c>
      <c r="D161" s="4">
        <f t="shared" si="10"/>
        <v>5.294296484041916E-2</v>
      </c>
      <c r="E161" s="4">
        <f t="shared" si="11"/>
        <v>1.7951226880680013</v>
      </c>
      <c r="F161" s="4">
        <f t="shared" si="12"/>
        <v>4.0961371622724778</v>
      </c>
      <c r="G161" s="4">
        <f t="shared" si="13"/>
        <v>5.0301162743461276</v>
      </c>
      <c r="I161" s="4">
        <f t="shared" si="14"/>
        <v>1.0529429648404192</v>
      </c>
    </row>
    <row r="162" spans="1:9" x14ac:dyDescent="0.2">
      <c r="A162" s="4">
        <f>IF('True_Odds_Calculator_3-way'!A163="","",'True_Odds_Calculator_3-way'!A163)</f>
        <v>6.35</v>
      </c>
      <c r="B162" s="4">
        <f>IF('True_Odds_Calculator_3-way'!B163="","",'True_Odds_Calculator_3-way'!B163)</f>
        <v>3.92</v>
      </c>
      <c r="C162" s="4">
        <f>IF('True_Odds_Calculator_3-way'!C163="","",'True_Odds_Calculator_3-way'!C163)</f>
        <v>1.5549999999999999</v>
      </c>
      <c r="D162" s="4">
        <f t="shared" si="10"/>
        <v>5.5669172497213815E-2</v>
      </c>
      <c r="E162" s="4">
        <f t="shared" si="11"/>
        <v>7.1981842312272315</v>
      </c>
      <c r="F162" s="4">
        <f t="shared" si="12"/>
        <v>4.227513801534589</v>
      </c>
      <c r="G162" s="4">
        <f t="shared" si="13"/>
        <v>1.6012030135735464</v>
      </c>
      <c r="I162" s="4">
        <f t="shared" si="14"/>
        <v>1.0556691724972138</v>
      </c>
    </row>
    <row r="163" spans="1:9" x14ac:dyDescent="0.2">
      <c r="A163" s="4">
        <f>IF('True_Odds_Calculator_3-way'!A164="","",'True_Odds_Calculator_3-way'!A164)</f>
        <v>1.4750000000000001</v>
      </c>
      <c r="B163" s="4">
        <f>IF('True_Odds_Calculator_3-way'!B164="","",'True_Odds_Calculator_3-way'!B164)</f>
        <v>4.54</v>
      </c>
      <c r="C163" s="4">
        <f>IF('True_Odds_Calculator_3-way'!C164="","",'True_Odds_Calculator_3-way'!C164)</f>
        <v>6.4</v>
      </c>
      <c r="D163" s="4">
        <f t="shared" si="10"/>
        <v>5.44804188755319E-2</v>
      </c>
      <c r="E163" s="4">
        <f t="shared" si="11"/>
        <v>1.5155970959448613</v>
      </c>
      <c r="F163" s="4">
        <f t="shared" si="12"/>
        <v>4.9479432443977505</v>
      </c>
      <c r="G163" s="4">
        <f t="shared" si="13"/>
        <v>7.2416613159406573</v>
      </c>
      <c r="I163" s="4">
        <f t="shared" si="14"/>
        <v>1.0544804188755319</v>
      </c>
    </row>
    <row r="164" spans="1:9" x14ac:dyDescent="0.2">
      <c r="A164" s="4">
        <f>IF('True_Odds_Calculator_3-way'!A165="","",'True_Odds_Calculator_3-way'!A165)</f>
        <v>1.984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3.9</v>
      </c>
      <c r="D164" s="4">
        <f t="shared" si="10"/>
        <v>5.4560161533595997E-2</v>
      </c>
      <c r="E164" s="4">
        <f t="shared" si="11"/>
        <v>2.058267335408547</v>
      </c>
      <c r="F164" s="4">
        <f t="shared" si="12"/>
        <v>3.624095394132643</v>
      </c>
      <c r="G164" s="4">
        <f t="shared" si="13"/>
        <v>4.1977380455965063</v>
      </c>
      <c r="I164" s="4">
        <f t="shared" si="14"/>
        <v>1.054560161533596</v>
      </c>
    </row>
    <row r="165" spans="1:9" x14ac:dyDescent="0.2">
      <c r="A165" s="4">
        <f>IF('True_Odds_Calculator_3-way'!A166="","",'True_Odds_Calculator_3-way'!A166)</f>
        <v>2.835</v>
      </c>
      <c r="B165" s="4">
        <f>IF('True_Odds_Calculator_3-way'!B166="","",'True_Odds_Calculator_3-way'!B166)</f>
        <v>2.8849999999999998</v>
      </c>
      <c r="C165" s="4">
        <f>IF('True_Odds_Calculator_3-way'!C166="","",'True_Odds_Calculator_3-way'!C166)</f>
        <v>2.8250000000000002</v>
      </c>
      <c r="D165" s="4">
        <f t="shared" si="10"/>
        <v>5.3336437558560768E-2</v>
      </c>
      <c r="E165" s="4">
        <f t="shared" si="11"/>
        <v>2.9854767879894495</v>
      </c>
      <c r="F165" s="4">
        <f t="shared" si="12"/>
        <v>3.0409774316208571</v>
      </c>
      <c r="G165" s="4">
        <f t="shared" si="13"/>
        <v>2.974389126245629</v>
      </c>
      <c r="I165" s="4">
        <f t="shared" si="14"/>
        <v>1.0533364375585608</v>
      </c>
    </row>
    <row r="166" spans="1:9" x14ac:dyDescent="0.2">
      <c r="A166" s="4">
        <f>IF('True_Odds_Calculator_3-way'!A167="","",'True_Odds_Calculator_3-way'!A167)</f>
        <v>3.48</v>
      </c>
      <c r="B166" s="4">
        <f>IF('True_Odds_Calculator_3-way'!B167="","",'True_Odds_Calculator_3-way'!B167)</f>
        <v>3.32</v>
      </c>
      <c r="C166" s="4">
        <f>IF('True_Odds_Calculator_3-way'!C167="","",'True_Odds_Calculator_3-way'!C167)</f>
        <v>2.14</v>
      </c>
      <c r="D166" s="4">
        <f t="shared" si="10"/>
        <v>5.5850860742357122E-2</v>
      </c>
      <c r="E166" s="4">
        <f t="shared" si="11"/>
        <v>3.7210774382667493</v>
      </c>
      <c r="F166" s="4">
        <f t="shared" si="12"/>
        <v>3.538722363523668</v>
      </c>
      <c r="G166" s="4">
        <f t="shared" si="13"/>
        <v>2.2287958522957276</v>
      </c>
      <c r="I166" s="4">
        <f t="shared" si="14"/>
        <v>1.0558508607423571</v>
      </c>
    </row>
    <row r="167" spans="1:9" x14ac:dyDescent="0.2">
      <c r="A167" s="4">
        <f>IF('True_Odds_Calculator_3-way'!A168="","",'True_Odds_Calculator_3-way'!A168)</f>
        <v>1.784</v>
      </c>
      <c r="B167" s="4">
        <f>IF('True_Odds_Calculator_3-way'!B168="","",'True_Odds_Calculator_3-way'!B168)</f>
        <v>3.82</v>
      </c>
      <c r="C167" s="4">
        <f>IF('True_Odds_Calculator_3-way'!C168="","",'True_Odds_Calculator_3-way'!C168)</f>
        <v>4.32</v>
      </c>
      <c r="D167" s="4">
        <f t="shared" si="10"/>
        <v>5.3799702785451542E-2</v>
      </c>
      <c r="E167" s="4">
        <f t="shared" si="11"/>
        <v>1.8429616698355065</v>
      </c>
      <c r="F167" s="4">
        <f t="shared" si="12"/>
        <v>4.1009343205990625</v>
      </c>
      <c r="G167" s="4">
        <f t="shared" si="13"/>
        <v>4.6827825234798572</v>
      </c>
      <c r="I167" s="4">
        <f t="shared" si="14"/>
        <v>1.0537997027854515</v>
      </c>
    </row>
    <row r="168" spans="1:9" x14ac:dyDescent="0.2">
      <c r="A168" s="4">
        <f>IF('True_Odds_Calculator_3-way'!A169="","",'True_Odds_Calculator_3-way'!A169)</f>
        <v>2.6880000000000002</v>
      </c>
      <c r="B168" s="4">
        <f>IF('True_Odds_Calculator_3-way'!B169="","",'True_Odds_Calculator_3-way'!B169)</f>
        <v>3.25</v>
      </c>
      <c r="C168" s="4">
        <f>IF('True_Odds_Calculator_3-way'!C169="","",'True_Odds_Calculator_3-way'!C169)</f>
        <v>2.6749999999999998</v>
      </c>
      <c r="D168" s="4">
        <f t="shared" si="10"/>
        <v>5.3547892917051865E-2</v>
      </c>
      <c r="E168" s="4">
        <f t="shared" si="11"/>
        <v>2.8234668685737763</v>
      </c>
      <c r="F168" s="4">
        <f t="shared" si="12"/>
        <v>3.4501435788157888</v>
      </c>
      <c r="G168" s="4">
        <f t="shared" si="13"/>
        <v>2.8091270262635408</v>
      </c>
      <c r="I168" s="4">
        <f t="shared" si="14"/>
        <v>1.0535478929170519</v>
      </c>
    </row>
    <row r="169" spans="1:9" x14ac:dyDescent="0.2">
      <c r="A169" s="4">
        <f>IF('True_Odds_Calculator_3-way'!A170="","",'True_Odds_Calculator_3-way'!A170)</f>
        <v>2.625</v>
      </c>
      <c r="B169" s="4">
        <f>IF('True_Odds_Calculator_3-way'!B170="","",'True_Odds_Calculator_3-way'!B170)</f>
        <v>3.4</v>
      </c>
      <c r="C169" s="4">
        <f>IF('True_Odds_Calculator_3-way'!C170="","",'True_Odds_Calculator_3-way'!C170)</f>
        <v>2.63</v>
      </c>
      <c r="D169" s="4">
        <f t="shared" si="10"/>
        <v>5.5298164893333723E-2</v>
      </c>
      <c r="E169" s="4">
        <f t="shared" si="11"/>
        <v>2.7584710905672205</v>
      </c>
      <c r="F169" s="4">
        <f t="shared" si="12"/>
        <v>3.6273292725329345</v>
      </c>
      <c r="G169" s="4">
        <f t="shared" si="13"/>
        <v>2.763993013306119</v>
      </c>
      <c r="I169" s="4">
        <f t="shared" si="14"/>
        <v>1.0552981648933337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2.9039999999999999</v>
      </c>
      <c r="C170" s="4">
        <f>IF('True_Odds_Calculator_3-way'!C171="","",'True_Odds_Calculator_3-way'!C171)</f>
        <v>3.88</v>
      </c>
      <c r="D170" s="4">
        <f t="shared" si="10"/>
        <v>5.6630030388231001E-2</v>
      </c>
      <c r="E170" s="4">
        <f t="shared" si="11"/>
        <v>2.2953217009626043</v>
      </c>
      <c r="F170" s="4">
        <f t="shared" si="12"/>
        <v>3.072423722404817</v>
      </c>
      <c r="G170" s="4">
        <f t="shared" si="13"/>
        <v>4.1866354880900483</v>
      </c>
      <c r="I170" s="4">
        <f t="shared" si="14"/>
        <v>1.056630030388231</v>
      </c>
    </row>
    <row r="171" spans="1:9" x14ac:dyDescent="0.2">
      <c r="A171" s="4">
        <f>IF('True_Odds_Calculator_3-way'!A172="","",'True_Odds_Calculator_3-way'!A172)</f>
        <v>1.95</v>
      </c>
      <c r="B171" s="4">
        <f>IF('True_Odds_Calculator_3-way'!B172="","",'True_Odds_Calculator_3-way'!B172)</f>
        <v>3.88</v>
      </c>
      <c r="C171" s="4">
        <f>IF('True_Odds_Calculator_3-way'!C172="","",'True_Odds_Calculator_3-way'!C172)</f>
        <v>3.52</v>
      </c>
      <c r="D171" s="4">
        <f t="shared" si="10"/>
        <v>5.4643380674308739E-2</v>
      </c>
      <c r="E171" s="4">
        <f t="shared" si="11"/>
        <v>2.0218110853110218</v>
      </c>
      <c r="F171" s="4">
        <f t="shared" si="12"/>
        <v>4.1750603029150257</v>
      </c>
      <c r="G171" s="4">
        <f t="shared" si="13"/>
        <v>3.7611454653641356</v>
      </c>
      <c r="I171" s="4">
        <f t="shared" si="14"/>
        <v>1.0546433806743087</v>
      </c>
    </row>
    <row r="172" spans="1:9" x14ac:dyDescent="0.2">
      <c r="A172" s="4">
        <f>IF('True_Odds_Calculator_3-way'!A173="","",'True_Odds_Calculator_3-way'!A173)</f>
        <v>1.8879999999999999</v>
      </c>
      <c r="B172" s="4">
        <f>IF('True_Odds_Calculator_3-way'!B173="","",'True_Odds_Calculator_3-way'!B173)</f>
        <v>3.3</v>
      </c>
      <c r="C172" s="4">
        <f>IF('True_Odds_Calculator_3-way'!C173="","",'True_Odds_Calculator_3-way'!C173)</f>
        <v>4.54</v>
      </c>
      <c r="D172" s="4">
        <f t="shared" si="10"/>
        <v>5.2955637160072344E-2</v>
      </c>
      <c r="E172" s="4">
        <f t="shared" si="11"/>
        <v>1.9530901423160176</v>
      </c>
      <c r="F172" s="4">
        <f t="shared" si="12"/>
        <v>3.5041191484076082</v>
      </c>
      <c r="G172" s="4">
        <f t="shared" si="13"/>
        <v>4.9355311512114968</v>
      </c>
      <c r="I172" s="4">
        <f t="shared" si="14"/>
        <v>1.0529556371600723</v>
      </c>
    </row>
    <row r="173" spans="1:9" x14ac:dyDescent="0.2">
      <c r="A173" s="4">
        <f>IF('True_Odds_Calculator_3-way'!A174="","",'True_Odds_Calculator_3-way'!A174)</f>
        <v>3.1680000000000001</v>
      </c>
      <c r="B173" s="4">
        <f>IF('True_Odds_Calculator_3-way'!B174="","",'True_Odds_Calculator_3-way'!B174)</f>
        <v>2.88</v>
      </c>
      <c r="C173" s="4">
        <f>IF('True_Odds_Calculator_3-way'!C174="","",'True_Odds_Calculator_3-way'!C174)</f>
        <v>2.57</v>
      </c>
      <c r="D173" s="4">
        <f t="shared" si="10"/>
        <v>5.198384624454655E-2</v>
      </c>
      <c r="E173" s="4">
        <f t="shared" si="11"/>
        <v>3.3520082999851786</v>
      </c>
      <c r="F173" s="4">
        <f t="shared" si="12"/>
        <v>3.0312742002740216</v>
      </c>
      <c r="G173" s="4">
        <f t="shared" si="13"/>
        <v>2.6897836744942047</v>
      </c>
      <c r="I173" s="4">
        <f t="shared" si="14"/>
        <v>1.0519838462445465</v>
      </c>
    </row>
    <row r="174" spans="1:9" x14ac:dyDescent="0.2">
      <c r="A174" s="4">
        <f>IF('True_Odds_Calculator_3-way'!A175="","",'True_Odds_Calculator_3-way'!A175)</f>
        <v>1.53</v>
      </c>
      <c r="B174" s="4">
        <f>IF('True_Odds_Calculator_3-way'!B175="","",'True_Odds_Calculator_3-way'!B175)</f>
        <v>4.18</v>
      </c>
      <c r="C174" s="4">
        <f>IF('True_Odds_Calculator_3-way'!C175="","",'True_Odds_Calculator_3-way'!C175)</f>
        <v>5.55</v>
      </c>
      <c r="D174" s="4">
        <f t="shared" si="10"/>
        <v>7.3009401182775768E-2</v>
      </c>
      <c r="E174" s="4">
        <f t="shared" si="11"/>
        <v>1.5891725120762348</v>
      </c>
      <c r="F174" s="4">
        <f t="shared" si="12"/>
        <v>4.6533708108221488</v>
      </c>
      <c r="G174" s="4">
        <f t="shared" si="13"/>
        <v>6.4166848953013496</v>
      </c>
      <c r="I174" s="4">
        <f t="shared" si="14"/>
        <v>1.0730094011827758</v>
      </c>
    </row>
    <row r="175" spans="1:9" x14ac:dyDescent="0.2">
      <c r="A175" s="4">
        <f>IF('True_Odds_Calculator_3-way'!A176="","",'True_Odds_Calculator_3-way'!A176)</f>
        <v>4.5599999999999996</v>
      </c>
      <c r="B175" s="4">
        <f>IF('True_Odds_Calculator_3-way'!B176="","",'True_Odds_Calculator_3-way'!B176)</f>
        <v>3.6</v>
      </c>
      <c r="C175" s="4">
        <f>IF('True_Odds_Calculator_3-way'!C176="","",'True_Odds_Calculator_3-way'!C176)</f>
        <v>1.78</v>
      </c>
      <c r="D175" s="4">
        <f t="shared" si="10"/>
        <v>5.8873776200801586E-2</v>
      </c>
      <c r="E175" s="4">
        <f t="shared" si="11"/>
        <v>5.0081719958317334</v>
      </c>
      <c r="F175" s="4">
        <f t="shared" si="12"/>
        <v>3.8736690281253976</v>
      </c>
      <c r="G175" s="4">
        <f t="shared" si="13"/>
        <v>1.844429183162317</v>
      </c>
      <c r="I175" s="4">
        <f t="shared" si="14"/>
        <v>1.0588737762008016</v>
      </c>
    </row>
    <row r="176" spans="1:9" x14ac:dyDescent="0.2">
      <c r="A176" s="4">
        <f>IF('True_Odds_Calculator_3-way'!A177="","",'True_Odds_Calculator_3-way'!A177)</f>
        <v>2.08</v>
      </c>
      <c r="B176" s="4">
        <f>IF('True_Odds_Calculator_3-way'!B177="","",'True_Odds_Calculator_3-way'!B177)</f>
        <v>3.5</v>
      </c>
      <c r="C176" s="4">
        <f>IF('True_Odds_Calculator_3-way'!C177="","",'True_Odds_Calculator_3-way'!C177)</f>
        <v>3.46</v>
      </c>
      <c r="D176" s="4">
        <f t="shared" si="10"/>
        <v>5.5500857523978819E-2</v>
      </c>
      <c r="E176" s="4">
        <f t="shared" si="11"/>
        <v>2.163242871865338</v>
      </c>
      <c r="F176" s="4">
        <f t="shared" si="12"/>
        <v>3.7423188922564918</v>
      </c>
      <c r="G176" s="4">
        <f t="shared" si="13"/>
        <v>3.6966245964191362</v>
      </c>
      <c r="I176" s="4">
        <f t="shared" si="14"/>
        <v>1.0555008575239788</v>
      </c>
    </row>
    <row r="177" spans="1:9" x14ac:dyDescent="0.2">
      <c r="A177" s="4">
        <f>IF('True_Odds_Calculator_3-way'!A178="","",'True_Odds_Calculator_3-way'!A178)</f>
        <v>2.08</v>
      </c>
      <c r="B177" s="4">
        <f>IF('True_Odds_Calculator_3-way'!B178="","",'True_Odds_Calculator_3-way'!B178)</f>
        <v>3.58</v>
      </c>
      <c r="C177" s="4">
        <f>IF('True_Odds_Calculator_3-way'!C178="","",'True_Odds_Calculator_3-way'!C178)</f>
        <v>3.38</v>
      </c>
      <c r="D177" s="4">
        <f t="shared" si="10"/>
        <v>5.595682787345857E-2</v>
      </c>
      <c r="E177" s="4">
        <f t="shared" si="11"/>
        <v>2.1639543617439823</v>
      </c>
      <c r="F177" s="4">
        <f t="shared" si="12"/>
        <v>3.8361601623181047</v>
      </c>
      <c r="G177" s="4">
        <f t="shared" si="13"/>
        <v>3.6074292698923767</v>
      </c>
      <c r="I177" s="4">
        <f t="shared" si="14"/>
        <v>1.0559568278734586</v>
      </c>
    </row>
    <row r="178" spans="1:9" x14ac:dyDescent="0.2">
      <c r="A178" s="4">
        <f>IF('True_Odds_Calculator_3-way'!A179="","",'True_Odds_Calculator_3-way'!A179)</f>
        <v>2.7650000000000001</v>
      </c>
      <c r="B178" s="4">
        <f>IF('True_Odds_Calculator_3-way'!B179="","",'True_Odds_Calculator_3-way'!B179)</f>
        <v>3.5</v>
      </c>
      <c r="C178" s="4">
        <f>IF('True_Odds_Calculator_3-way'!C179="","",'True_Odds_Calculator_3-way'!C179)</f>
        <v>2.4500000000000002</v>
      </c>
      <c r="D178" s="4">
        <f t="shared" si="10"/>
        <v>5.554120382330141E-2</v>
      </c>
      <c r="E178" s="4">
        <f t="shared" si="11"/>
        <v>2.9141781681304892</v>
      </c>
      <c r="F178" s="4">
        <f t="shared" si="12"/>
        <v>3.7425072510473734</v>
      </c>
      <c r="G178" s="4">
        <f t="shared" si="13"/>
        <v>2.5664088397790055</v>
      </c>
      <c r="I178" s="4">
        <f t="shared" si="14"/>
        <v>1.0555412038233014</v>
      </c>
    </row>
    <row r="179" spans="1:9" x14ac:dyDescent="0.2">
      <c r="A179" s="4">
        <f>IF('True_Odds_Calculator_3-way'!A180="","",'True_Odds_Calculator_3-way'!A180)</f>
        <v>1.67</v>
      </c>
      <c r="B179" s="4">
        <f>IF('True_Odds_Calculator_3-way'!B180="","",'True_Odds_Calculator_3-way'!B180)</f>
        <v>3.94</v>
      </c>
      <c r="C179" s="4">
        <f>IF('True_Odds_Calculator_3-way'!C180="","",'True_Odds_Calculator_3-way'!C180)</f>
        <v>4.84</v>
      </c>
      <c r="D179" s="4">
        <f t="shared" si="10"/>
        <v>5.9221072056499624E-2</v>
      </c>
      <c r="E179" s="4">
        <f t="shared" si="11"/>
        <v>1.7269306820735424</v>
      </c>
      <c r="F179" s="4">
        <f t="shared" si="12"/>
        <v>4.2722855904044792</v>
      </c>
      <c r="G179" s="4">
        <f t="shared" si="13"/>
        <v>5.3512790145894646</v>
      </c>
      <c r="I179" s="4">
        <f t="shared" si="14"/>
        <v>1.0592210720564996</v>
      </c>
    </row>
    <row r="180" spans="1:9" x14ac:dyDescent="0.2">
      <c r="A180" s="4">
        <f>IF('True_Odds_Calculator_3-way'!A181="","",'True_Odds_Calculator_3-way'!A181)</f>
        <v>2.38</v>
      </c>
      <c r="B180" s="4">
        <f>IF('True_Odds_Calculator_3-way'!B181="","",'True_Odds_Calculator_3-way'!B181)</f>
        <v>3.44</v>
      </c>
      <c r="C180" s="4">
        <f>IF('True_Odds_Calculator_3-way'!C181="","",'True_Odds_Calculator_3-way'!C181)</f>
        <v>3.09</v>
      </c>
      <c r="D180" s="4">
        <f t="shared" si="10"/>
        <v>3.4490337114751135E-2</v>
      </c>
      <c r="E180" s="4">
        <f t="shared" si="11"/>
        <v>2.4469543833928591</v>
      </c>
      <c r="F180" s="4">
        <f t="shared" si="12"/>
        <v>3.5816504049448126</v>
      </c>
      <c r="G180" s="4">
        <f t="shared" si="13"/>
        <v>3.2038157042022117</v>
      </c>
      <c r="I180" s="4">
        <f t="shared" si="14"/>
        <v>1.0344903371147511</v>
      </c>
    </row>
    <row r="181" spans="1:9" x14ac:dyDescent="0.2">
      <c r="A181" s="4">
        <f>IF('True_Odds_Calculator_3-way'!A182="","",'True_Odds_Calculator_3-way'!A182)</f>
        <v>3.01</v>
      </c>
      <c r="B181" s="4">
        <f>IF('True_Odds_Calculator_3-way'!B182="","",'True_Odds_Calculator_3-way'!B182)</f>
        <v>3.34</v>
      </c>
      <c r="C181" s="4">
        <f>IF('True_Odds_Calculator_3-way'!C182="","",'True_Odds_Calculator_3-way'!C182)</f>
        <v>2.33</v>
      </c>
      <c r="D181" s="4">
        <f t="shared" si="10"/>
        <v>6.0811660582276161E-2</v>
      </c>
      <c r="E181" s="4">
        <f t="shared" si="11"/>
        <v>3.2055868496671995</v>
      </c>
      <c r="F181" s="4">
        <f t="shared" si="12"/>
        <v>3.5825518309012163</v>
      </c>
      <c r="G181" s="4">
        <f t="shared" si="13"/>
        <v>2.445502013138908</v>
      </c>
      <c r="I181" s="4">
        <f t="shared" si="14"/>
        <v>1.0608116605822762</v>
      </c>
    </row>
    <row r="182" spans="1:9" x14ac:dyDescent="0.2">
      <c r="A182" s="4">
        <f>IF('True_Odds_Calculator_3-way'!A183="","",'True_Odds_Calculator_3-way'!A183)</f>
        <v>2.65</v>
      </c>
      <c r="B182" s="4">
        <f>IF('True_Odds_Calculator_3-way'!B183="","",'True_Odds_Calculator_3-way'!B183)</f>
        <v>3.23</v>
      </c>
      <c r="C182" s="4">
        <f>IF('True_Odds_Calculator_3-way'!C183="","",'True_Odds_Calculator_3-way'!C183)</f>
        <v>2.68</v>
      </c>
      <c r="D182" s="4">
        <f t="shared" si="10"/>
        <v>6.0090342144060838E-2</v>
      </c>
      <c r="E182" s="4">
        <f t="shared" si="11"/>
        <v>2.7985462832380938</v>
      </c>
      <c r="F182" s="4">
        <f t="shared" si="12"/>
        <v>3.4534273137303306</v>
      </c>
      <c r="G182" s="4">
        <f t="shared" si="13"/>
        <v>2.8320251061108492</v>
      </c>
      <c r="I182" s="4">
        <f t="shared" si="14"/>
        <v>1.0600903421440608</v>
      </c>
    </row>
    <row r="183" spans="1:9" x14ac:dyDescent="0.2">
      <c r="A183" s="4">
        <f>IF('True_Odds_Calculator_3-way'!A184="","",'True_Odds_Calculator_3-way'!A184)</f>
        <v>6.48</v>
      </c>
      <c r="B183" s="4">
        <f>IF('True_Odds_Calculator_3-way'!B184="","",'True_Odds_Calculator_3-way'!B184)</f>
        <v>5.47</v>
      </c>
      <c r="C183" s="4">
        <f>IF('True_Odds_Calculator_3-way'!C184="","",'True_Odds_Calculator_3-way'!C184)</f>
        <v>1.44</v>
      </c>
      <c r="D183" s="4">
        <f t="shared" si="10"/>
        <v>3.1580788588710496E-2</v>
      </c>
      <c r="E183" s="4">
        <f t="shared" si="11"/>
        <v>6.9543902789949374</v>
      </c>
      <c r="F183" s="4">
        <f t="shared" si="12"/>
        <v>5.8042203857952233</v>
      </c>
      <c r="G183" s="4">
        <f t="shared" si="13"/>
        <v>1.4621646297864852</v>
      </c>
      <c r="I183" s="4">
        <f t="shared" si="14"/>
        <v>1.0315807885887105</v>
      </c>
    </row>
    <row r="184" spans="1:9" x14ac:dyDescent="0.2">
      <c r="A184" s="4">
        <f>IF('True_Odds_Calculator_3-way'!A185="","",'True_Odds_Calculator_3-way'!A185)</f>
        <v>2.1</v>
      </c>
      <c r="B184" s="4">
        <f>IF('True_Odds_Calculator_3-way'!B185="","",'True_Odds_Calculator_3-way'!B185)</f>
        <v>3.46</v>
      </c>
      <c r="C184" s="4">
        <f>IF('True_Odds_Calculator_3-way'!C185="","",'True_Odds_Calculator_3-way'!C185)</f>
        <v>3.83</v>
      </c>
      <c r="D184" s="4">
        <f t="shared" si="10"/>
        <v>2.6304422975063968E-2</v>
      </c>
      <c r="E184" s="4">
        <f t="shared" si="11"/>
        <v>2.139392846032302</v>
      </c>
      <c r="F184" s="4">
        <f t="shared" si="12"/>
        <v>3.5682528257920465</v>
      </c>
      <c r="G184" s="4">
        <f t="shared" si="13"/>
        <v>3.9630883538292547</v>
      </c>
      <c r="I184" s="4">
        <f t="shared" si="14"/>
        <v>1.026304422975064</v>
      </c>
    </row>
    <row r="185" spans="1:9" x14ac:dyDescent="0.2">
      <c r="A185" s="4">
        <f>IF('True_Odds_Calculator_3-way'!A186="","",'True_Odds_Calculator_3-way'!A186)</f>
        <v>8.35</v>
      </c>
      <c r="B185" s="4">
        <f>IF('True_Odds_Calculator_3-way'!B186="","",'True_Odds_Calculator_3-way'!B186)</f>
        <v>5.53</v>
      </c>
      <c r="C185" s="4">
        <f>IF('True_Odds_Calculator_3-way'!C186="","",'True_Odds_Calculator_3-way'!C186)</f>
        <v>1.37</v>
      </c>
      <c r="D185" s="4">
        <f t="shared" si="10"/>
        <v>3.0519312742632865E-2</v>
      </c>
      <c r="E185" s="4">
        <f t="shared" si="11"/>
        <v>9.1251387477470374</v>
      </c>
      <c r="F185" s="4">
        <f t="shared" si="12"/>
        <v>5.8596477658972885</v>
      </c>
      <c r="G185" s="4">
        <f t="shared" si="13"/>
        <v>1.3893637752571302</v>
      </c>
      <c r="I185" s="4">
        <f t="shared" si="14"/>
        <v>1.0305193127426329</v>
      </c>
    </row>
    <row r="186" spans="1:9" x14ac:dyDescent="0.2">
      <c r="A186" s="4">
        <f>IF('True_Odds_Calculator_3-way'!A187="","",'True_Odds_Calculator_3-way'!A187)</f>
        <v>2.16</v>
      </c>
      <c r="B186" s="4">
        <f>IF('True_Odds_Calculator_3-way'!B187="","",'True_Odds_Calculator_3-way'!B187)</f>
        <v>3.75</v>
      </c>
      <c r="C186" s="4">
        <f>IF('True_Odds_Calculator_3-way'!C187="","",'True_Odds_Calculator_3-way'!C187)</f>
        <v>3.37</v>
      </c>
      <c r="D186" s="4">
        <f t="shared" si="10"/>
        <v>2.6365534674140045E-2</v>
      </c>
      <c r="E186" s="4">
        <f t="shared" si="11"/>
        <v>2.2017971220236174</v>
      </c>
      <c r="F186" s="4">
        <f t="shared" si="12"/>
        <v>3.8778003494665665</v>
      </c>
      <c r="G186" s="4">
        <f t="shared" si="13"/>
        <v>3.4728565794328317</v>
      </c>
      <c r="I186" s="4">
        <f t="shared" si="14"/>
        <v>1.02636553467414</v>
      </c>
    </row>
    <row r="187" spans="1:9" x14ac:dyDescent="0.2">
      <c r="A187" s="4">
        <f>IF('True_Odds_Calculator_3-way'!A188="","",'True_Odds_Calculator_3-way'!A188)</f>
        <v>3.19</v>
      </c>
      <c r="B187" s="4">
        <f>IF('True_Odds_Calculator_3-way'!B188="","",'True_Odds_Calculator_3-way'!B188)</f>
        <v>3.81</v>
      </c>
      <c r="C187" s="4">
        <f>IF('True_Odds_Calculator_3-way'!C188="","",'True_Odds_Calculator_3-way'!C188)</f>
        <v>2.23</v>
      </c>
      <c r="D187" s="4">
        <f t="shared" si="10"/>
        <v>2.4377308699043976E-2</v>
      </c>
      <c r="E187" s="4">
        <f t="shared" si="11"/>
        <v>3.2748890706804046</v>
      </c>
      <c r="F187" s="4">
        <f t="shared" si="12"/>
        <v>3.9317229258219761</v>
      </c>
      <c r="G187" s="4">
        <f t="shared" si="13"/>
        <v>2.2711543759521557</v>
      </c>
      <c r="I187" s="4">
        <f t="shared" si="14"/>
        <v>1.024377308699044</v>
      </c>
    </row>
    <row r="188" spans="1:9" x14ac:dyDescent="0.2">
      <c r="A188" s="4">
        <f>IF('True_Odds_Calculator_3-way'!A189="","",'True_Odds_Calculator_3-way'!A189)</f>
        <v>1.71</v>
      </c>
      <c r="B188" s="4">
        <f>IF('True_Odds_Calculator_3-way'!B189="","",'True_Odds_Calculator_3-way'!B189)</f>
        <v>4.1100000000000003</v>
      </c>
      <c r="C188" s="4">
        <f>IF('True_Odds_Calculator_3-way'!C189="","",'True_Odds_Calculator_3-way'!C189)</f>
        <v>4.97</v>
      </c>
      <c r="D188" s="4">
        <f t="shared" si="10"/>
        <v>2.9311567531281391E-2</v>
      </c>
      <c r="E188" s="4">
        <f t="shared" si="11"/>
        <v>1.7390554312060902</v>
      </c>
      <c r="F188" s="4">
        <f t="shared" si="12"/>
        <v>4.2819495970477917</v>
      </c>
      <c r="G188" s="4">
        <f t="shared" si="13"/>
        <v>5.2236582147654946</v>
      </c>
      <c r="I188" s="4">
        <f t="shared" si="14"/>
        <v>1.0293115675312814</v>
      </c>
    </row>
    <row r="189" spans="1:9" x14ac:dyDescent="0.2">
      <c r="A189" s="4">
        <f>IF('True_Odds_Calculator_3-way'!A190="","",'True_Odds_Calculator_3-way'!A190)</f>
        <v>1.39</v>
      </c>
      <c r="B189" s="4">
        <f>IF('True_Odds_Calculator_3-way'!B190="","",'True_Odds_Calculator_3-way'!B190)</f>
        <v>5.47</v>
      </c>
      <c r="C189" s="4">
        <f>IF('True_Odds_Calculator_3-way'!C190="","",'True_Odds_Calculator_3-way'!C190)</f>
        <v>7.82</v>
      </c>
      <c r="D189" s="4">
        <f t="shared" si="10"/>
        <v>3.011705477326232E-2</v>
      </c>
      <c r="E189" s="4">
        <f t="shared" si="11"/>
        <v>1.409670879255029</v>
      </c>
      <c r="F189" s="4">
        <f t="shared" si="12"/>
        <v>5.7878295733766372</v>
      </c>
      <c r="G189" s="4">
        <f t="shared" si="13"/>
        <v>8.4862110395606791</v>
      </c>
      <c r="I189" s="4">
        <f t="shared" si="14"/>
        <v>1.0301170547732623</v>
      </c>
    </row>
    <row r="190" spans="1:9" x14ac:dyDescent="0.2">
      <c r="A190" s="4">
        <f>IF('True_Odds_Calculator_3-way'!A191="","",'True_Odds_Calculator_3-way'!A191)</f>
        <v>2.33</v>
      </c>
      <c r="B190" s="4">
        <f>IF('True_Odds_Calculator_3-way'!B191="","",'True_Odds_Calculator_3-way'!B191)</f>
        <v>3.49</v>
      </c>
      <c r="C190" s="4">
        <f>IF('True_Odds_Calculator_3-way'!C191="","",'True_Odds_Calculator_3-way'!C191)</f>
        <v>3.14</v>
      </c>
      <c r="D190" s="4">
        <f t="shared" si="10"/>
        <v>3.4188838225239326E-2</v>
      </c>
      <c r="E190" s="4">
        <f t="shared" si="11"/>
        <v>2.39355690892164</v>
      </c>
      <c r="F190" s="4">
        <f t="shared" si="12"/>
        <v>3.6345573026069249</v>
      </c>
      <c r="G190" s="4">
        <f t="shared" si="13"/>
        <v>3.2565328032681382</v>
      </c>
      <c r="I190" s="4">
        <f t="shared" si="14"/>
        <v>1.0341888382252393</v>
      </c>
    </row>
    <row r="191" spans="1:9" x14ac:dyDescent="0.2">
      <c r="A191" s="4">
        <f>IF('True_Odds_Calculator_3-way'!A192="","",'True_Odds_Calculator_3-way'!A192)</f>
        <v>5.84</v>
      </c>
      <c r="B191" s="4">
        <f>IF('True_Odds_Calculator_3-way'!B192="","",'True_Odds_Calculator_3-way'!B192)</f>
        <v>4.54</v>
      </c>
      <c r="C191" s="4">
        <f>IF('True_Odds_Calculator_3-way'!C192="","",'True_Odds_Calculator_3-way'!C192)</f>
        <v>1.56</v>
      </c>
      <c r="D191" s="4">
        <f t="shared" si="10"/>
        <v>3.252283491858643E-2</v>
      </c>
      <c r="E191" s="4">
        <f t="shared" si="11"/>
        <v>6.2347275773469368</v>
      </c>
      <c r="F191" s="4">
        <f t="shared" si="12"/>
        <v>4.7750162241106908</v>
      </c>
      <c r="G191" s="4">
        <f t="shared" si="13"/>
        <v>1.5868363771186353</v>
      </c>
      <c r="I191" s="4">
        <f t="shared" si="14"/>
        <v>1.0325228349185864</v>
      </c>
    </row>
    <row r="192" spans="1:9" x14ac:dyDescent="0.2">
      <c r="A192" s="4">
        <f>IF('True_Odds_Calculator_3-way'!A193="","",'True_Odds_Calculator_3-way'!A193)</f>
        <v>6.44</v>
      </c>
      <c r="B192" s="4">
        <f>IF('True_Odds_Calculator_3-way'!B193="","",'True_Odds_Calculator_3-way'!B193)</f>
        <v>4.32</v>
      </c>
      <c r="C192" s="4">
        <f>IF('True_Odds_Calculator_3-way'!C193="","",'True_Odds_Calculator_3-way'!C193)</f>
        <v>1.54</v>
      </c>
      <c r="D192" s="4">
        <f t="shared" si="10"/>
        <v>3.6111633937720988E-2</v>
      </c>
      <c r="E192" s="4">
        <f t="shared" si="11"/>
        <v>6.9811784458530548</v>
      </c>
      <c r="F192" s="4">
        <f t="shared" si="12"/>
        <v>4.5569656443082014</v>
      </c>
      <c r="G192" s="4">
        <f t="shared" si="13"/>
        <v>1.5690866382457418</v>
      </c>
      <c r="I192" s="4">
        <f t="shared" si="14"/>
        <v>1.036111633937721</v>
      </c>
    </row>
    <row r="193" spans="1:9" x14ac:dyDescent="0.2">
      <c r="A193" s="4">
        <f>IF('True_Odds_Calculator_3-way'!A194="","",'True_Odds_Calculator_3-way'!A194)</f>
        <v>3.22</v>
      </c>
      <c r="B193" s="4">
        <f>IF('True_Odds_Calculator_3-way'!B194="","",'True_Odds_Calculator_3-way'!B194)</f>
        <v>3.26</v>
      </c>
      <c r="C193" s="4">
        <f>IF('True_Odds_Calculator_3-way'!C194="","",'True_Odds_Calculator_3-way'!C194)</f>
        <v>2.42</v>
      </c>
      <c r="D193" s="4">
        <f t="shared" si="10"/>
        <v>3.0530612964716486E-2</v>
      </c>
      <c r="E193" s="4">
        <f t="shared" si="11"/>
        <v>3.3290927879509473</v>
      </c>
      <c r="F193" s="4">
        <f t="shared" si="12"/>
        <v>3.3718670835334659</v>
      </c>
      <c r="G193" s="4">
        <f t="shared" si="13"/>
        <v>2.4811047158968229</v>
      </c>
      <c r="I193" s="4">
        <f t="shared" si="14"/>
        <v>1.0305306129647165</v>
      </c>
    </row>
    <row r="194" spans="1:9" x14ac:dyDescent="0.2">
      <c r="A194" s="4">
        <f>IF('True_Odds_Calculator_3-way'!A195="","",'True_Odds_Calculator_3-way'!A195)</f>
        <v>1.85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4.34</v>
      </c>
      <c r="D194" s="4">
        <f t="shared" si="10"/>
        <v>3.9772491385394515E-2</v>
      </c>
      <c r="E194" s="4">
        <f t="shared" si="11"/>
        <v>1.8965146186551889</v>
      </c>
      <c r="F194" s="4">
        <f t="shared" si="12"/>
        <v>3.9129799101099256</v>
      </c>
      <c r="G194" s="4">
        <f t="shared" si="13"/>
        <v>4.6049579403517704</v>
      </c>
      <c r="I194" s="4">
        <f t="shared" si="14"/>
        <v>1.0397724913853945</v>
      </c>
    </row>
    <row r="195" spans="1:9" x14ac:dyDescent="0.2">
      <c r="A195" s="4">
        <f>IF('True_Odds_Calculator_3-way'!A196="","",'True_Odds_Calculator_3-way'!A196)</f>
        <v>1.85</v>
      </c>
      <c r="B195" s="4">
        <f>IF('True_Odds_Calculator_3-way'!B196="","",'True_Odds_Calculator_3-way'!B196)</f>
        <v>3.73</v>
      </c>
      <c r="C195" s="4">
        <f>IF('True_Odds_Calculator_3-way'!C196="","",'True_Odds_Calculator_3-way'!C196)</f>
        <v>4.33</v>
      </c>
      <c r="D195" s="4">
        <f t="shared" ref="D195:D258" si="15">IF(A195="","",((1/A195)+(1/B195)+(1/C195))-1)</f>
        <v>3.9583937502938982E-2</v>
      </c>
      <c r="E195" s="4">
        <f t="shared" ref="E195:E258" si="16">IF(A195="","",(3*A195)/(3-($D195*A195)))</f>
        <v>1.8962885840935151</v>
      </c>
      <c r="F195" s="4">
        <f t="shared" ref="F195:F258" si="17">IF(B195="","",(3*B195)/(3-($D195*B195)))</f>
        <v>3.923078337056729</v>
      </c>
      <c r="G195" s="4">
        <f t="shared" ref="G195:G258" si="18">IF(C195="","",(3*C195)/(3-($D195*C195)))</f>
        <v>4.5923753372715952</v>
      </c>
      <c r="I195" s="4">
        <f t="shared" ref="I195:I258" si="19">IF(A195="","",D195+1)</f>
        <v>1.039583937502939</v>
      </c>
    </row>
    <row r="196" spans="1:9" x14ac:dyDescent="0.2">
      <c r="A196" s="4">
        <f>IF('True_Odds_Calculator_3-way'!A197="","",'True_Odds_Calculator_3-way'!A197)</f>
        <v>1.94</v>
      </c>
      <c r="B196" s="4">
        <f>IF('True_Odds_Calculator_3-way'!B197="","",'True_Odds_Calculator_3-way'!B197)</f>
        <v>3.7</v>
      </c>
      <c r="C196" s="4">
        <f>IF('True_Odds_Calculator_3-way'!C197="","",'True_Odds_Calculator_3-way'!C197)</f>
        <v>3.97</v>
      </c>
      <c r="D196" s="4">
        <f t="shared" si="15"/>
        <v>3.7623356561786725E-2</v>
      </c>
      <c r="E196" s="4">
        <f t="shared" si="16"/>
        <v>1.9883767501510647</v>
      </c>
      <c r="F196" s="4">
        <f t="shared" si="17"/>
        <v>3.880042263378185</v>
      </c>
      <c r="G196" s="4">
        <f t="shared" si="18"/>
        <v>4.1780160747849919</v>
      </c>
      <c r="I196" s="4">
        <f t="shared" si="19"/>
        <v>1.0376233565617867</v>
      </c>
    </row>
    <row r="197" spans="1:9" x14ac:dyDescent="0.2">
      <c r="A197" s="4">
        <f>IF('True_Odds_Calculator_3-way'!A198="","",'True_Odds_Calculator_3-way'!A198)</f>
        <v>2.64</v>
      </c>
      <c r="B197" s="4">
        <f>IF('True_Odds_Calculator_3-way'!B198="","",'True_Odds_Calculator_3-way'!B198)</f>
        <v>3.19</v>
      </c>
      <c r="C197" s="4">
        <f>IF('True_Odds_Calculator_3-way'!C198="","",'True_Odds_Calculator_3-way'!C198)</f>
        <v>2.88</v>
      </c>
      <c r="D197" s="4">
        <f t="shared" si="15"/>
        <v>3.9489724834552486E-2</v>
      </c>
      <c r="E197" s="4">
        <f t="shared" si="16"/>
        <v>2.7350454491326954</v>
      </c>
      <c r="F197" s="4">
        <f t="shared" si="17"/>
        <v>3.3298216788285897</v>
      </c>
      <c r="G197" s="4">
        <f t="shared" si="18"/>
        <v>2.9934833608480327</v>
      </c>
      <c r="I197" s="4">
        <f t="shared" si="19"/>
        <v>1.0394897248345525</v>
      </c>
    </row>
    <row r="198" spans="1:9" x14ac:dyDescent="0.2">
      <c r="A198" s="4">
        <f>IF('True_Odds_Calculator_3-way'!A199="","",'True_Odds_Calculator_3-way'!A199)</f>
        <v>2.65</v>
      </c>
      <c r="B198" s="4">
        <f>IF('True_Odds_Calculator_3-way'!B199="","",'True_Odds_Calculator_3-way'!B199)</f>
        <v>3.36</v>
      </c>
      <c r="C198" s="4">
        <f>IF('True_Odds_Calculator_3-way'!C199="","",'True_Odds_Calculator_3-way'!C199)</f>
        <v>2.74</v>
      </c>
      <c r="D198" s="4">
        <f t="shared" si="15"/>
        <v>3.9941041834720359E-2</v>
      </c>
      <c r="E198" s="4">
        <f t="shared" si="16"/>
        <v>2.7469145903359609</v>
      </c>
      <c r="F198" s="4">
        <f t="shared" si="17"/>
        <v>3.5173447850307755</v>
      </c>
      <c r="G198" s="4">
        <f t="shared" si="18"/>
        <v>2.8437381010476517</v>
      </c>
      <c r="I198" s="4">
        <f t="shared" si="19"/>
        <v>1.0399410418347204</v>
      </c>
    </row>
    <row r="199" spans="1:9" x14ac:dyDescent="0.2">
      <c r="A199" s="4">
        <f>IF('True_Odds_Calculator_3-way'!A200="","",'True_Odds_Calculator_3-way'!A200)</f>
        <v>4.62</v>
      </c>
      <c r="B199" s="4">
        <f>IF('True_Odds_Calculator_3-way'!B200="","",'True_Odds_Calculator_3-way'!B200)</f>
        <v>3.82</v>
      </c>
      <c r="C199" s="4">
        <f>IF('True_Odds_Calculator_3-way'!C200="","",'True_Odds_Calculator_3-way'!C200)</f>
        <v>1.78</v>
      </c>
      <c r="D199" s="4">
        <f t="shared" si="15"/>
        <v>4.002807397124708E-2</v>
      </c>
      <c r="E199" s="4">
        <f t="shared" si="16"/>
        <v>4.9235004925461903</v>
      </c>
      <c r="F199" s="4">
        <f t="shared" si="17"/>
        <v>4.0251586359783085</v>
      </c>
      <c r="G199" s="4">
        <f t="shared" si="18"/>
        <v>1.8233034394685999</v>
      </c>
      <c r="I199" s="4">
        <f t="shared" si="19"/>
        <v>1.0400280739712471</v>
      </c>
    </row>
    <row r="200" spans="1:9" x14ac:dyDescent="0.2">
      <c r="A200" s="4">
        <f>IF('True_Odds_Calculator_3-way'!A201="","",'True_Odds_Calculator_3-way'!A201)</f>
        <v>1.93</v>
      </c>
      <c r="B200" s="4">
        <f>IF('True_Odds_Calculator_3-way'!B201="","",'True_Odds_Calculator_3-way'!B201)</f>
        <v>3.57</v>
      </c>
      <c r="C200" s="4">
        <f>IF('True_Odds_Calculator_3-way'!C201="","",'True_Odds_Calculator_3-way'!C201)</f>
        <v>4.1500000000000004</v>
      </c>
      <c r="D200" s="4">
        <f t="shared" si="15"/>
        <v>3.9210615265520721E-2</v>
      </c>
      <c r="E200" s="4">
        <f t="shared" si="16"/>
        <v>1.9799450967638665</v>
      </c>
      <c r="F200" s="4">
        <f t="shared" si="17"/>
        <v>3.744731540994656</v>
      </c>
      <c r="G200" s="4">
        <f t="shared" si="18"/>
        <v>4.3880116823702773</v>
      </c>
      <c r="I200" s="4">
        <f t="shared" si="19"/>
        <v>1.0392106152655207</v>
      </c>
    </row>
    <row r="201" spans="1:9" x14ac:dyDescent="0.2">
      <c r="A201" s="4">
        <f>IF('True_Odds_Calculator_3-way'!A202="","",'True_Odds_Calculator_3-way'!A202)</f>
        <v>4.1900000000000004</v>
      </c>
      <c r="B201" s="4">
        <f>IF('True_Odds_Calculator_3-way'!B202="","",'True_Odds_Calculator_3-way'!B202)</f>
        <v>3.63</v>
      </c>
      <c r="C201" s="4">
        <f>IF('True_Odds_Calculator_3-way'!C202="","",'True_Odds_Calculator_3-way'!C202)</f>
        <v>1.84</v>
      </c>
      <c r="D201" s="4">
        <f t="shared" si="15"/>
        <v>5.7623839020350509E-2</v>
      </c>
      <c r="E201" s="4">
        <f t="shared" si="16"/>
        <v>4.5567316662169137</v>
      </c>
      <c r="F201" s="4">
        <f t="shared" si="17"/>
        <v>3.9020713187137397</v>
      </c>
      <c r="G201" s="4">
        <f t="shared" si="18"/>
        <v>1.9074129743499522</v>
      </c>
      <c r="I201" s="4">
        <f t="shared" si="19"/>
        <v>1.0576238390203505</v>
      </c>
    </row>
    <row r="202" spans="1:9" x14ac:dyDescent="0.2">
      <c r="A202" s="4">
        <f>IF('True_Odds_Calculator_3-way'!A203="","",'True_Odds_Calculator_3-way'!A203)</f>
        <v>1.78</v>
      </c>
      <c r="B202" s="4">
        <f>IF('True_Odds_Calculator_3-way'!B203="","",'True_Odds_Calculator_3-way'!B203)</f>
        <v>3.37</v>
      </c>
      <c r="C202" s="4">
        <f>IF('True_Odds_Calculator_3-way'!C203="","",'True_Odds_Calculator_3-way'!C203)</f>
        <v>4.97</v>
      </c>
      <c r="D202" s="4">
        <f t="shared" si="15"/>
        <v>5.9740901314263795E-2</v>
      </c>
      <c r="E202" s="4">
        <f t="shared" si="16"/>
        <v>1.8454130041236221</v>
      </c>
      <c r="F202" s="4">
        <f t="shared" si="17"/>
        <v>3.6124261079177611</v>
      </c>
      <c r="G202" s="4">
        <f t="shared" si="18"/>
        <v>5.5159142217619008</v>
      </c>
      <c r="I202" s="4">
        <f t="shared" si="19"/>
        <v>1.0597409013142638</v>
      </c>
    </row>
    <row r="203" spans="1:9" x14ac:dyDescent="0.2">
      <c r="A203" s="4">
        <f>IF('True_Odds_Calculator_3-way'!A204="","",'True_Odds_Calculator_3-way'!A204)</f>
        <v>3.53</v>
      </c>
      <c r="B203" s="4">
        <f>IF('True_Odds_Calculator_3-way'!B204="","",'True_Odds_Calculator_3-way'!B204)</f>
        <v>3.49</v>
      </c>
      <c r="C203" s="4">
        <f>IF('True_Odds_Calculator_3-way'!C204="","",'True_Odds_Calculator_3-way'!C204)</f>
        <v>2.0499999999999998</v>
      </c>
      <c r="D203" s="4">
        <f t="shared" si="15"/>
        <v>5.7623948318348717E-2</v>
      </c>
      <c r="E203" s="4">
        <f t="shared" si="16"/>
        <v>3.7867580192806094</v>
      </c>
      <c r="F203" s="4">
        <f t="shared" si="17"/>
        <v>3.7407654269969393</v>
      </c>
      <c r="G203" s="4">
        <f t="shared" si="18"/>
        <v>2.1340303576083506</v>
      </c>
      <c r="I203" s="4">
        <f t="shared" si="19"/>
        <v>1.0576239483183487</v>
      </c>
    </row>
    <row r="204" spans="1:9" x14ac:dyDescent="0.2">
      <c r="A204" s="4">
        <f>IF('True_Odds_Calculator_3-way'!A205="","",'True_Odds_Calculator_3-way'!A205)</f>
        <v>4.9800000000000004</v>
      </c>
      <c r="B204" s="4">
        <f>IF('True_Odds_Calculator_3-way'!B205="","",'True_Odds_Calculator_3-way'!B205)</f>
        <v>3.33</v>
      </c>
      <c r="C204" s="4">
        <f>IF('True_Odds_Calculator_3-way'!C205="","",'True_Odds_Calculator_3-way'!C205)</f>
        <v>1.79</v>
      </c>
      <c r="D204" s="4">
        <f t="shared" si="15"/>
        <v>5.9762731028800697E-2</v>
      </c>
      <c r="E204" s="4">
        <f t="shared" si="16"/>
        <v>5.5284568259692666</v>
      </c>
      <c r="F204" s="4">
        <f t="shared" si="17"/>
        <v>3.5665959618217862</v>
      </c>
      <c r="G204" s="4">
        <f t="shared" si="18"/>
        <v>1.8561887766568186</v>
      </c>
      <c r="I204" s="4">
        <f t="shared" si="19"/>
        <v>1.0597627310288007</v>
      </c>
    </row>
    <row r="205" spans="1:9" x14ac:dyDescent="0.2">
      <c r="A205" s="4">
        <f>IF('True_Odds_Calculator_3-way'!A206="","",'True_Odds_Calculator_3-way'!A206)</f>
        <v>1.19</v>
      </c>
      <c r="B205" s="4">
        <f>IF('True_Odds_Calculator_3-way'!B206="","",'True_Odds_Calculator_3-way'!B206)</f>
        <v>6.62</v>
      </c>
      <c r="C205" s="4">
        <f>IF('True_Odds_Calculator_3-way'!C206="","",'True_Odds_Calculator_3-way'!C206)</f>
        <v>13.75</v>
      </c>
      <c r="D205" s="4">
        <f t="shared" si="15"/>
        <v>6.4120808993743061E-2</v>
      </c>
      <c r="E205" s="4">
        <f t="shared" si="16"/>
        <v>1.2210570833103964</v>
      </c>
      <c r="F205" s="4">
        <f t="shared" si="17"/>
        <v>7.7110634415350976</v>
      </c>
      <c r="G205" s="4">
        <f t="shared" si="18"/>
        <v>19.472805064762689</v>
      </c>
      <c r="I205" s="4">
        <f t="shared" si="19"/>
        <v>1.0641208089937431</v>
      </c>
    </row>
    <row r="206" spans="1:9" x14ac:dyDescent="0.2">
      <c r="A206" s="4">
        <f>IF('True_Odds_Calculator_3-way'!A207="","",'True_Odds_Calculator_3-way'!A207)</f>
        <v>1.85</v>
      </c>
      <c r="B206" s="4">
        <f>IF('True_Odds_Calculator_3-way'!B207="","",'True_Odds_Calculator_3-way'!B207)</f>
        <v>3.43</v>
      </c>
      <c r="C206" s="4">
        <f>IF('True_Odds_Calculator_3-way'!C207="","",'True_Odds_Calculator_3-way'!C207)</f>
        <v>4.42</v>
      </c>
      <c r="D206" s="4">
        <f t="shared" si="15"/>
        <v>5.8330073936316396E-2</v>
      </c>
      <c r="E206" s="4">
        <f t="shared" si="16"/>
        <v>1.9190278386919983</v>
      </c>
      <c r="F206" s="4">
        <f t="shared" si="17"/>
        <v>3.6750947040424968</v>
      </c>
      <c r="G206" s="4">
        <f t="shared" si="18"/>
        <v>4.8355668885567136</v>
      </c>
      <c r="I206" s="4">
        <f t="shared" si="19"/>
        <v>1.0583300739363164</v>
      </c>
    </row>
    <row r="207" spans="1:9" x14ac:dyDescent="0.2">
      <c r="A207" s="4">
        <f>IF('True_Odds_Calculator_3-way'!A208="","",'True_Odds_Calculator_3-way'!A208)</f>
        <v>1.98</v>
      </c>
      <c r="B207" s="4">
        <f>IF('True_Odds_Calculator_3-way'!B208="","",'True_Odds_Calculator_3-way'!B208)</f>
        <v>3.48</v>
      </c>
      <c r="C207" s="4">
        <f>IF('True_Odds_Calculator_3-way'!C208="","",'True_Odds_Calculator_3-way'!C208)</f>
        <v>3.79</v>
      </c>
      <c r="D207" s="4">
        <f t="shared" si="15"/>
        <v>5.6259069633648906E-2</v>
      </c>
      <c r="E207" s="4">
        <f t="shared" si="16"/>
        <v>2.0563544689102033</v>
      </c>
      <c r="F207" s="4">
        <f t="shared" si="17"/>
        <v>3.7229624695914394</v>
      </c>
      <c r="G207" s="4">
        <f t="shared" si="18"/>
        <v>4.0799803520630338</v>
      </c>
      <c r="I207" s="4">
        <f t="shared" si="19"/>
        <v>1.0562590696336489</v>
      </c>
    </row>
    <row r="208" spans="1:9" x14ac:dyDescent="0.2">
      <c r="A208" s="4">
        <f>IF('True_Odds_Calculator_3-way'!A209="","",'True_Odds_Calculator_3-way'!A209)</f>
        <v>4.92</v>
      </c>
      <c r="B208" s="4">
        <f>IF('True_Odds_Calculator_3-way'!B209="","",'True_Odds_Calculator_3-way'!B209)</f>
        <v>3.63</v>
      </c>
      <c r="C208" s="4">
        <f>IF('True_Odds_Calculator_3-way'!C209="","",'True_Odds_Calculator_3-way'!C209)</f>
        <v>1.78</v>
      </c>
      <c r="D208" s="4">
        <f t="shared" si="15"/>
        <v>4.0531878993225856E-2</v>
      </c>
      <c r="E208" s="4">
        <f t="shared" si="16"/>
        <v>5.270330920824895</v>
      </c>
      <c r="F208" s="4">
        <f t="shared" si="17"/>
        <v>3.8172095998893387</v>
      </c>
      <c r="G208" s="4">
        <f t="shared" si="18"/>
        <v>1.8238618995558027</v>
      </c>
      <c r="I208" s="4">
        <f t="shared" si="19"/>
        <v>1.0405318789932259</v>
      </c>
    </row>
    <row r="209" spans="1:9" x14ac:dyDescent="0.2">
      <c r="A209" s="4">
        <f>IF('True_Odds_Calculator_3-way'!A210="","",'True_Odds_Calculator_3-way'!A210)</f>
        <v>1.85</v>
      </c>
      <c r="B209" s="4">
        <f>IF('True_Odds_Calculator_3-way'!B210="","",'True_Odds_Calculator_3-way'!B210)</f>
        <v>3.58</v>
      </c>
      <c r="C209" s="4">
        <f>IF('True_Odds_Calculator_3-way'!C210="","",'True_Odds_Calculator_3-way'!C210)</f>
        <v>4.59</v>
      </c>
      <c r="D209" s="4">
        <f t="shared" si="15"/>
        <v>3.7735073226364602E-2</v>
      </c>
      <c r="E209" s="4">
        <f t="shared" si="16"/>
        <v>1.8940750542010121</v>
      </c>
      <c r="F209" s="4">
        <f t="shared" si="17"/>
        <v>3.7488109072209612</v>
      </c>
      <c r="G209" s="4">
        <f t="shared" si="18"/>
        <v>4.8712393580342122</v>
      </c>
      <c r="I209" s="4">
        <f t="shared" si="19"/>
        <v>1.0377350732263646</v>
      </c>
    </row>
    <row r="210" spans="1:9" x14ac:dyDescent="0.2">
      <c r="A210" s="4">
        <f>IF('True_Odds_Calculator_3-way'!A211="","",'True_Odds_Calculator_3-way'!A211)</f>
        <v>3.04</v>
      </c>
      <c r="B210" s="4">
        <f>IF('True_Odds_Calculator_3-way'!B211="","",'True_Odds_Calculator_3-way'!B211)</f>
        <v>3.46</v>
      </c>
      <c r="C210" s="4">
        <f>IF('True_Odds_Calculator_3-way'!C211="","",'True_Odds_Calculator_3-way'!C211)</f>
        <v>2.37</v>
      </c>
      <c r="D210" s="4">
        <f t="shared" si="15"/>
        <v>3.9905637731557198E-2</v>
      </c>
      <c r="E210" s="4">
        <f t="shared" si="16"/>
        <v>3.1681111699290279</v>
      </c>
      <c r="F210" s="4">
        <f t="shared" si="17"/>
        <v>3.6269275342188849</v>
      </c>
      <c r="G210" s="4">
        <f t="shared" si="18"/>
        <v>2.4471474333719629</v>
      </c>
      <c r="I210" s="4">
        <f t="shared" si="19"/>
        <v>1.0399056377315572</v>
      </c>
    </row>
    <row r="211" spans="1:9" x14ac:dyDescent="0.2">
      <c r="A211" s="4">
        <f>IF('True_Odds_Calculator_3-way'!A212="","",'True_Odds_Calculator_3-way'!A212)</f>
        <v>1.35</v>
      </c>
      <c r="B211" s="4">
        <f>IF('True_Odds_Calculator_3-way'!B212="","",'True_Odds_Calculator_3-way'!B212)</f>
        <v>5.03</v>
      </c>
      <c r="C211" s="4">
        <f>IF('True_Odds_Calculator_3-way'!C212="","",'True_Odds_Calculator_3-way'!C212)</f>
        <v>9.7200000000000006</v>
      </c>
      <c r="D211" s="4">
        <f t="shared" si="15"/>
        <v>4.2428556234608727E-2</v>
      </c>
      <c r="E211" s="4">
        <f t="shared" si="16"/>
        <v>1.3762770517276326</v>
      </c>
      <c r="F211" s="4">
        <f t="shared" si="17"/>
        <v>5.4152317098384373</v>
      </c>
      <c r="G211" s="4">
        <f t="shared" si="18"/>
        <v>11.2691539383509</v>
      </c>
      <c r="I211" s="4">
        <f t="shared" si="19"/>
        <v>1.0424285562346087</v>
      </c>
    </row>
    <row r="212" spans="1:9" x14ac:dyDescent="0.2">
      <c r="A212" s="4">
        <f>IF('True_Odds_Calculator_3-way'!A213="","",'True_Odds_Calculator_3-way'!A213)</f>
        <v>1.4</v>
      </c>
      <c r="B212" s="4">
        <f>IF('True_Odds_Calculator_3-way'!B213="","",'True_Odds_Calculator_3-way'!B213)</f>
        <v>4.71</v>
      </c>
      <c r="C212" s="4">
        <f>IF('True_Odds_Calculator_3-way'!C213="","",'True_Odds_Calculator_3-way'!C213)</f>
        <v>8.73</v>
      </c>
      <c r="D212" s="4">
        <f t="shared" si="15"/>
        <v>4.1147476566742558E-2</v>
      </c>
      <c r="E212" s="4">
        <f t="shared" si="16"/>
        <v>1.427409336369051</v>
      </c>
      <c r="F212" s="4">
        <f t="shared" si="17"/>
        <v>5.0352873052471745</v>
      </c>
      <c r="G212" s="4">
        <f t="shared" si="18"/>
        <v>9.9175148679286949</v>
      </c>
      <c r="I212" s="4">
        <f t="shared" si="19"/>
        <v>1.0411474765667426</v>
      </c>
    </row>
    <row r="213" spans="1:9" x14ac:dyDescent="0.2">
      <c r="A213" s="4">
        <f>IF('True_Odds_Calculator_3-way'!A214="","",'True_Odds_Calculator_3-way'!A214)</f>
        <v>1.87</v>
      </c>
      <c r="B213" s="4">
        <f>IF('True_Odds_Calculator_3-way'!B214="","",'True_Odds_Calculator_3-way'!B214)</f>
        <v>3.76</v>
      </c>
      <c r="C213" s="4">
        <f>IF('True_Odds_Calculator_3-way'!C214="","",'True_Odds_Calculator_3-way'!C214)</f>
        <v>4.43</v>
      </c>
      <c r="D213" s="4">
        <f t="shared" si="15"/>
        <v>2.6450439408792992E-2</v>
      </c>
      <c r="E213" s="4">
        <f t="shared" si="16"/>
        <v>1.9013483682139338</v>
      </c>
      <c r="F213" s="4">
        <f t="shared" si="17"/>
        <v>3.8889225157413616</v>
      </c>
      <c r="G213" s="4">
        <f t="shared" si="18"/>
        <v>4.6100620255360258</v>
      </c>
      <c r="I213" s="4">
        <f t="shared" si="19"/>
        <v>1.026450439408793</v>
      </c>
    </row>
    <row r="214" spans="1:9" x14ac:dyDescent="0.2">
      <c r="A214" s="4">
        <f>IF('True_Odds_Calculator_3-way'!A215="","",'True_Odds_Calculator_3-way'!A215)</f>
        <v>3.43</v>
      </c>
      <c r="B214" s="4">
        <f>IF('True_Odds_Calculator_3-way'!B215="","",'True_Odds_Calculator_3-way'!B215)</f>
        <v>2.98</v>
      </c>
      <c r="C214" s="4">
        <f>IF('True_Odds_Calculator_3-way'!C215="","",'True_Odds_Calculator_3-way'!C215)</f>
        <v>2.52</v>
      </c>
      <c r="D214" s="4">
        <f t="shared" si="15"/>
        <v>2.3941056128427673E-2</v>
      </c>
      <c r="E214" s="4">
        <f t="shared" si="16"/>
        <v>3.5265303306004787</v>
      </c>
      <c r="F214" s="4">
        <f t="shared" si="17"/>
        <v>3.0525951358071661</v>
      </c>
      <c r="G214" s="4">
        <f t="shared" si="18"/>
        <v>2.5717185120852539</v>
      </c>
      <c r="I214" s="4">
        <f t="shared" si="19"/>
        <v>1.0239410561284277</v>
      </c>
    </row>
    <row r="215" spans="1:9" x14ac:dyDescent="0.2">
      <c r="A215" s="4">
        <f>IF('True_Odds_Calculator_3-way'!A216="","",'True_Odds_Calculator_3-way'!A216)</f>
        <v>1.75</v>
      </c>
      <c r="B215" s="4">
        <f>IF('True_Odds_Calculator_3-way'!B216="","",'True_Odds_Calculator_3-way'!B216)</f>
        <v>4.1900000000000004</v>
      </c>
      <c r="C215" s="4">
        <f>IF('True_Odds_Calculator_3-way'!C216="","",'True_Odds_Calculator_3-way'!C216)</f>
        <v>4.58</v>
      </c>
      <c r="D215" s="4">
        <f t="shared" si="15"/>
        <v>2.8432667269156608E-2</v>
      </c>
      <c r="E215" s="4">
        <f t="shared" si="16"/>
        <v>1.7795145343831</v>
      </c>
      <c r="F215" s="4">
        <f t="shared" si="17"/>
        <v>4.3632696192965392</v>
      </c>
      <c r="G215" s="4">
        <f t="shared" si="18"/>
        <v>4.7878261530748256</v>
      </c>
      <c r="I215" s="4">
        <f t="shared" si="19"/>
        <v>1.0284326672691566</v>
      </c>
    </row>
    <row r="216" spans="1:9" x14ac:dyDescent="0.2">
      <c r="A216" s="4">
        <f>IF('True_Odds_Calculator_3-way'!A217="","",'True_Odds_Calculator_3-way'!A217)</f>
        <v>2.1</v>
      </c>
      <c r="B216" s="4">
        <f>IF('True_Odds_Calculator_3-way'!B217="","",'True_Odds_Calculator_3-way'!B217)</f>
        <v>3.3</v>
      </c>
      <c r="C216" s="4">
        <f>IF('True_Odds_Calculator_3-way'!C217="","",'True_Odds_Calculator_3-way'!C217)</f>
        <v>3.93</v>
      </c>
      <c r="D216" s="4">
        <f t="shared" si="15"/>
        <v>3.3673705429430711E-2</v>
      </c>
      <c r="E216" s="4">
        <f t="shared" si="16"/>
        <v>2.1506953163867242</v>
      </c>
      <c r="F216" s="4">
        <f t="shared" si="17"/>
        <v>3.4269374504548713</v>
      </c>
      <c r="G216" s="4">
        <f t="shared" si="18"/>
        <v>4.1113627100221919</v>
      </c>
      <c r="I216" s="4">
        <f t="shared" si="19"/>
        <v>1.0336737054294307</v>
      </c>
    </row>
    <row r="217" spans="1:9" x14ac:dyDescent="0.2">
      <c r="A217" s="4">
        <f>IF('True_Odds_Calculator_3-way'!A218="","",'True_Odds_Calculator_3-way'!A218)</f>
        <v>2.64</v>
      </c>
      <c r="B217" s="4">
        <f>IF('True_Odds_Calculator_3-way'!B218="","",'True_Odds_Calculator_3-way'!B218)</f>
        <v>3.39</v>
      </c>
      <c r="C217" s="4">
        <f>IF('True_Odds_Calculator_3-way'!C218="","",'True_Odds_Calculator_3-way'!C218)</f>
        <v>2.78</v>
      </c>
      <c r="D217" s="4">
        <f t="shared" si="15"/>
        <v>3.3485359741169285E-2</v>
      </c>
      <c r="E217" s="4">
        <f t="shared" si="16"/>
        <v>2.7201551282589529</v>
      </c>
      <c r="F217" s="4">
        <f t="shared" si="17"/>
        <v>3.5233168722321726</v>
      </c>
      <c r="G217" s="4">
        <f t="shared" si="18"/>
        <v>2.869025182036316</v>
      </c>
      <c r="I217" s="4">
        <f t="shared" si="19"/>
        <v>1.0334853597411693</v>
      </c>
    </row>
    <row r="218" spans="1:9" x14ac:dyDescent="0.2">
      <c r="A218" s="4">
        <f>IF('True_Odds_Calculator_3-way'!A219="","",'True_Odds_Calculator_3-way'!A219)</f>
        <v>2.31</v>
      </c>
      <c r="B218" s="4">
        <f>IF('True_Odds_Calculator_3-way'!B219="","",'True_Odds_Calculator_3-way'!B219)</f>
        <v>3.08</v>
      </c>
      <c r="C218" s="4">
        <f>IF('True_Odds_Calculator_3-way'!C219="","",'True_Odds_Calculator_3-way'!C219)</f>
        <v>3.63</v>
      </c>
      <c r="D218" s="4">
        <f t="shared" si="15"/>
        <v>3.3057851239669311E-2</v>
      </c>
      <c r="E218" s="4">
        <f t="shared" si="16"/>
        <v>2.3703358208955221</v>
      </c>
      <c r="F218" s="4">
        <f t="shared" si="17"/>
        <v>3.1882057716436636</v>
      </c>
      <c r="G218" s="4">
        <f t="shared" si="18"/>
        <v>3.7812499999999996</v>
      </c>
      <c r="I218" s="4">
        <f t="shared" si="19"/>
        <v>1.0330578512396693</v>
      </c>
    </row>
    <row r="219" spans="1:9" x14ac:dyDescent="0.2">
      <c r="A219" s="4">
        <f>IF('True_Odds_Calculator_3-way'!A220="","",'True_Odds_Calculator_3-way'!A220)</f>
        <v>9.9600000000000009</v>
      </c>
      <c r="B219" s="4">
        <f>IF('True_Odds_Calculator_3-way'!B220="","",'True_Odds_Calculator_3-way'!B220)</f>
        <v>6.21</v>
      </c>
      <c r="C219" s="4">
        <f>IF('True_Odds_Calculator_3-way'!C220="","",'True_Odds_Calculator_3-way'!C220)</f>
        <v>1.29</v>
      </c>
      <c r="D219" s="4">
        <f t="shared" si="15"/>
        <v>3.6626000688519511E-2</v>
      </c>
      <c r="E219" s="4">
        <f t="shared" si="16"/>
        <v>11.338776157530956</v>
      </c>
      <c r="F219" s="4">
        <f t="shared" si="17"/>
        <v>6.7194398518883789</v>
      </c>
      <c r="G219" s="4">
        <f t="shared" si="18"/>
        <v>1.3106415297556298</v>
      </c>
      <c r="I219" s="4">
        <f t="shared" si="19"/>
        <v>1.0366260006885195</v>
      </c>
    </row>
    <row r="220" spans="1:9" x14ac:dyDescent="0.2">
      <c r="A220" s="4">
        <f>IF('True_Odds_Calculator_3-way'!A221="","",'True_Odds_Calculator_3-way'!A221)</f>
        <v>3.81</v>
      </c>
      <c r="B220" s="4">
        <f>IF('True_Odds_Calculator_3-way'!B221="","",'True_Odds_Calculator_3-way'!B221)</f>
        <v>2.95</v>
      </c>
      <c r="C220" s="4">
        <f>IF('True_Odds_Calculator_3-way'!C221="","",'True_Odds_Calculator_3-way'!C221)</f>
        <v>2.31</v>
      </c>
      <c r="D220" s="4">
        <f t="shared" si="15"/>
        <v>3.4350675348940429E-2</v>
      </c>
      <c r="E220" s="4">
        <f t="shared" si="16"/>
        <v>3.9837944582156646</v>
      </c>
      <c r="F220" s="4">
        <f t="shared" si="17"/>
        <v>3.0531290955882748</v>
      </c>
      <c r="G220" s="4">
        <f t="shared" si="18"/>
        <v>2.3727595372600518</v>
      </c>
      <c r="I220" s="4">
        <f t="shared" si="19"/>
        <v>1.0343506753489404</v>
      </c>
    </row>
    <row r="221" spans="1:9" x14ac:dyDescent="0.2">
      <c r="A221" s="4">
        <f>IF('True_Odds_Calculator_3-way'!A222="","",'True_Odds_Calculator_3-way'!A222)</f>
        <v>1.24</v>
      </c>
      <c r="B221" s="4">
        <f>IF('True_Odds_Calculator_3-way'!B222="","",'True_Odds_Calculator_3-way'!B222)</f>
        <v>6.58</v>
      </c>
      <c r="C221" s="4">
        <f>IF('True_Odds_Calculator_3-way'!C222="","",'True_Odds_Calculator_3-way'!C222)</f>
        <v>12.63</v>
      </c>
      <c r="D221" s="4">
        <f t="shared" si="15"/>
        <v>3.7603860530937228E-2</v>
      </c>
      <c r="E221" s="4">
        <f t="shared" si="16"/>
        <v>1.2595775240508216</v>
      </c>
      <c r="F221" s="4">
        <f t="shared" si="17"/>
        <v>7.171488608649212</v>
      </c>
      <c r="G221" s="4">
        <f t="shared" si="18"/>
        <v>15.005564762638478</v>
      </c>
      <c r="I221" s="4">
        <f t="shared" si="19"/>
        <v>1.0376038605309372</v>
      </c>
    </row>
    <row r="222" spans="1:9" x14ac:dyDescent="0.2">
      <c r="A222" s="4">
        <f>IF('True_Odds_Calculator_3-way'!A223="","",'True_Odds_Calculator_3-way'!A223)</f>
        <v>1.72</v>
      </c>
      <c r="B222" s="4">
        <f>IF('True_Odds_Calculator_3-way'!B223="","",'True_Odds_Calculator_3-way'!B223)</f>
        <v>3.91</v>
      </c>
      <c r="C222" s="4">
        <f>IF('True_Odds_Calculator_3-way'!C223="","",'True_Odds_Calculator_3-way'!C223)</f>
        <v>5.09</v>
      </c>
      <c r="D222" s="4">
        <f t="shared" si="15"/>
        <v>3.3613478764502824E-2</v>
      </c>
      <c r="E222" s="4">
        <f t="shared" si="16"/>
        <v>1.7537987318194219</v>
      </c>
      <c r="F222" s="4">
        <f t="shared" si="17"/>
        <v>4.08914361238027</v>
      </c>
      <c r="G222" s="4">
        <f t="shared" si="18"/>
        <v>5.3978437177923251</v>
      </c>
      <c r="I222" s="4">
        <f t="shared" si="19"/>
        <v>1.0336134787645028</v>
      </c>
    </row>
    <row r="223" spans="1:9" x14ac:dyDescent="0.2">
      <c r="A223" s="4">
        <f>IF('True_Odds_Calculator_3-way'!A224="","",'True_Odds_Calculator_3-way'!A224)</f>
        <v>2.2000000000000002</v>
      </c>
      <c r="B223" s="4">
        <f>IF('True_Odds_Calculator_3-way'!B224="","",'True_Odds_Calculator_3-way'!B224)</f>
        <v>3.1</v>
      </c>
      <c r="C223" s="4">
        <f>IF('True_Odds_Calculator_3-way'!C224="","",'True_Odds_Calculator_3-way'!C224)</f>
        <v>3.8</v>
      </c>
      <c r="D223" s="4">
        <f t="shared" si="15"/>
        <v>4.0283994443586879E-2</v>
      </c>
      <c r="E223" s="4">
        <f t="shared" si="16"/>
        <v>2.2669699090272917</v>
      </c>
      <c r="F223" s="4">
        <f t="shared" si="17"/>
        <v>3.2346480279580629</v>
      </c>
      <c r="G223" s="4">
        <f t="shared" si="18"/>
        <v>4.004326328800988</v>
      </c>
      <c r="I223" s="4">
        <f t="shared" si="19"/>
        <v>1.0402839944435869</v>
      </c>
    </row>
    <row r="224" spans="1:9" x14ac:dyDescent="0.2">
      <c r="A224" s="4">
        <f>IF('True_Odds_Calculator_3-way'!A225="","",'True_Odds_Calculator_3-way'!A225)</f>
        <v>2.69</v>
      </c>
      <c r="B224" s="4">
        <f>IF('True_Odds_Calculator_3-way'!B225="","",'True_Odds_Calculator_3-way'!B225)</f>
        <v>2.79</v>
      </c>
      <c r="C224" s="4">
        <f>IF('True_Odds_Calculator_3-way'!C225="","",'True_Odds_Calculator_3-way'!C225)</f>
        <v>3.23</v>
      </c>
      <c r="D224" s="4">
        <f t="shared" si="15"/>
        <v>3.9767674183825541E-2</v>
      </c>
      <c r="E224" s="4">
        <f t="shared" si="16"/>
        <v>2.7894678136185651</v>
      </c>
      <c r="F224" s="4">
        <f t="shared" si="17"/>
        <v>2.8971479367461015</v>
      </c>
      <c r="G224" s="4">
        <f t="shared" si="18"/>
        <v>3.3744836789919561</v>
      </c>
      <c r="I224" s="4">
        <f t="shared" si="19"/>
        <v>1.0397676741838255</v>
      </c>
    </row>
    <row r="225" spans="1:9" x14ac:dyDescent="0.2">
      <c r="A225" s="4">
        <f>IF('True_Odds_Calculator_3-way'!A226="","",'True_Odds_Calculator_3-way'!A226)</f>
        <v>2.85</v>
      </c>
      <c r="B225" s="4">
        <f>IF('True_Odds_Calculator_3-way'!B226="","",'True_Odds_Calculator_3-way'!B226)</f>
        <v>3.12</v>
      </c>
      <c r="C225" s="4">
        <f>IF('True_Odds_Calculator_3-way'!C226="","",'True_Odds_Calculator_3-way'!C226)</f>
        <v>2.71</v>
      </c>
      <c r="D225" s="4">
        <f t="shared" si="15"/>
        <v>4.0393703532176861E-2</v>
      </c>
      <c r="E225" s="4">
        <f t="shared" si="16"/>
        <v>2.9637302385760704</v>
      </c>
      <c r="F225" s="4">
        <f t="shared" si="17"/>
        <v>3.2568171005968338</v>
      </c>
      <c r="G225" s="4">
        <f t="shared" si="18"/>
        <v>2.8126299964750667</v>
      </c>
      <c r="I225" s="4">
        <f t="shared" si="19"/>
        <v>1.0403937035321769</v>
      </c>
    </row>
    <row r="226" spans="1:9" x14ac:dyDescent="0.2">
      <c r="A226" s="4">
        <f>IF('True_Odds_Calculator_3-way'!A227="","",'True_Odds_Calculator_3-way'!A227)</f>
        <v>2.33</v>
      </c>
      <c r="B226" s="4">
        <f>IF('True_Odds_Calculator_3-way'!B227="","",'True_Odds_Calculator_3-way'!B227)</f>
        <v>2.98</v>
      </c>
      <c r="C226" s="4">
        <f>IF('True_Odds_Calculator_3-way'!C227="","",'True_Odds_Calculator_3-way'!C227)</f>
        <v>3.64</v>
      </c>
      <c r="D226" s="4">
        <f t="shared" si="15"/>
        <v>3.9480293880155504E-2</v>
      </c>
      <c r="E226" s="4">
        <f t="shared" si="16"/>
        <v>2.4037048703363855</v>
      </c>
      <c r="F226" s="4">
        <f t="shared" si="17"/>
        <v>3.1016371908177507</v>
      </c>
      <c r="G226" s="4">
        <f t="shared" si="18"/>
        <v>3.8231388916789393</v>
      </c>
      <c r="I226" s="4">
        <f t="shared" si="19"/>
        <v>1.0394802938801555</v>
      </c>
    </row>
    <row r="227" spans="1:9" x14ac:dyDescent="0.2">
      <c r="A227" s="4">
        <f>IF('True_Odds_Calculator_3-way'!A228="","",'True_Odds_Calculator_3-way'!A228)</f>
        <v>2.3199999999999998</v>
      </c>
      <c r="B227" s="4">
        <f>IF('True_Odds_Calculator_3-way'!B228="","",'True_Odds_Calculator_3-way'!B228)</f>
        <v>3.02</v>
      </c>
      <c r="C227" s="4">
        <f>IF('True_Odds_Calculator_3-way'!C228="","",'True_Odds_Calculator_3-way'!C228)</f>
        <v>3.61</v>
      </c>
      <c r="D227" s="4">
        <f t="shared" si="15"/>
        <v>3.9168620822497724E-2</v>
      </c>
      <c r="E227" s="4">
        <f t="shared" si="16"/>
        <v>2.3924688383468431</v>
      </c>
      <c r="F227" s="4">
        <f t="shared" si="17"/>
        <v>3.1439657684157356</v>
      </c>
      <c r="G227" s="4">
        <f t="shared" si="18"/>
        <v>3.7885661355436233</v>
      </c>
      <c r="I227" s="4">
        <f t="shared" si="19"/>
        <v>1.0391686208224977</v>
      </c>
    </row>
    <row r="228" spans="1:9" x14ac:dyDescent="0.2">
      <c r="A228" s="4">
        <f>IF('True_Odds_Calculator_3-way'!A229="","",'True_Odds_Calculator_3-way'!A229)</f>
        <v>3.19</v>
      </c>
      <c r="B228" s="4">
        <f>IF('True_Odds_Calculator_3-way'!B229="","",'True_Odds_Calculator_3-way'!B229)</f>
        <v>3.06</v>
      </c>
      <c r="C228" s="4">
        <f>IF('True_Odds_Calculator_3-way'!C229="","",'True_Odds_Calculator_3-way'!C229)</f>
        <v>2.5</v>
      </c>
      <c r="D228" s="4">
        <f t="shared" si="15"/>
        <v>4.0277009445366385E-2</v>
      </c>
      <c r="E228" s="4">
        <f t="shared" si="16"/>
        <v>3.3327339521375143</v>
      </c>
      <c r="F228" s="4">
        <f t="shared" si="17"/>
        <v>3.1910984609081119</v>
      </c>
      <c r="G228" s="4">
        <f t="shared" si="18"/>
        <v>2.5868246334974012</v>
      </c>
      <c r="I228" s="4">
        <f t="shared" si="19"/>
        <v>1.0402770094453664</v>
      </c>
    </row>
    <row r="229" spans="1:9" x14ac:dyDescent="0.2">
      <c r="A229" s="4">
        <f>IF('True_Odds_Calculator_3-way'!A230="","",'True_Odds_Calculator_3-way'!A230)</f>
        <v>1.79</v>
      </c>
      <c r="B229" s="4">
        <f>IF('True_Odds_Calculator_3-way'!B230="","",'True_Odds_Calculator_3-way'!B230)</f>
        <v>3.45</v>
      </c>
      <c r="C229" s="4">
        <f>IF('True_Odds_Calculator_3-way'!C230="","",'True_Odds_Calculator_3-way'!C230)</f>
        <v>5.2</v>
      </c>
      <c r="D229" s="4">
        <f t="shared" si="15"/>
        <v>4.082198264855541E-2</v>
      </c>
      <c r="E229" s="4">
        <f t="shared" si="16"/>
        <v>1.8346877017507441</v>
      </c>
      <c r="F229" s="4">
        <f t="shared" si="17"/>
        <v>3.619939052571854</v>
      </c>
      <c r="G229" s="4">
        <f t="shared" si="18"/>
        <v>5.5959594786124214</v>
      </c>
      <c r="I229" s="4">
        <f t="shared" si="19"/>
        <v>1.0408219826485554</v>
      </c>
    </row>
    <row r="230" spans="1:9" x14ac:dyDescent="0.2">
      <c r="A230" s="4">
        <f>IF('True_Odds_Calculator_3-way'!A231="","",'True_Odds_Calculator_3-way'!A231)</f>
        <v>2.85</v>
      </c>
      <c r="B230" s="4">
        <f>IF('True_Odds_Calculator_3-way'!B231="","",'True_Odds_Calculator_3-way'!B231)</f>
        <v>2.79</v>
      </c>
      <c r="C230" s="4">
        <f>IF('True_Odds_Calculator_3-way'!C231="","",'True_Odds_Calculator_3-way'!C231)</f>
        <v>3.02</v>
      </c>
      <c r="D230" s="4">
        <f t="shared" si="15"/>
        <v>4.0425959865125982E-2</v>
      </c>
      <c r="E230" s="4">
        <f t="shared" si="16"/>
        <v>2.9638246848699303</v>
      </c>
      <c r="F230" s="4">
        <f t="shared" si="17"/>
        <v>2.8989908745311412</v>
      </c>
      <c r="G230" s="4">
        <f t="shared" si="18"/>
        <v>3.1481139656865382</v>
      </c>
      <c r="I230" s="4">
        <f t="shared" si="19"/>
        <v>1.040425959865126</v>
      </c>
    </row>
    <row r="231" spans="1:9" x14ac:dyDescent="0.2">
      <c r="A231" s="4">
        <f>IF('True_Odds_Calculator_3-way'!A232="","",'True_Odds_Calculator_3-way'!A232)</f>
        <v>2.39</v>
      </c>
      <c r="B231" s="4">
        <f>IF('True_Odds_Calculator_3-way'!B232="","",'True_Odds_Calculator_3-way'!B232)</f>
        <v>3.06</v>
      </c>
      <c r="C231" s="4">
        <f>IF('True_Odds_Calculator_3-way'!C232="","",'True_Odds_Calculator_3-way'!C232)</f>
        <v>3.39</v>
      </c>
      <c r="D231" s="4">
        <f t="shared" si="15"/>
        <v>4.0192678199382215E-2</v>
      </c>
      <c r="E231" s="4">
        <f t="shared" si="16"/>
        <v>2.4690597039688913</v>
      </c>
      <c r="F231" s="4">
        <f t="shared" si="17"/>
        <v>3.1908122351492452</v>
      </c>
      <c r="G231" s="4">
        <f t="shared" si="18"/>
        <v>3.5512915896626982</v>
      </c>
      <c r="I231" s="4">
        <f t="shared" si="19"/>
        <v>1.0401926781993822</v>
      </c>
    </row>
    <row r="232" spans="1:9" x14ac:dyDescent="0.2">
      <c r="A232" s="4">
        <f>IF('True_Odds_Calculator_3-way'!A233="","",'True_Odds_Calculator_3-way'!A233)</f>
        <v>2.95</v>
      </c>
      <c r="B232" s="4">
        <f>IF('True_Odds_Calculator_3-way'!B233="","",'True_Odds_Calculator_3-way'!B233)</f>
        <v>3</v>
      </c>
      <c r="C232" s="4">
        <f>IF('True_Odds_Calculator_3-way'!C233="","",'True_Odds_Calculator_3-way'!C233)</f>
        <v>2.72</v>
      </c>
      <c r="D232" s="4">
        <f t="shared" si="15"/>
        <v>3.9963443004320309E-2</v>
      </c>
      <c r="E232" s="4">
        <f t="shared" si="16"/>
        <v>3.0706692745981803</v>
      </c>
      <c r="F232" s="4">
        <f t="shared" si="17"/>
        <v>3.1248810038944175</v>
      </c>
      <c r="G232" s="4">
        <f t="shared" si="18"/>
        <v>2.822260434578709</v>
      </c>
      <c r="I232" s="4">
        <f t="shared" si="19"/>
        <v>1.0399634430043203</v>
      </c>
    </row>
    <row r="233" spans="1:9" x14ac:dyDescent="0.2">
      <c r="A233" s="4">
        <f>IF('True_Odds_Calculator_3-way'!A234="","",'True_Odds_Calculator_3-way'!A234)</f>
        <v>2.59</v>
      </c>
      <c r="B233" s="4">
        <f>IF('True_Odds_Calculator_3-way'!B234="","",'True_Odds_Calculator_3-way'!B234)</f>
        <v>2.91</v>
      </c>
      <c r="C233" s="4">
        <f>IF('True_Odds_Calculator_3-way'!C234="","",'True_Odds_Calculator_3-way'!C234)</f>
        <v>3.23</v>
      </c>
      <c r="D233" s="4">
        <f t="shared" si="15"/>
        <v>3.9340521004049167E-2</v>
      </c>
      <c r="E233" s="4">
        <f t="shared" si="16"/>
        <v>2.6810594582188441</v>
      </c>
      <c r="F233" s="4">
        <f t="shared" si="17"/>
        <v>3.0254521790466349</v>
      </c>
      <c r="G233" s="4">
        <f t="shared" si="18"/>
        <v>3.3728631066004886</v>
      </c>
      <c r="I233" s="4">
        <f t="shared" si="19"/>
        <v>1.0393405210040492</v>
      </c>
    </row>
    <row r="234" spans="1:9" x14ac:dyDescent="0.2">
      <c r="A234" s="4">
        <f>IF('True_Odds_Calculator_3-way'!A235="","",'True_Odds_Calculator_3-way'!A235)</f>
        <v>1.34</v>
      </c>
      <c r="B234" s="4">
        <f>IF('True_Odds_Calculator_3-way'!B235="","",'True_Odds_Calculator_3-way'!B235)</f>
        <v>5.5</v>
      </c>
      <c r="C234" s="4">
        <f>IF('True_Odds_Calculator_3-way'!C235="","",'True_Odds_Calculator_3-way'!C235)</f>
        <v>8.8000000000000007</v>
      </c>
      <c r="D234" s="4">
        <f t="shared" si="15"/>
        <v>4.1723202170963258E-2</v>
      </c>
      <c r="E234" s="4">
        <f t="shared" si="16"/>
        <v>1.3654469661880502</v>
      </c>
      <c r="F234" s="4">
        <f t="shared" si="17"/>
        <v>5.9555555555555539</v>
      </c>
      <c r="G234" s="4">
        <f t="shared" si="18"/>
        <v>10.027210884353739</v>
      </c>
      <c r="I234" s="4">
        <f t="shared" si="19"/>
        <v>1.0417232021709633</v>
      </c>
    </row>
    <row r="235" spans="1:9" x14ac:dyDescent="0.2">
      <c r="A235" s="4">
        <f>IF('True_Odds_Calculator_3-way'!A236="","",'True_Odds_Calculator_3-way'!A236)</f>
        <v>3.5</v>
      </c>
      <c r="B235" s="4">
        <f>IF('True_Odds_Calculator_3-way'!B236="","",'True_Odds_Calculator_3-way'!B236)</f>
        <v>3.56</v>
      </c>
      <c r="C235" s="4">
        <f>IF('True_Odds_Calculator_3-way'!C236="","",'True_Odds_Calculator_3-way'!C236)</f>
        <v>2.11</v>
      </c>
      <c r="D235" s="4">
        <f t="shared" si="15"/>
        <v>4.0546811407879524E-2</v>
      </c>
      <c r="E235" s="4">
        <f t="shared" si="16"/>
        <v>3.6737870770606644</v>
      </c>
      <c r="F235" s="4">
        <f t="shared" si="17"/>
        <v>3.7399497368296264</v>
      </c>
      <c r="G235" s="4">
        <f t="shared" si="18"/>
        <v>2.1719391970039101</v>
      </c>
      <c r="I235" s="4">
        <f t="shared" si="19"/>
        <v>1.0405468114078795</v>
      </c>
    </row>
    <row r="236" spans="1:9" x14ac:dyDescent="0.2">
      <c r="A236" s="4">
        <f>IF('True_Odds_Calculator_3-way'!A237="","",'True_Odds_Calculator_3-way'!A237)</f>
        <v>1.87</v>
      </c>
      <c r="B236" s="4">
        <f>IF('True_Odds_Calculator_3-way'!B237="","",'True_Odds_Calculator_3-way'!B237)</f>
        <v>3.84</v>
      </c>
      <c r="C236" s="4">
        <f>IF('True_Odds_Calculator_3-way'!C237="","",'True_Odds_Calculator_3-way'!C237)</f>
        <v>4.13</v>
      </c>
      <c r="D236" s="4">
        <f t="shared" si="15"/>
        <v>3.7306775560763672E-2</v>
      </c>
      <c r="E236" s="4">
        <f t="shared" si="16"/>
        <v>1.9145213453045034</v>
      </c>
      <c r="F236" s="4">
        <f t="shared" si="17"/>
        <v>4.0325657946025606</v>
      </c>
      <c r="G236" s="4">
        <f t="shared" si="18"/>
        <v>4.3535963293019524</v>
      </c>
      <c r="I236" s="4">
        <f t="shared" si="19"/>
        <v>1.0373067755607637</v>
      </c>
    </row>
    <row r="237" spans="1:9" x14ac:dyDescent="0.2">
      <c r="A237" s="4">
        <f>IF('True_Odds_Calculator_3-way'!A238="","",'True_Odds_Calculator_3-way'!A238)</f>
        <v>1.51</v>
      </c>
      <c r="B237" s="4">
        <f>IF('True_Odds_Calculator_3-way'!B238="","",'True_Odds_Calculator_3-way'!B238)</f>
        <v>4.38</v>
      </c>
      <c r="C237" s="4">
        <f>IF('True_Odds_Calculator_3-way'!C238="","",'True_Odds_Calculator_3-way'!C238)</f>
        <v>6.68</v>
      </c>
      <c r="D237" s="4">
        <f t="shared" si="15"/>
        <v>4.0262756714639414E-2</v>
      </c>
      <c r="E237" s="4">
        <f t="shared" si="16"/>
        <v>1.541234012816167</v>
      </c>
      <c r="F237" s="4">
        <f t="shared" si="17"/>
        <v>4.65355269566468</v>
      </c>
      <c r="G237" s="4">
        <f t="shared" si="18"/>
        <v>7.3378511070176904</v>
      </c>
      <c r="I237" s="4">
        <f t="shared" si="19"/>
        <v>1.0402627567146394</v>
      </c>
    </row>
    <row r="238" spans="1:9" x14ac:dyDescent="0.2">
      <c r="A238" s="4">
        <f>IF('True_Odds_Calculator_3-way'!A239="","",'True_Odds_Calculator_3-way'!A239)</f>
        <v>2.2999999999999998</v>
      </c>
      <c r="B238" s="4">
        <f>IF('True_Odds_Calculator_3-way'!B239="","",'True_Odds_Calculator_3-way'!B239)</f>
        <v>3.66</v>
      </c>
      <c r="C238" s="4">
        <f>IF('True_Odds_Calculator_3-way'!C239="","",'True_Odds_Calculator_3-way'!C239)</f>
        <v>3.02</v>
      </c>
      <c r="D238" s="4">
        <f t="shared" si="15"/>
        <v>3.9132480226068633E-2</v>
      </c>
      <c r="E238" s="4">
        <f t="shared" si="16"/>
        <v>2.3711378539743495</v>
      </c>
      <c r="F238" s="4">
        <f t="shared" si="17"/>
        <v>3.8434946853222973</v>
      </c>
      <c r="G238" s="4">
        <f t="shared" si="18"/>
        <v>3.1438466954338073</v>
      </c>
      <c r="I238" s="4">
        <f t="shared" si="19"/>
        <v>1.0391324802260686</v>
      </c>
    </row>
    <row r="239" spans="1:9" x14ac:dyDescent="0.2">
      <c r="A239" s="4">
        <f>IF('True_Odds_Calculator_3-way'!A240="","",'True_Odds_Calculator_3-way'!A240)</f>
        <v>2.4300000000000002</v>
      </c>
      <c r="B239" s="4">
        <f>IF('True_Odds_Calculator_3-way'!B240="","",'True_Odds_Calculator_3-way'!B240)</f>
        <v>3.25</v>
      </c>
      <c r="C239" s="4">
        <f>IF('True_Odds_Calculator_3-way'!C240="","",'True_Odds_Calculator_3-way'!C240)</f>
        <v>3.12</v>
      </c>
      <c r="D239" s="4">
        <f t="shared" si="15"/>
        <v>3.9727761949984064E-2</v>
      </c>
      <c r="E239" s="4">
        <f t="shared" si="16"/>
        <v>2.5107961319380054</v>
      </c>
      <c r="F239" s="4">
        <f t="shared" si="17"/>
        <v>3.3961655617272881</v>
      </c>
      <c r="G239" s="4">
        <f t="shared" si="18"/>
        <v>3.2544642857142851</v>
      </c>
      <c r="I239" s="4">
        <f t="shared" si="19"/>
        <v>1.0397277619499841</v>
      </c>
    </row>
    <row r="240" spans="1:9" x14ac:dyDescent="0.2">
      <c r="A240" s="4">
        <f>IF('True_Odds_Calculator_3-way'!A241="","",'True_Odds_Calculator_3-way'!A241)</f>
        <v>1.95</v>
      </c>
      <c r="B240" s="4">
        <f>IF('True_Odds_Calculator_3-way'!B241="","",'True_Odds_Calculator_3-way'!B241)</f>
        <v>3.75</v>
      </c>
      <c r="C240" s="4">
        <f>IF('True_Odds_Calculator_3-way'!C241="","",'True_Odds_Calculator_3-way'!C241)</f>
        <v>3.87</v>
      </c>
      <c r="D240" s="4">
        <f t="shared" si="15"/>
        <v>3.7885112303717161E-2</v>
      </c>
      <c r="E240" s="4">
        <f t="shared" si="16"/>
        <v>1.9992317270246642</v>
      </c>
      <c r="F240" s="4">
        <f t="shared" si="17"/>
        <v>3.9364143758802368</v>
      </c>
      <c r="G240" s="4">
        <f t="shared" si="18"/>
        <v>4.0688521054618008</v>
      </c>
      <c r="I240" s="4">
        <f t="shared" si="19"/>
        <v>1.0378851123037172</v>
      </c>
    </row>
    <row r="241" spans="1:9" x14ac:dyDescent="0.2">
      <c r="A241" s="4">
        <f>IF('True_Odds_Calculator_3-way'!A242="","",'True_Odds_Calculator_3-way'!A242)</f>
        <v>5.29</v>
      </c>
      <c r="B241" s="4">
        <f>IF('True_Odds_Calculator_3-way'!B242="","",'True_Odds_Calculator_3-way'!B242)</f>
        <v>4.26</v>
      </c>
      <c r="C241" s="4">
        <f>IF('True_Odds_Calculator_3-way'!C242="","",'True_Odds_Calculator_3-way'!C242)</f>
        <v>1.62</v>
      </c>
      <c r="D241" s="4">
        <f t="shared" si="15"/>
        <v>4.1061651479039174E-2</v>
      </c>
      <c r="E241" s="4">
        <f t="shared" si="16"/>
        <v>5.7029222452931458</v>
      </c>
      <c r="F241" s="4">
        <f t="shared" si="17"/>
        <v>4.5237699185488776</v>
      </c>
      <c r="G241" s="4">
        <f t="shared" si="18"/>
        <v>1.6567352746786175</v>
      </c>
      <c r="I241" s="4">
        <f t="shared" si="19"/>
        <v>1.0410616514790392</v>
      </c>
    </row>
    <row r="242" spans="1:9" x14ac:dyDescent="0.2">
      <c r="A242" s="4">
        <f>IF('True_Odds_Calculator_3-way'!A243="","",'True_Odds_Calculator_3-way'!A243)</f>
        <v>1.54</v>
      </c>
      <c r="B242" s="4">
        <f>IF('True_Odds_Calculator_3-way'!B243="","",'True_Odds_Calculator_3-way'!B243)</f>
        <v>4.25</v>
      </c>
      <c r="C242" s="4">
        <f>IF('True_Odds_Calculator_3-way'!C243="","",'True_Odds_Calculator_3-way'!C243)</f>
        <v>6.35</v>
      </c>
      <c r="D242" s="4">
        <f t="shared" si="15"/>
        <v>4.2125081958338084E-2</v>
      </c>
      <c r="E242" s="4">
        <f t="shared" si="16"/>
        <v>1.5740373113837278</v>
      </c>
      <c r="F242" s="4">
        <f t="shared" si="17"/>
        <v>4.5197245004304678</v>
      </c>
      <c r="G242" s="4">
        <f t="shared" si="18"/>
        <v>6.9716230761703715</v>
      </c>
      <c r="I242" s="4">
        <f t="shared" si="19"/>
        <v>1.0421250819583381</v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0.42372881355932207</v>
      </c>
      <c r="D12">
        <f t="shared" si="1"/>
        <v>0.64102564102564097</v>
      </c>
      <c r="E12">
        <f t="shared" si="2"/>
        <v>6.4754454584962984E-2</v>
      </c>
      <c r="F12">
        <f t="shared" si="3"/>
        <v>-0.20686657974793576</v>
      </c>
      <c r="G12">
        <v>0</v>
      </c>
      <c r="H12">
        <f t="shared" si="4"/>
        <v>0.27162103433289875</v>
      </c>
      <c r="I12">
        <f t="shared" si="5"/>
        <v>-1.145873121285264</v>
      </c>
      <c r="J12">
        <f t="shared" si="6"/>
        <v>1.145873121285264</v>
      </c>
      <c r="K12">
        <f t="shared" si="7"/>
        <v>0.39087121146357151</v>
      </c>
      <c r="L12">
        <f t="shared" si="8"/>
        <v>0.60912878853642849</v>
      </c>
      <c r="M12">
        <f t="shared" si="9"/>
        <v>2.5583874449479587</v>
      </c>
      <c r="N12">
        <f t="shared" si="10"/>
        <v>1.6416889479197481</v>
      </c>
    </row>
    <row r="13" spans="1:14" x14ac:dyDescent="0.25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0.59171597633136097</v>
      </c>
      <c r="D13">
        <f t="shared" si="1"/>
        <v>0.46082949308755761</v>
      </c>
      <c r="E13">
        <f t="shared" si="2"/>
        <v>5.2545469418918689E-2</v>
      </c>
      <c r="F13">
        <f t="shared" si="3"/>
        <v>-0.22013470400567159</v>
      </c>
      <c r="G13">
        <v>0</v>
      </c>
      <c r="H13">
        <f t="shared" si="4"/>
        <v>0.27268017342459033</v>
      </c>
      <c r="I13">
        <f t="shared" si="5"/>
        <v>-1.1129676054902968</v>
      </c>
      <c r="J13">
        <f t="shared" si="6"/>
        <v>1.1129676054902968</v>
      </c>
      <c r="K13">
        <f t="shared" si="7"/>
        <v>0.5656276085160078</v>
      </c>
      <c r="L13">
        <f t="shared" si="8"/>
        <v>0.43437239148399209</v>
      </c>
      <c r="M13">
        <f t="shared" si="9"/>
        <v>1.7679476477883047</v>
      </c>
      <c r="N13">
        <f t="shared" si="10"/>
        <v>2.3021720984236471</v>
      </c>
    </row>
    <row r="14" spans="1:14" x14ac:dyDescent="0.25">
      <c r="A14" s="4">
        <f>IF('True_Odds_Calculator_2-way'!A15="","",'True_Odds_Calculator_2-way'!A15)</f>
        <v>2.6349999999999998</v>
      </c>
      <c r="B14" s="4">
        <f>IF('True_Odds_Calculator_2-way'!B15="","",'True_Odds_Calculator_2-way'!B15)</f>
        <v>1.4850000000000001</v>
      </c>
      <c r="C14" s="4">
        <f t="shared" si="0"/>
        <v>0.37950664136622392</v>
      </c>
      <c r="D14">
        <f t="shared" si="1"/>
        <v>0.67340067340067333</v>
      </c>
      <c r="E14">
        <f t="shared" si="2"/>
        <v>5.2907314766897251E-2</v>
      </c>
      <c r="F14">
        <f t="shared" si="3"/>
        <v>-0.20265271308914579</v>
      </c>
      <c r="G14">
        <v>0</v>
      </c>
      <c r="H14">
        <f t="shared" si="4"/>
        <v>0.25556002785604304</v>
      </c>
      <c r="I14">
        <f t="shared" si="5"/>
        <v>-1.1229754246395593</v>
      </c>
      <c r="J14">
        <f t="shared" si="6"/>
        <v>1.1229754246395593</v>
      </c>
      <c r="K14">
        <f t="shared" si="7"/>
        <v>0.35260124987265645</v>
      </c>
      <c r="L14">
        <f t="shared" si="8"/>
        <v>0.64739875012734371</v>
      </c>
      <c r="M14">
        <f t="shared" si="9"/>
        <v>2.8360648192856792</v>
      </c>
      <c r="N14">
        <f t="shared" si="10"/>
        <v>1.5446430809501863</v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B21" sqref="B2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38" t="s">
        <v>9</v>
      </c>
      <c r="B1" s="39"/>
      <c r="C1" s="18"/>
      <c r="D1" s="40" t="s">
        <v>25</v>
      </c>
      <c r="E1" s="39"/>
      <c r="F1" s="40" t="s">
        <v>23</v>
      </c>
      <c r="G1" s="39"/>
      <c r="H1" s="40" t="s">
        <v>11</v>
      </c>
      <c r="I1" s="39"/>
      <c r="J1" s="40" t="s">
        <v>10</v>
      </c>
      <c r="K1" s="39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A13" s="14">
        <v>2.36</v>
      </c>
      <c r="B13" s="15">
        <v>1.56</v>
      </c>
      <c r="C13" s="20">
        <f t="shared" si="0"/>
        <v>6.4754454584962984E-2</v>
      </c>
      <c r="D13" s="17">
        <f>IF(OR($A13="",$B13=""),"",A13*'MPTO_working_2-way'!$G12)</f>
        <v>2.5128205128205123</v>
      </c>
      <c r="E13" s="22">
        <f>IF(OR($A13="",$B13=""),"",B13*'MPTO_working_2-way'!$G12)</f>
        <v>1.6610169491525424</v>
      </c>
      <c r="F13" s="17">
        <f>IF(OR($A13="",$B13=""),"",'MPTO_working_2-way'!D12)</f>
        <v>2.5552470849528035</v>
      </c>
      <c r="G13" s="22">
        <f>IF(OR($A13="",$B13=""),"",'MPTO_working_2-way'!E12)</f>
        <v>1.6429846483398787</v>
      </c>
      <c r="H13" s="17">
        <f>IF(OR($A13="",$B13=""),"",'OddsRatio_working_2-way'!M12)</f>
        <v>2.5583874449479587</v>
      </c>
      <c r="I13" s="17">
        <f>IF(OR($A13="",$B13=""),"",'OddsRatio_working_2-way'!N12)</f>
        <v>1.6416889479197481</v>
      </c>
      <c r="J13" s="17">
        <f>IF('Log_working_2-way'!$D12="","",A13^('Log_working_2-way'!$D12))</f>
        <v>2.57892656988825</v>
      </c>
      <c r="K13" s="22">
        <f>IF('Log_working_2-way'!$D12="","",B13^('Log_working_2-way'!$D12))</f>
        <v>1.6333416759563986</v>
      </c>
    </row>
    <row r="14" spans="1:11" x14ac:dyDescent="0.2">
      <c r="A14" s="14">
        <v>1.69</v>
      </c>
      <c r="B14" s="15">
        <v>2.17</v>
      </c>
      <c r="C14" s="20">
        <f t="shared" si="0"/>
        <v>5.2545469418918689E-2</v>
      </c>
      <c r="D14" s="17">
        <f>IF(OR($A14="",$B14=""),"",A14*'MPTO_working_2-way'!$G13)</f>
        <v>1.7788018433179724</v>
      </c>
      <c r="E14" s="22">
        <f>IF(OR($A14="",$B14=""),"",B14*'MPTO_working_2-way'!$G13)</f>
        <v>2.2840236686390534</v>
      </c>
      <c r="F14" s="17">
        <f>IF(OR($A14="",$B14=""),"",'MPTO_working_2-way'!D13)</f>
        <v>1.7685241000168785</v>
      </c>
      <c r="G14" s="22">
        <f>IF(OR($A14="",$B14=""),"",'MPTO_working_2-way'!E13)</f>
        <v>2.3011953691211997</v>
      </c>
      <c r="H14" s="17">
        <f>IF(OR($A14="",$B14=""),"",'OddsRatio_working_2-way'!M13)</f>
        <v>1.7679476477883047</v>
      </c>
      <c r="I14" s="17">
        <f>IF(OR($A14="",$B14=""),"",'OddsRatio_working_2-way'!N13)</f>
        <v>2.3021720984236471</v>
      </c>
      <c r="J14" s="17">
        <f>IF('Log_working_2-way'!$D13="","",A14^('Log_working_2-way'!$D13))</f>
        <v>1.763222047701722</v>
      </c>
      <c r="K14" s="22">
        <f>IF('Log_working_2-way'!$D13="","",B14^('Log_working_2-way'!$D13))</f>
        <v>2.3102346859730591</v>
      </c>
    </row>
    <row r="15" spans="1:11" x14ac:dyDescent="0.2">
      <c r="A15" s="14">
        <v>2.6349999999999998</v>
      </c>
      <c r="B15" s="15">
        <v>1.4850000000000001</v>
      </c>
      <c r="C15" s="20">
        <f t="shared" si="0"/>
        <v>5.2907314766897251E-2</v>
      </c>
      <c r="D15" s="17">
        <f>IF(OR($A15="",$B15=""),"",A15*'MPTO_working_2-way'!$G14)</f>
        <v>2.7744107744107742</v>
      </c>
      <c r="E15" s="22">
        <f>IF(OR($A15="",$B15=""),"",B15*'MPTO_working_2-way'!$G14)</f>
        <v>1.5635673624288424</v>
      </c>
      <c r="F15" s="17">
        <f>IF(OR($A15="",$B15=""),"",'MPTO_working_2-way'!D14)</f>
        <v>2.8324360517196134</v>
      </c>
      <c r="G15" s="22">
        <f>IF(OR($A15="",$B15=""),"",'MPTO_working_2-way'!E14)</f>
        <v>1.5457216359946473</v>
      </c>
      <c r="H15" s="17">
        <f>IF(OR($A15="",$B15=""),"",'OddsRatio_working_2-way'!M14)</f>
        <v>2.8360648192856792</v>
      </c>
      <c r="I15" s="17">
        <f>IF(OR($A15="",$B15=""),"",'OddsRatio_working_2-way'!N14)</f>
        <v>1.5446430809501863</v>
      </c>
      <c r="J15" s="17">
        <f>IF('Log_working_2-way'!$D14="","",A15^('Log_working_2-way'!$D14))</f>
        <v>2.864209665734482</v>
      </c>
      <c r="K15" s="22">
        <f>IF('Log_working_2-way'!$D14="","",B15^('Log_working_2-way'!$D14))</f>
        <v>1.5364203492637181</v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002"/>
  <sheetViews>
    <sheetView tabSelected="1" zoomScaleNormal="100" workbookViewId="0">
      <pane ySplit="2" topLeftCell="A80" activePane="bottomLeft" state="frozen"/>
      <selection pane="bottomLeft" activeCell="V198" sqref="V19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1.7109375" style="4" customWidth="1"/>
    <col min="23" max="23" width="12.28515625" style="4" customWidth="1"/>
    <col min="24" max="24" width="11.42578125" style="4" customWidth="1"/>
    <col min="25" max="16384" width="10" style="4"/>
  </cols>
  <sheetData>
    <row r="1" spans="1:24" s="13" customFormat="1" x14ac:dyDescent="0.2">
      <c r="A1" s="38" t="s">
        <v>9</v>
      </c>
      <c r="B1" s="38"/>
      <c r="C1" s="39"/>
      <c r="D1" s="18"/>
      <c r="E1" s="40" t="s">
        <v>25</v>
      </c>
      <c r="F1" s="38"/>
      <c r="G1" s="39"/>
      <c r="H1" s="40" t="s">
        <v>23</v>
      </c>
      <c r="I1" s="38"/>
      <c r="J1" s="39"/>
      <c r="K1" s="40" t="s">
        <v>11</v>
      </c>
      <c r="L1" s="38"/>
      <c r="M1" s="39"/>
      <c r="N1" s="40" t="s">
        <v>10</v>
      </c>
      <c r="O1" s="38"/>
      <c r="P1" s="39"/>
      <c r="Q1" s="40" t="s">
        <v>32</v>
      </c>
      <c r="R1" s="41"/>
      <c r="S1" s="41"/>
      <c r="T1" s="25" t="s">
        <v>33</v>
      </c>
      <c r="U1" s="13" t="s">
        <v>36</v>
      </c>
      <c r="V1" s="13" t="s">
        <v>40</v>
      </c>
      <c r="W1" s="13" t="s">
        <v>55</v>
      </c>
      <c r="X1" s="13" t="s">
        <v>164</v>
      </c>
    </row>
    <row r="2" spans="1:24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4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4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4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4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4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4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4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4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4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4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4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4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>(1/H14)*100</f>
        <v>14.366462787982798</v>
      </c>
      <c r="R14" s="24">
        <f t="shared" ref="R14:S17" si="4">(1/F14)*100</f>
        <v>22.400435925987349</v>
      </c>
      <c r="S14" s="24">
        <f t="shared" si="4"/>
        <v>62.280556279466467</v>
      </c>
    </row>
    <row r="15" spans="1:24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>(1/H15)*100</f>
        <v>20.563154339750085</v>
      </c>
      <c r="R15" s="24">
        <f t="shared" si="4"/>
        <v>28.270676691729328</v>
      </c>
      <c r="S15" s="24">
        <f t="shared" si="4"/>
        <v>50.526315789473699</v>
      </c>
    </row>
    <row r="16" spans="1:24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>(1/H16)*100</f>
        <v>57.764833328743116</v>
      </c>
      <c r="R16" s="24">
        <f t="shared" si="4"/>
        <v>24.231523871811646</v>
      </c>
      <c r="S16" s="24">
        <f t="shared" si="4"/>
        <v>19.228253760627858</v>
      </c>
    </row>
    <row r="17" spans="1:24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>(1/H17)*100</f>
        <v>7.4814242082277937</v>
      </c>
      <c r="R17" s="24">
        <f t="shared" si="4"/>
        <v>14.83324094138991</v>
      </c>
      <c r="S17" s="24">
        <f t="shared" si="4"/>
        <v>76.873859799425489</v>
      </c>
    </row>
    <row r="18" spans="1:24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5">(1/H18)*100</f>
        <v>86.623861741695535</v>
      </c>
      <c r="R18" s="24">
        <f t="shared" ref="R18:S22" si="6">(1/F18)*100</f>
        <v>10.291673307680048</v>
      </c>
      <c r="S18" s="24">
        <f t="shared" si="6"/>
        <v>5.9177121519160272</v>
      </c>
      <c r="T18" s="26" t="s">
        <v>35</v>
      </c>
      <c r="U18" s="4" t="s">
        <v>37</v>
      </c>
      <c r="V18" s="4" t="s">
        <v>210</v>
      </c>
      <c r="W18" s="4" t="s">
        <v>211</v>
      </c>
      <c r="X18" s="27"/>
    </row>
    <row r="19" spans="1:24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5"/>
        <v>29.404558010807463</v>
      </c>
      <c r="R19" s="24">
        <f t="shared" si="6"/>
        <v>32.075444857214855</v>
      </c>
      <c r="S19" s="24">
        <f t="shared" si="6"/>
        <v>38.308729687766721</v>
      </c>
      <c r="T19" s="26" t="s">
        <v>34</v>
      </c>
      <c r="U19" s="4" t="s">
        <v>38</v>
      </c>
      <c r="V19" s="4" t="s">
        <v>41</v>
      </c>
      <c r="W19" s="4" t="s">
        <v>56</v>
      </c>
    </row>
    <row r="20" spans="1:24" s="36" customFormat="1" x14ac:dyDescent="0.2">
      <c r="A20" s="28">
        <v>2.85</v>
      </c>
      <c r="B20" s="28">
        <v>3.22</v>
      </c>
      <c r="C20" s="29">
        <v>2.544</v>
      </c>
      <c r="D20" s="30">
        <f>IF(OR($A20="",$B20="",$C20=""),"",(1/A20)+(1/B20)+(1/C20)-1)</f>
        <v>5.4517960199925497E-2</v>
      </c>
      <c r="E20" s="31">
        <f>IF(OR($A20="",$B20="",$C20=""),"",A20*'MPTO_working_3-way'!$I19)</f>
        <v>3.0053761865697877</v>
      </c>
      <c r="F20" s="32">
        <f>IF(OR($A20="",$B20="",$C20=""),"",B20*'MPTO_working_3-way'!$I19)</f>
        <v>3.3955478318437602</v>
      </c>
      <c r="G20" s="33">
        <f>IF(OR($A20="",$B20="",$C20=""),"",C20*'MPTO_working_3-way'!$I19)</f>
        <v>2.6826936907486103</v>
      </c>
      <c r="H20" s="31">
        <f>IF(OR($A20="",$B20="",$C20=""),"",'MPTO_working_3-way'!E19)</f>
        <v>3.0056698392361114</v>
      </c>
      <c r="I20" s="32">
        <f>IF(OR($A20="",$B20="",$C20=""),"",'MPTO_working_3-way'!F19)</f>
        <v>3.4201322680942772</v>
      </c>
      <c r="J20" s="33">
        <f>IF(OR($A20="",$B20="",$C20=""),"",'MPTO_working_3-way'!G19)</f>
        <v>2.6673131692764405</v>
      </c>
      <c r="K20" s="31">
        <f>IF(OR($A20="",$B20="",$C20=""),"",'OddsRatio_working_3-way'!H19)</f>
        <v>3.0063271375674856</v>
      </c>
      <c r="L20" s="32">
        <f>IF(OR($A20="",$B20="",$C20=""),"",'OddsRatio_working_3-way'!I19)</f>
        <v>3.4075925650809822</v>
      </c>
      <c r="M20" s="33">
        <f>IF(OR($A20="",$B20="",$C20=""),"",'OddsRatio_working_3-way'!J19)</f>
        <v>2.6744697840022695</v>
      </c>
      <c r="N20" s="31">
        <f>IF('Log_working_3-way'!$D19="","",A20^('Log_working_3-way'!$D19))</f>
        <v>3.0063918387921702</v>
      </c>
      <c r="O20" s="32">
        <f>IF('Log_working_3-way'!$D19="","",B20^('Log_working_3-way'!$D19))</f>
        <v>3.4179096703483682</v>
      </c>
      <c r="P20" s="33">
        <f>IF('Log_working_3-way'!$D19="","",C20^('Log_working_3-way'!$D19))</f>
        <v>2.6680976545058557</v>
      </c>
      <c r="Q20" s="34">
        <f t="shared" si="5"/>
        <v>33.270453958248098</v>
      </c>
      <c r="R20" s="34">
        <f t="shared" si="6"/>
        <v>29.450328769393497</v>
      </c>
      <c r="S20" s="34">
        <f t="shared" si="6"/>
        <v>37.275966445537364</v>
      </c>
      <c r="T20" s="35" t="s">
        <v>52</v>
      </c>
      <c r="U20" s="36" t="s">
        <v>39</v>
      </c>
      <c r="V20" s="36" t="s">
        <v>129</v>
      </c>
      <c r="W20" s="36" t="s">
        <v>165</v>
      </c>
    </row>
    <row r="21" spans="1:24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5"/>
        <v>60.14828962628664</v>
      </c>
      <c r="R21" s="24">
        <f t="shared" si="6"/>
        <v>23.620511737127352</v>
      </c>
      <c r="S21" s="24">
        <f t="shared" si="6"/>
        <v>17.584158737639246</v>
      </c>
      <c r="T21" s="26" t="s">
        <v>99</v>
      </c>
      <c r="U21" s="4" t="s">
        <v>39</v>
      </c>
      <c r="V21" s="4" t="s">
        <v>42</v>
      </c>
      <c r="W21" s="4" t="s">
        <v>57</v>
      </c>
    </row>
    <row r="22" spans="1:24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5"/>
        <v>64.676091040247812</v>
      </c>
      <c r="R22" s="24">
        <f t="shared" si="6"/>
        <v>21.264761612749137</v>
      </c>
      <c r="S22" s="24">
        <f t="shared" si="6"/>
        <v>15.676171370720851</v>
      </c>
      <c r="T22" s="26" t="s">
        <v>53</v>
      </c>
      <c r="U22" s="4" t="s">
        <v>43</v>
      </c>
      <c r="V22" s="4" t="s">
        <v>44</v>
      </c>
      <c r="W22" s="4" t="s">
        <v>166</v>
      </c>
    </row>
    <row r="23" spans="1:24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5"/>
        <v>37.609370806552128</v>
      </c>
      <c r="R23" s="24">
        <f t="shared" ref="R23:R58" si="7">(1/F23)*100</f>
        <v>32.923010867672019</v>
      </c>
      <c r="S23" s="24">
        <f t="shared" ref="S23:S58" si="8">(1/G23)*100</f>
        <v>29.682151985385552</v>
      </c>
      <c r="T23" s="26" t="s">
        <v>51</v>
      </c>
      <c r="U23" s="4" t="s">
        <v>46</v>
      </c>
      <c r="V23" s="4" t="s">
        <v>45</v>
      </c>
      <c r="W23" s="4" t="s">
        <v>212</v>
      </c>
    </row>
    <row r="24" spans="1:24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5"/>
        <v>15.179441488196909</v>
      </c>
      <c r="R24" s="24">
        <f t="shared" si="7"/>
        <v>22.083378008246179</v>
      </c>
      <c r="S24" s="24">
        <f t="shared" si="8"/>
        <v>61.821956663710012</v>
      </c>
      <c r="T24" s="26" t="s">
        <v>54</v>
      </c>
      <c r="U24" s="4" t="s">
        <v>47</v>
      </c>
      <c r="V24" s="4" t="s">
        <v>48</v>
      </c>
      <c r="W24" s="4" t="s">
        <v>58</v>
      </c>
    </row>
    <row r="25" spans="1:24" s="36" customFormat="1" x14ac:dyDescent="0.2">
      <c r="A25" s="28">
        <v>3.645</v>
      </c>
      <c r="B25" s="28">
        <v>3.28</v>
      </c>
      <c r="C25" s="29">
        <v>2.7040000000000002</v>
      </c>
      <c r="D25" s="30">
        <f t="shared" si="3"/>
        <v>-5.0951043515840899E-2</v>
      </c>
      <c r="E25" s="31">
        <f>IF(OR($A25="",$B25="",$C25=""),"",A25*'MPTO_working_3-way'!$I24)</f>
        <v>3.4592834463847599</v>
      </c>
      <c r="F25" s="32">
        <f>IF(OR($A25="",$B25="",$C25=""),"",B25*'MPTO_working_3-way'!$I24)</f>
        <v>3.1128805772680415</v>
      </c>
      <c r="G25" s="33">
        <f>IF(OR($A25="",$B25="",$C25=""),"",C25*'MPTO_working_3-way'!$I24)</f>
        <v>2.5662283783331663</v>
      </c>
      <c r="H25" s="31">
        <f>IF(OR($A25="",$B25="",$C25=""),"",'MPTO_working_3-way'!E24)</f>
        <v>3.4325087671690868</v>
      </c>
      <c r="I25" s="32">
        <f>IF(OR($A25="",$B25="",$C25=""),"",'MPTO_working_3-way'!F24)</f>
        <v>3.1069242067013731</v>
      </c>
      <c r="J25" s="33">
        <f>IF(OR($A25="",$B25="",$C25=""),"",'MPTO_working_3-way'!G24)</f>
        <v>2.5852741939487545</v>
      </c>
      <c r="K25" s="31">
        <f>IF(OR($A25="",$B25="",$C25=""),"",'OddsRatio_working_3-way'!H24)</f>
        <v>3.4464562258871734</v>
      </c>
      <c r="L25" s="32">
        <f>IF(OR($A25="",$B25="",$C25=""),"",'OddsRatio_working_3-way'!I24)</f>
        <v>3.1088545160766565</v>
      </c>
      <c r="M25" s="33">
        <f>IF(OR($A25="",$B25="",$C25=""),"",'OddsRatio_working_3-way'!J24)</f>
        <v>2.5760912699099219</v>
      </c>
      <c r="N25" s="31">
        <f>IF('Log_working_3-way'!$D24="","",A25^('Log_working_3-way'!$D24))</f>
        <v>3.4356488602224813</v>
      </c>
      <c r="O25" s="32">
        <f>IF('Log_working_3-way'!$D24="","",B25^('Log_working_3-way'!$D24))</f>
        <v>3.1065674623971988</v>
      </c>
      <c r="P25" s="33">
        <f>IF('Log_working_3-way'!$D24="","",C25^('Log_working_3-way'!$D24))</f>
        <v>2.5837424842391625</v>
      </c>
      <c r="Q25" s="34">
        <f t="shared" ref="Q25:Q58" si="9">(1/H25)*100</f>
        <v>29.133210366851763</v>
      </c>
      <c r="R25" s="34">
        <f t="shared" si="7"/>
        <v>32.124586060337414</v>
      </c>
      <c r="S25" s="34">
        <f t="shared" si="8"/>
        <v>38.967693150113419</v>
      </c>
      <c r="T25" s="35" t="s">
        <v>52</v>
      </c>
      <c r="U25" s="36" t="s">
        <v>49</v>
      </c>
      <c r="V25" s="36" t="s">
        <v>50</v>
      </c>
      <c r="W25" s="36" t="s">
        <v>59</v>
      </c>
    </row>
    <row r="26" spans="1:24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si="9"/>
        <v>38.707345286292657</v>
      </c>
      <c r="R26" s="24">
        <f t="shared" si="7"/>
        <v>28.254404026538555</v>
      </c>
      <c r="S26" s="24">
        <f t="shared" si="8"/>
        <v>33.310455273392819</v>
      </c>
      <c r="T26" s="26" t="s">
        <v>51</v>
      </c>
      <c r="U26" s="4" t="s">
        <v>39</v>
      </c>
      <c r="V26" s="4" t="s">
        <v>60</v>
      </c>
      <c r="W26" s="4" t="s">
        <v>61</v>
      </c>
    </row>
    <row r="27" spans="1:24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si="9"/>
        <v>23.600210504815859</v>
      </c>
      <c r="R27" s="24">
        <f t="shared" si="7"/>
        <v>24.593095443748652</v>
      </c>
      <c r="S27" s="24">
        <f t="shared" si="8"/>
        <v>51.313161304253939</v>
      </c>
      <c r="T27" s="26" t="s">
        <v>100</v>
      </c>
      <c r="U27" s="4" t="s">
        <v>39</v>
      </c>
      <c r="V27" s="4" t="s">
        <v>63</v>
      </c>
      <c r="W27" s="4" t="s">
        <v>62</v>
      </c>
    </row>
    <row r="28" spans="1:24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si="9"/>
        <v>42.99321082475204</v>
      </c>
      <c r="R28" s="24">
        <f t="shared" si="7"/>
        <v>29.274873524451937</v>
      </c>
      <c r="S28" s="24">
        <f t="shared" si="8"/>
        <v>28.229342327150086</v>
      </c>
      <c r="T28" s="26" t="s">
        <v>101</v>
      </c>
      <c r="U28" s="4" t="s">
        <v>39</v>
      </c>
      <c r="V28" s="4" t="s">
        <v>64</v>
      </c>
      <c r="W28" s="4" t="s">
        <v>65</v>
      </c>
    </row>
    <row r="29" spans="1:24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si="9"/>
        <v>75.563378612237159</v>
      </c>
      <c r="R29" s="24">
        <f t="shared" si="7"/>
        <v>17.331604651319019</v>
      </c>
      <c r="S29" s="24">
        <f t="shared" si="8"/>
        <v>9.4457245349688641</v>
      </c>
      <c r="T29" s="26" t="s">
        <v>51</v>
      </c>
      <c r="U29" s="4" t="s">
        <v>39</v>
      </c>
      <c r="V29" s="4" t="s">
        <v>66</v>
      </c>
      <c r="W29" s="4" t="s">
        <v>67</v>
      </c>
    </row>
    <row r="30" spans="1:24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si="9"/>
        <v>45.56735999043692</v>
      </c>
      <c r="R30" s="24">
        <f t="shared" si="7"/>
        <v>28.085106382978726</v>
      </c>
      <c r="S30" s="24">
        <f t="shared" si="8"/>
        <v>26.968085106382979</v>
      </c>
      <c r="T30" s="26" t="s">
        <v>102</v>
      </c>
      <c r="U30" s="4" t="s">
        <v>39</v>
      </c>
      <c r="V30" s="4" t="s">
        <v>68</v>
      </c>
      <c r="W30" s="4" t="s">
        <v>69</v>
      </c>
    </row>
    <row r="31" spans="1:24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si="9"/>
        <v>60.05043998482963</v>
      </c>
      <c r="R31" s="24">
        <f t="shared" si="7"/>
        <v>22.920629611822989</v>
      </c>
      <c r="S31" s="24">
        <f t="shared" si="8"/>
        <v>18.516273333472689</v>
      </c>
      <c r="T31" s="26" t="s">
        <v>103</v>
      </c>
      <c r="U31" s="4" t="s">
        <v>39</v>
      </c>
      <c r="V31" s="4" t="s">
        <v>70</v>
      </c>
      <c r="W31" s="4" t="s">
        <v>71</v>
      </c>
    </row>
    <row r="32" spans="1:24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si="9"/>
        <v>46.980718611013863</v>
      </c>
      <c r="R32" s="24">
        <f t="shared" si="7"/>
        <v>28.75069200959587</v>
      </c>
      <c r="S32" s="24">
        <f t="shared" si="8"/>
        <v>24.967706218859568</v>
      </c>
      <c r="T32" s="26" t="s">
        <v>35</v>
      </c>
      <c r="U32" s="4" t="s">
        <v>39</v>
      </c>
      <c r="V32" s="4" t="s">
        <v>72</v>
      </c>
      <c r="W32" s="4" t="s">
        <v>73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si="9"/>
        <v>47.328871048036135</v>
      </c>
      <c r="R33" s="24">
        <f t="shared" si="7"/>
        <v>27.896024645136571</v>
      </c>
      <c r="S33" s="24">
        <f t="shared" si="8"/>
        <v>25.496366611146325</v>
      </c>
      <c r="T33" s="26" t="s">
        <v>101</v>
      </c>
      <c r="U33" s="4" t="s">
        <v>39</v>
      </c>
      <c r="V33" s="4" t="s">
        <v>74</v>
      </c>
      <c r="W33" s="4" t="s">
        <v>75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si="9"/>
        <v>29.824332601605182</v>
      </c>
      <c r="R34" s="24">
        <f t="shared" si="7"/>
        <v>27.129822497457962</v>
      </c>
      <c r="S34" s="24">
        <f t="shared" si="8"/>
        <v>42.868794014041924</v>
      </c>
      <c r="T34" s="26" t="s">
        <v>54</v>
      </c>
      <c r="U34" s="4" t="s">
        <v>76</v>
      </c>
      <c r="V34" s="4" t="s">
        <v>77</v>
      </c>
      <c r="W34" s="4" t="s">
        <v>78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si="9"/>
        <v>33.909754696088825</v>
      </c>
      <c r="R35" s="24">
        <f t="shared" si="7"/>
        <v>31.784819656199094</v>
      </c>
      <c r="S35" s="24">
        <f t="shared" si="8"/>
        <v>34.334035683538765</v>
      </c>
      <c r="T35" s="26" t="s">
        <v>51</v>
      </c>
      <c r="U35" s="4" t="s">
        <v>76</v>
      </c>
      <c r="V35" s="4" t="s">
        <v>137</v>
      </c>
      <c r="W35" s="4" t="s">
        <v>135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si="9"/>
        <v>41.696669355129281</v>
      </c>
      <c r="R36" s="24">
        <f t="shared" si="7"/>
        <v>28.592288567031055</v>
      </c>
      <c r="S36" s="24">
        <f t="shared" si="8"/>
        <v>30.135364457950192</v>
      </c>
      <c r="T36" s="26" t="s">
        <v>34</v>
      </c>
      <c r="U36" s="4" t="s">
        <v>76</v>
      </c>
      <c r="V36" s="4" t="s">
        <v>216</v>
      </c>
      <c r="W36" s="4" t="s">
        <v>134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si="9"/>
        <v>31.254517204297755</v>
      </c>
      <c r="R37" s="24">
        <f t="shared" si="7"/>
        <v>32.65126189339113</v>
      </c>
      <c r="S37" s="24">
        <f t="shared" si="8"/>
        <v>35.990595496124314</v>
      </c>
      <c r="T37" s="26" t="s">
        <v>102</v>
      </c>
      <c r="U37" s="4" t="s">
        <v>76</v>
      </c>
      <c r="V37" s="4" t="s">
        <v>237</v>
      </c>
      <c r="W37" s="4" t="s">
        <v>238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si="9"/>
        <v>61.719784183735612</v>
      </c>
      <c r="R38" s="24">
        <f t="shared" si="7"/>
        <v>23.619795638249204</v>
      </c>
      <c r="S38" s="24">
        <f t="shared" si="8"/>
        <v>16.093487875552842</v>
      </c>
      <c r="T38" s="26" t="s">
        <v>51</v>
      </c>
      <c r="U38" s="4" t="s">
        <v>76</v>
      </c>
      <c r="V38" s="4" t="s">
        <v>80</v>
      </c>
      <c r="W38" s="4" t="s">
        <v>132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si="9"/>
        <v>18.210296800605171</v>
      </c>
      <c r="R39" s="24">
        <f t="shared" si="7"/>
        <v>28.758931738711809</v>
      </c>
      <c r="S39" s="24">
        <f t="shared" si="8"/>
        <v>52.260173313738413</v>
      </c>
      <c r="T39" s="26" t="s">
        <v>54</v>
      </c>
      <c r="U39" s="4" t="s">
        <v>76</v>
      </c>
      <c r="V39" s="4" t="s">
        <v>239</v>
      </c>
      <c r="W39" s="4" t="s">
        <v>81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si="9"/>
        <v>32.832933964729634</v>
      </c>
      <c r="R40" s="24">
        <f t="shared" si="7"/>
        <v>29.814776890806566</v>
      </c>
      <c r="S40" s="24">
        <f t="shared" si="8"/>
        <v>37.327069338529448</v>
      </c>
      <c r="T40" s="26" t="s">
        <v>51</v>
      </c>
      <c r="U40" s="4" t="s">
        <v>76</v>
      </c>
      <c r="V40" s="4" t="s">
        <v>240</v>
      </c>
      <c r="W40" s="4" t="s">
        <v>241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si="9"/>
        <v>23.994848458937</v>
      </c>
      <c r="R41" s="24">
        <f t="shared" si="7"/>
        <v>25.248715064081356</v>
      </c>
      <c r="S41" s="24">
        <f t="shared" si="8"/>
        <v>50.283457966602704</v>
      </c>
      <c r="T41" s="26" t="s">
        <v>104</v>
      </c>
      <c r="U41" s="4" t="s">
        <v>76</v>
      </c>
      <c r="V41" s="4" t="s">
        <v>242</v>
      </c>
      <c r="W41" s="4" t="s">
        <v>243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si="9"/>
        <v>67.651283570566079</v>
      </c>
      <c r="R42" s="24">
        <f t="shared" si="7"/>
        <v>21.276935610114535</v>
      </c>
      <c r="S42" s="24">
        <f t="shared" si="8"/>
        <v>12.823666597447408</v>
      </c>
      <c r="T42" s="26" t="s">
        <v>105</v>
      </c>
      <c r="U42" s="4" t="s">
        <v>76</v>
      </c>
      <c r="V42" s="4" t="s">
        <v>244</v>
      </c>
      <c r="W42" s="4" t="s">
        <v>245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si="9"/>
        <v>25.370916692191532</v>
      </c>
      <c r="R43" s="24">
        <f t="shared" si="7"/>
        <v>30.602764342656137</v>
      </c>
      <c r="S43" s="24">
        <f t="shared" si="8"/>
        <v>43.617733086084613</v>
      </c>
      <c r="T43" s="26" t="s">
        <v>102</v>
      </c>
      <c r="U43" s="4" t="s">
        <v>76</v>
      </c>
      <c r="V43" s="4" t="s">
        <v>246</v>
      </c>
      <c r="W43" s="4" t="s">
        <v>131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si="9"/>
        <v>54.366353374945575</v>
      </c>
      <c r="R44" s="24">
        <f t="shared" si="7"/>
        <v>25.358403388307771</v>
      </c>
      <c r="S44" s="24">
        <f t="shared" si="8"/>
        <v>21.360456908169159</v>
      </c>
      <c r="T44" s="26" t="s">
        <v>101</v>
      </c>
      <c r="U44" s="4" t="s">
        <v>76</v>
      </c>
      <c r="V44" s="4" t="s">
        <v>247</v>
      </c>
      <c r="W44" s="4" t="s">
        <v>255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si="9"/>
        <v>42.98598963898236</v>
      </c>
      <c r="R45" s="24">
        <f t="shared" si="7"/>
        <v>30.105112480177393</v>
      </c>
      <c r="S45" s="24">
        <f t="shared" si="8"/>
        <v>27.407833616346466</v>
      </c>
      <c r="T45" s="26" t="s">
        <v>99</v>
      </c>
      <c r="U45" s="4" t="s">
        <v>79</v>
      </c>
      <c r="V45" s="4" t="s">
        <v>248</v>
      </c>
      <c r="W45" s="4" t="s">
        <v>256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si="9"/>
        <v>51.081725398665291</v>
      </c>
      <c r="R46" s="24">
        <f t="shared" si="7"/>
        <v>25.901700616707153</v>
      </c>
      <c r="S46" s="24">
        <f t="shared" si="8"/>
        <v>23.939450569986917</v>
      </c>
      <c r="T46" s="26" t="s">
        <v>51</v>
      </c>
      <c r="U46" s="4" t="s">
        <v>79</v>
      </c>
      <c r="V46" s="4" t="s">
        <v>138</v>
      </c>
      <c r="W46" s="4" t="s">
        <v>257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si="9"/>
        <v>45.41770474346842</v>
      </c>
      <c r="R47" s="24">
        <f t="shared" si="7"/>
        <v>27.691569896893093</v>
      </c>
      <c r="S47" s="24">
        <f t="shared" si="8"/>
        <v>27.530572397492552</v>
      </c>
      <c r="T47" s="26" t="s">
        <v>35</v>
      </c>
      <c r="U47" s="4" t="s">
        <v>79</v>
      </c>
      <c r="V47" s="4" t="s">
        <v>249</v>
      </c>
      <c r="W47" s="4" t="s">
        <v>258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si="9"/>
        <v>68.592972972675838</v>
      </c>
      <c r="R48" s="24">
        <f t="shared" si="7"/>
        <v>20.2557468793722</v>
      </c>
      <c r="S48" s="24">
        <f t="shared" si="8"/>
        <v>12.985876081570122</v>
      </c>
      <c r="T48" s="26" t="s">
        <v>35</v>
      </c>
      <c r="U48" s="4" t="s">
        <v>79</v>
      </c>
      <c r="V48" s="4" t="s">
        <v>250</v>
      </c>
      <c r="W48" s="4" t="s">
        <v>259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si="9"/>
        <v>41.31215776889465</v>
      </c>
      <c r="R49" s="24">
        <f t="shared" si="7"/>
        <v>29.984260958852516</v>
      </c>
      <c r="S49" s="24">
        <f t="shared" si="8"/>
        <v>29.110486483057734</v>
      </c>
      <c r="T49" s="26" t="s">
        <v>99</v>
      </c>
      <c r="U49" s="4" t="s">
        <v>79</v>
      </c>
      <c r="V49" s="4" t="s">
        <v>251</v>
      </c>
      <c r="W49" s="4" t="s">
        <v>260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si="9"/>
        <v>46.642154302512083</v>
      </c>
      <c r="R50" s="24">
        <f t="shared" si="7"/>
        <v>30.209084142613801</v>
      </c>
      <c r="S50" s="24">
        <f t="shared" si="8"/>
        <v>23.833297539650086</v>
      </c>
      <c r="T50" s="26" t="s">
        <v>103</v>
      </c>
      <c r="U50" s="4" t="s">
        <v>79</v>
      </c>
      <c r="V50" s="4" t="s">
        <v>141</v>
      </c>
      <c r="W50" s="4" t="s">
        <v>261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si="9"/>
        <v>36.424543255288185</v>
      </c>
      <c r="R51" s="24">
        <f t="shared" si="7"/>
        <v>29.789895150614392</v>
      </c>
      <c r="S51" s="24">
        <f t="shared" si="8"/>
        <v>33.939201975164259</v>
      </c>
      <c r="T51" s="26" t="s">
        <v>35</v>
      </c>
      <c r="U51" s="4" t="s">
        <v>79</v>
      </c>
      <c r="V51" s="4" t="s">
        <v>139</v>
      </c>
      <c r="W51" s="4" t="s">
        <v>177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si="9"/>
        <v>51.217747769471899</v>
      </c>
      <c r="R52" s="24">
        <f t="shared" si="7"/>
        <v>26.928571428571423</v>
      </c>
      <c r="S52" s="24">
        <f t="shared" si="8"/>
        <v>22.785714285714281</v>
      </c>
      <c r="T52" s="26" t="s">
        <v>102</v>
      </c>
      <c r="U52" s="4" t="s">
        <v>79</v>
      </c>
      <c r="V52" s="4" t="s">
        <v>217</v>
      </c>
      <c r="W52" s="4" t="s">
        <v>262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si="9"/>
        <v>37.579710592805597</v>
      </c>
      <c r="R53" s="24">
        <f t="shared" si="7"/>
        <v>29.968004939987232</v>
      </c>
      <c r="S53" s="24">
        <f t="shared" si="8"/>
        <v>32.6687359875909</v>
      </c>
      <c r="T53" s="26" t="s">
        <v>54</v>
      </c>
      <c r="U53" s="4" t="s">
        <v>79</v>
      </c>
      <c r="V53" s="4" t="s">
        <v>252</v>
      </c>
      <c r="W53" s="4" t="s">
        <v>263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si="9"/>
        <v>34.21364680696837</v>
      </c>
      <c r="R54" s="24">
        <f t="shared" si="7"/>
        <v>29.984647469763004</v>
      </c>
      <c r="S54" s="24">
        <f t="shared" si="8"/>
        <v>35.845797428003465</v>
      </c>
      <c r="T54" s="26" t="s">
        <v>51</v>
      </c>
      <c r="U54" s="4" t="s">
        <v>79</v>
      </c>
      <c r="V54" s="4" t="s">
        <v>179</v>
      </c>
      <c r="W54" s="4" t="s">
        <v>264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si="9"/>
        <v>59.99482640097343</v>
      </c>
      <c r="R55" s="24">
        <f t="shared" si="7"/>
        <v>24.499071214059729</v>
      </c>
      <c r="S55" s="24">
        <f t="shared" si="8"/>
        <v>16.82414093992066</v>
      </c>
      <c r="T55" s="26" t="s">
        <v>101</v>
      </c>
      <c r="U55" s="4" t="s">
        <v>79</v>
      </c>
      <c r="V55" s="4" t="s">
        <v>215</v>
      </c>
      <c r="W55" s="4" t="s">
        <v>140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si="9"/>
        <v>38.071550364135085</v>
      </c>
      <c r="R56" s="24">
        <f t="shared" si="7"/>
        <v>31.032749472011538</v>
      </c>
      <c r="S56" s="24">
        <f t="shared" si="8"/>
        <v>31.134496191591911</v>
      </c>
      <c r="T56" s="26" t="s">
        <v>99</v>
      </c>
      <c r="U56" s="4" t="s">
        <v>79</v>
      </c>
      <c r="V56" s="4" t="s">
        <v>253</v>
      </c>
      <c r="W56" s="4" t="s">
        <v>265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si="9"/>
        <v>42.017691664327351</v>
      </c>
      <c r="R57" s="24">
        <f t="shared" si="7"/>
        <v>28.543220017692406</v>
      </c>
      <c r="S57" s="24">
        <f t="shared" si="8"/>
        <v>29.893845570580059</v>
      </c>
      <c r="T57" s="26" t="s">
        <v>51</v>
      </c>
      <c r="U57" s="4" t="s">
        <v>82</v>
      </c>
      <c r="V57" s="4" t="s">
        <v>143</v>
      </c>
      <c r="W57" s="4" t="s">
        <v>266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si="9"/>
        <v>52.642311349394554</v>
      </c>
      <c r="R58" s="24">
        <f t="shared" si="7"/>
        <v>26.203598638353061</v>
      </c>
      <c r="S58" s="24">
        <f t="shared" si="8"/>
        <v>22.248338466526178</v>
      </c>
      <c r="T58" s="26" t="s">
        <v>106</v>
      </c>
      <c r="U58" s="4" t="s">
        <v>82</v>
      </c>
      <c r="V58" s="4" t="s">
        <v>254</v>
      </c>
      <c r="W58" s="4" t="s">
        <v>267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0">(1/H59)*100</f>
        <v>53.703703703703695</v>
      </c>
      <c r="R59" s="24">
        <f t="shared" ref="R59:R66" si="11">(1/F59)*100</f>
        <v>23.684210526315788</v>
      </c>
      <c r="S59" s="24">
        <f t="shared" ref="S59:S66" si="12">(1/G59)*100</f>
        <v>23.684210526315788</v>
      </c>
      <c r="T59" s="26" t="s">
        <v>107</v>
      </c>
      <c r="U59" s="4" t="s">
        <v>82</v>
      </c>
      <c r="V59" t="s">
        <v>83</v>
      </c>
      <c r="W59" t="s">
        <v>91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0"/>
        <v>24.259366364629521</v>
      </c>
      <c r="R60" s="24">
        <f t="shared" si="11"/>
        <v>26.91120392228073</v>
      </c>
      <c r="S60" s="24">
        <f t="shared" si="12"/>
        <v>48.302160886144904</v>
      </c>
      <c r="T60" s="26" t="s">
        <v>34</v>
      </c>
      <c r="U60" s="4" t="s">
        <v>82</v>
      </c>
      <c r="V60" t="s">
        <v>84</v>
      </c>
      <c r="W60" t="s">
        <v>92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0"/>
        <v>35.262345679012341</v>
      </c>
      <c r="R61" s="24">
        <f t="shared" si="11"/>
        <v>29.670329670329672</v>
      </c>
      <c r="S61" s="24">
        <f t="shared" si="12"/>
        <v>35.164835164835168</v>
      </c>
      <c r="T61" s="26" t="s">
        <v>35</v>
      </c>
      <c r="U61" s="4" t="s">
        <v>82</v>
      </c>
      <c r="V61" t="s">
        <v>85</v>
      </c>
      <c r="W61" t="s">
        <v>93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0"/>
        <v>39.466089466089478</v>
      </c>
      <c r="R62" s="24">
        <f t="shared" si="11"/>
        <v>26.802030456852794</v>
      </c>
      <c r="S62" s="24">
        <f t="shared" si="12"/>
        <v>34.111675126903556</v>
      </c>
      <c r="T62" s="26" t="s">
        <v>108</v>
      </c>
      <c r="U62" s="4" t="s">
        <v>82</v>
      </c>
      <c r="V62" t="s">
        <v>86</v>
      </c>
      <c r="W62" t="s">
        <v>94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0"/>
        <v>58.298777246145676</v>
      </c>
      <c r="R63" s="24">
        <f t="shared" si="11"/>
        <v>24.612171837708832</v>
      </c>
      <c r="S63" s="24">
        <f t="shared" si="12"/>
        <v>18.705250596658711</v>
      </c>
      <c r="T63" s="26" t="s">
        <v>105</v>
      </c>
      <c r="U63" s="4" t="s">
        <v>82</v>
      </c>
      <c r="V63" t="s">
        <v>87</v>
      </c>
      <c r="W63" t="s">
        <v>95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0"/>
        <v>42.406353222292495</v>
      </c>
      <c r="R64" s="24">
        <f t="shared" si="11"/>
        <v>27.717067355454006</v>
      </c>
      <c r="S64" s="24">
        <f t="shared" si="12"/>
        <v>30.39936419630439</v>
      </c>
      <c r="T64" s="26" t="s">
        <v>35</v>
      </c>
      <c r="U64" s="4" t="s">
        <v>82</v>
      </c>
      <c r="V64" t="s">
        <v>88</v>
      </c>
      <c r="W64" t="s">
        <v>96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0"/>
        <v>37.850399419026864</v>
      </c>
      <c r="R65" s="24">
        <f t="shared" si="11"/>
        <v>27.629963160049119</v>
      </c>
      <c r="S65" s="24">
        <f t="shared" si="12"/>
        <v>34.793286942284077</v>
      </c>
      <c r="T65" s="26" t="s">
        <v>54</v>
      </c>
      <c r="U65" s="4" t="s">
        <v>82</v>
      </c>
      <c r="V65" t="s">
        <v>89</v>
      </c>
      <c r="W65" t="s">
        <v>97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0"/>
        <v>53.148148148148145</v>
      </c>
      <c r="R66" s="24">
        <f t="shared" si="11"/>
        <v>23.316062176165804</v>
      </c>
      <c r="S66" s="24">
        <f t="shared" si="12"/>
        <v>24.870466321243526</v>
      </c>
      <c r="T66" s="26" t="s">
        <v>51</v>
      </c>
      <c r="U66" s="4" t="s">
        <v>82</v>
      </c>
      <c r="V66" t="s">
        <v>90</v>
      </c>
      <c r="W66" t="s">
        <v>98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:Q98" si="13">(1/H67)*100</f>
        <v>45.525453429886539</v>
      </c>
      <c r="R67" s="24">
        <f t="shared" ref="R67:R98" si="14">(1/F67)*100</f>
        <v>26.599331713244229</v>
      </c>
      <c r="S67" s="24">
        <f t="shared" ref="S67:S98" si="15">(1/G67)*100</f>
        <v>28.522174969623332</v>
      </c>
      <c r="T67" s="26" t="s">
        <v>52</v>
      </c>
      <c r="U67" s="4" t="s">
        <v>82</v>
      </c>
      <c r="V67" s="4" t="s">
        <v>235</v>
      </c>
      <c r="W67" s="4" t="s">
        <v>236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si="13"/>
        <v>29.745505797255607</v>
      </c>
      <c r="R68" s="24">
        <f t="shared" si="14"/>
        <v>27.8256494119127</v>
      </c>
      <c r="S68" s="24">
        <f t="shared" si="15"/>
        <v>42.235360714510342</v>
      </c>
      <c r="T68" s="26" t="s">
        <v>99</v>
      </c>
      <c r="U68" s="4" t="s">
        <v>82</v>
      </c>
      <c r="V68" s="4" t="s">
        <v>233</v>
      </c>
      <c r="W68" s="4" t="s">
        <v>234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6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si="13"/>
        <v>49.334820531252447</v>
      </c>
      <c r="R69" s="24">
        <f t="shared" si="14"/>
        <v>28.912582660197046</v>
      </c>
      <c r="S69" s="24">
        <f t="shared" si="15"/>
        <v>22.579350267963406</v>
      </c>
      <c r="T69" s="26" t="s">
        <v>100</v>
      </c>
      <c r="U69" s="4" t="s">
        <v>43</v>
      </c>
      <c r="V69" s="4" t="s">
        <v>232</v>
      </c>
      <c r="W69" s="4" t="s">
        <v>231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6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si="13"/>
        <v>31.910028147495755</v>
      </c>
      <c r="R70" s="24">
        <f t="shared" si="14"/>
        <v>32.708260152935772</v>
      </c>
      <c r="S70" s="24">
        <f t="shared" si="15"/>
        <v>35.310329919749243</v>
      </c>
      <c r="T70" s="26" t="s">
        <v>103</v>
      </c>
      <c r="U70" s="4" t="s">
        <v>43</v>
      </c>
      <c r="V70" s="4" t="s">
        <v>109</v>
      </c>
      <c r="W70" s="4" t="s">
        <v>230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6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si="13"/>
        <v>37.163798967162037</v>
      </c>
      <c r="R71" s="24">
        <f t="shared" si="14"/>
        <v>32.375058160916268</v>
      </c>
      <c r="S71" s="24">
        <f t="shared" si="15"/>
        <v>30.651869581383629</v>
      </c>
      <c r="T71" s="26" t="s">
        <v>103</v>
      </c>
      <c r="U71" s="4" t="s">
        <v>43</v>
      </c>
      <c r="V71" s="4" t="s">
        <v>229</v>
      </c>
      <c r="W71" s="4" t="s">
        <v>228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6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si="13"/>
        <v>41.502339602731034</v>
      </c>
      <c r="R72" s="24">
        <f t="shared" si="14"/>
        <v>31.323392027245955</v>
      </c>
      <c r="S72" s="24">
        <f t="shared" si="15"/>
        <v>27.590080768184666</v>
      </c>
      <c r="T72" s="26" t="s">
        <v>100</v>
      </c>
      <c r="U72" s="4" t="s">
        <v>43</v>
      </c>
      <c r="V72" s="4" t="s">
        <v>167</v>
      </c>
      <c r="W72" s="4" t="s">
        <v>227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6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si="13"/>
        <v>27.461226701855086</v>
      </c>
      <c r="R73" s="24">
        <f t="shared" si="14"/>
        <v>32.849359728028887</v>
      </c>
      <c r="S73" s="24">
        <f t="shared" si="15"/>
        <v>39.391970794192318</v>
      </c>
      <c r="T73" s="26" t="s">
        <v>51</v>
      </c>
      <c r="U73" s="4" t="s">
        <v>46</v>
      </c>
      <c r="V73" s="4" t="s">
        <v>225</v>
      </c>
      <c r="W73" s="4" t="s">
        <v>226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6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si="13"/>
        <v>54.701319794886672</v>
      </c>
      <c r="R74" s="24">
        <f t="shared" si="14"/>
        <v>28.753895209797815</v>
      </c>
      <c r="S74" s="24">
        <f t="shared" si="15"/>
        <v>17.63714761939271</v>
      </c>
      <c r="T74" s="26" t="s">
        <v>101</v>
      </c>
      <c r="U74" s="4" t="s">
        <v>46</v>
      </c>
      <c r="V74" s="4" t="s">
        <v>223</v>
      </c>
      <c r="W74" s="4" t="s">
        <v>224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6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si="13"/>
        <v>18.44851844578886</v>
      </c>
      <c r="R75" s="24">
        <f t="shared" si="14"/>
        <v>24.840783971422951</v>
      </c>
      <c r="S75" s="24">
        <f t="shared" si="15"/>
        <v>55.950350690351215</v>
      </c>
      <c r="T75" s="26" t="s">
        <v>104</v>
      </c>
      <c r="U75" s="4" t="s">
        <v>47</v>
      </c>
      <c r="V75" s="4" t="s">
        <v>221</v>
      </c>
      <c r="W75" s="4" t="s">
        <v>222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6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si="13"/>
        <v>67.267744397096465</v>
      </c>
      <c r="R76" s="24">
        <f t="shared" si="14"/>
        <v>20.810414223110403</v>
      </c>
      <c r="S76" s="24">
        <f t="shared" si="15"/>
        <v>13.654027173724238</v>
      </c>
      <c r="T76" s="26" t="s">
        <v>35</v>
      </c>
      <c r="U76" s="4" t="s">
        <v>110</v>
      </c>
      <c r="V76" s="4" t="s">
        <v>161</v>
      </c>
      <c r="W76" s="4" t="s">
        <v>220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6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si="13"/>
        <v>52.376373226097847</v>
      </c>
      <c r="R77" s="24">
        <f t="shared" si="14"/>
        <v>25.486945710733526</v>
      </c>
      <c r="S77" s="24">
        <f t="shared" si="15"/>
        <v>23.124740986324081</v>
      </c>
      <c r="T77" s="26" t="s">
        <v>107</v>
      </c>
      <c r="U77" s="4" t="s">
        <v>110</v>
      </c>
      <c r="V77" s="4" t="s">
        <v>159</v>
      </c>
      <c r="W77" s="4" t="s">
        <v>219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6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si="13"/>
        <v>76.703352308665401</v>
      </c>
      <c r="R78" s="24">
        <f t="shared" si="14"/>
        <v>15.211430220811081</v>
      </c>
      <c r="S78" s="24">
        <f t="shared" si="15"/>
        <v>10.222735363448306</v>
      </c>
      <c r="T78" s="26" t="s">
        <v>107</v>
      </c>
      <c r="U78" s="4" t="s">
        <v>47</v>
      </c>
      <c r="V78" s="4" t="s">
        <v>111</v>
      </c>
      <c r="W78" s="4" t="s">
        <v>112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6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si="13"/>
        <v>60.513385344221291</v>
      </c>
      <c r="R79" s="24">
        <f t="shared" si="14"/>
        <v>25.928554801237951</v>
      </c>
      <c r="S79" s="24">
        <f t="shared" si="15"/>
        <v>14.944647334256834</v>
      </c>
      <c r="T79" s="26" t="s">
        <v>103</v>
      </c>
      <c r="U79" s="4" t="s">
        <v>113</v>
      </c>
      <c r="V79" s="4" t="s">
        <v>114</v>
      </c>
      <c r="W79" s="4" t="s">
        <v>115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6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si="13"/>
        <v>40.251697418947494</v>
      </c>
      <c r="R80" s="24">
        <f t="shared" si="14"/>
        <v>31.998307085737199</v>
      </c>
      <c r="S80" s="24">
        <f t="shared" si="15"/>
        <v>28.097921724990531</v>
      </c>
      <c r="T80" s="26" t="s">
        <v>35</v>
      </c>
      <c r="U80" s="4" t="s">
        <v>46</v>
      </c>
      <c r="V80" s="4" t="s">
        <v>116</v>
      </c>
      <c r="W80" s="4" t="s">
        <v>117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6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si="13"/>
        <v>37.151724706957843</v>
      </c>
      <c r="R81" s="24">
        <f t="shared" si="14"/>
        <v>32.199356468468174</v>
      </c>
      <c r="S81" s="24">
        <f t="shared" si="15"/>
        <v>30.84029272142244</v>
      </c>
      <c r="T81" s="26" t="s">
        <v>34</v>
      </c>
      <c r="U81" s="4" t="s">
        <v>118</v>
      </c>
      <c r="V81" s="4" t="s">
        <v>119</v>
      </c>
      <c r="W81" s="4" t="s">
        <v>120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6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si="13"/>
        <v>52.136524097561967</v>
      </c>
      <c r="R82" s="24">
        <f t="shared" si="14"/>
        <v>26.523125461502318</v>
      </c>
      <c r="S82" s="24">
        <f t="shared" si="15"/>
        <v>22.289387124924485</v>
      </c>
      <c r="T82" s="26" t="s">
        <v>54</v>
      </c>
      <c r="U82" s="4" t="s">
        <v>110</v>
      </c>
      <c r="V82" s="4" t="s">
        <v>121</v>
      </c>
      <c r="W82" s="4" t="s">
        <v>122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6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si="13"/>
        <v>24.97743046792522</v>
      </c>
      <c r="R83" s="24">
        <f t="shared" si="14"/>
        <v>24.480244273965411</v>
      </c>
      <c r="S83" s="24">
        <f t="shared" si="15"/>
        <v>50.123138671760302</v>
      </c>
      <c r="T83" s="26" t="s">
        <v>100</v>
      </c>
      <c r="U83" s="4" t="s">
        <v>38</v>
      </c>
      <c r="V83" s="4" t="s">
        <v>123</v>
      </c>
      <c r="W83" s="4" t="s">
        <v>124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6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si="13"/>
        <v>28.825515158089193</v>
      </c>
      <c r="R84" s="24">
        <f t="shared" si="14"/>
        <v>27.358739990935188</v>
      </c>
      <c r="S84" s="24">
        <f t="shared" si="15"/>
        <v>43.624414564133559</v>
      </c>
      <c r="T84" s="26" t="s">
        <v>52</v>
      </c>
      <c r="U84" s="4" t="s">
        <v>38</v>
      </c>
      <c r="V84" s="4" t="s">
        <v>58</v>
      </c>
      <c r="W84" s="4" t="s">
        <v>125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6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>
        <f>IF('Log_working_3-way'!$D84="","",A85^('Log_working_3-way'!$D84))</f>
        <v>2.5341599125869347</v>
      </c>
      <c r="O85" s="21">
        <f>IF('Log_working_3-way'!$D84="","",B85^('Log_working_3-way'!$D84))</f>
        <v>3.3237608206018154</v>
      </c>
      <c r="P85" s="22">
        <f>IF('Log_working_3-way'!$D84="","",C85^('Log_working_3-way'!$D84))</f>
        <v>3.283771331396411</v>
      </c>
      <c r="Q85" s="24">
        <f t="shared" si="13"/>
        <v>39.470199400267035</v>
      </c>
      <c r="R85" s="24">
        <f t="shared" si="14"/>
        <v>30.243978486242106</v>
      </c>
      <c r="S85" s="24">
        <f t="shared" si="15"/>
        <v>30.594746277963985</v>
      </c>
      <c r="T85" s="26" t="s">
        <v>34</v>
      </c>
      <c r="U85" s="4" t="s">
        <v>39</v>
      </c>
      <c r="V85" s="4" t="s">
        <v>73</v>
      </c>
      <c r="W85" s="4" t="s">
        <v>126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6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si="13"/>
        <v>43.616163073633665</v>
      </c>
      <c r="R86" s="24">
        <f t="shared" si="14"/>
        <v>28.54612133267031</v>
      </c>
      <c r="S86" s="24">
        <f t="shared" si="15"/>
        <v>28.375186474390844</v>
      </c>
      <c r="T86" s="26" t="s">
        <v>103</v>
      </c>
      <c r="U86" s="4" t="s">
        <v>39</v>
      </c>
      <c r="V86" s="4" t="s">
        <v>127</v>
      </c>
      <c r="W86" s="4" t="s">
        <v>128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6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si="13"/>
        <v>17.071217029729585</v>
      </c>
      <c r="R87" s="24">
        <f t="shared" si="14"/>
        <v>21.467319567884299</v>
      </c>
      <c r="S87" s="24">
        <f t="shared" si="15"/>
        <v>60.629746000031062</v>
      </c>
      <c r="T87" s="26" t="s">
        <v>103</v>
      </c>
      <c r="U87" s="4" t="s">
        <v>39</v>
      </c>
      <c r="V87" s="4" t="s">
        <v>65</v>
      </c>
      <c r="W87" s="4" t="s">
        <v>42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6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si="13"/>
        <v>44.410988208422864</v>
      </c>
      <c r="R88" s="24">
        <f t="shared" si="14"/>
        <v>26.667151201710666</v>
      </c>
      <c r="S88" s="24">
        <f t="shared" si="15"/>
        <v>29.482937353444093</v>
      </c>
      <c r="T88" s="26" t="s">
        <v>103</v>
      </c>
      <c r="U88" s="4" t="s">
        <v>39</v>
      </c>
      <c r="V88" s="4" t="s">
        <v>69</v>
      </c>
      <c r="W88" s="4" t="s">
        <v>129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6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si="13"/>
        <v>61.728024543150582</v>
      </c>
      <c r="R89" s="24">
        <f t="shared" si="14"/>
        <v>23.091423185673893</v>
      </c>
      <c r="S89" s="24">
        <f t="shared" si="15"/>
        <v>16.823751178133836</v>
      </c>
      <c r="T89" s="26" t="s">
        <v>35</v>
      </c>
      <c r="U89" s="4" t="s">
        <v>39</v>
      </c>
      <c r="V89" s="4" t="s">
        <v>130</v>
      </c>
      <c r="W89" s="4" t="s">
        <v>70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6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>
        <f>IF('Log_working_3-way'!$D89="","",A90^('Log_working_3-way'!$D89))</f>
        <v>1.6033470387487783</v>
      </c>
      <c r="O90" s="21">
        <f>IF('Log_working_3-way'!$D89="","",B90^('Log_working_3-way'!$D89))</f>
        <v>4.5420320008680219</v>
      </c>
      <c r="P90" s="22">
        <f>IF('Log_working_3-way'!$D89="","",C90^('Log_working_3-way'!$D89))</f>
        <v>6.404552592953185</v>
      </c>
      <c r="Q90" s="24">
        <f t="shared" si="13"/>
        <v>62.258454106280205</v>
      </c>
      <c r="R90" s="24">
        <f t="shared" si="14"/>
        <v>22.778291298032489</v>
      </c>
      <c r="S90" s="24">
        <f t="shared" si="15"/>
        <v>16.479598573880892</v>
      </c>
      <c r="T90" s="26" t="s">
        <v>103</v>
      </c>
      <c r="U90" s="4" t="s">
        <v>76</v>
      </c>
      <c r="V90" s="4" t="s">
        <v>131</v>
      </c>
      <c r="W90" s="4" t="s">
        <v>132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6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>
        <f>IF('Log_working_3-way'!$D90="","",A91^('Log_working_3-way'!$D90))</f>
        <v>2.5660085622441233</v>
      </c>
      <c r="O91" s="21">
        <f>IF('Log_working_3-way'!$D90="","",B91^('Log_working_3-way'!$D90))</f>
        <v>3.2376821008746846</v>
      </c>
      <c r="P91" s="22">
        <f>IF('Log_working_3-way'!$D90="","",C91^('Log_working_3-way'!$D90))</f>
        <v>3.3175555827193062</v>
      </c>
      <c r="Q91" s="24">
        <f t="shared" si="13"/>
        <v>38.980521430653262</v>
      </c>
      <c r="R91" s="24">
        <f t="shared" si="14"/>
        <v>31.00673290346111</v>
      </c>
      <c r="S91" s="24">
        <f t="shared" si="15"/>
        <v>30.294843627616334</v>
      </c>
      <c r="T91" s="26" t="s">
        <v>52</v>
      </c>
      <c r="U91" s="4" t="s">
        <v>76</v>
      </c>
      <c r="V91" s="4" t="s">
        <v>133</v>
      </c>
      <c r="W91" s="4" t="s">
        <v>78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6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>
        <f>IF('Log_working_3-way'!$D91="","",A92^('Log_working_3-way'!$D91))</f>
        <v>1.8041951593038796</v>
      </c>
      <c r="O92" s="21">
        <f>IF('Log_working_3-way'!$D91="","",B92^('Log_working_3-way'!$D91))</f>
        <v>4.2911770182032836</v>
      </c>
      <c r="P92" s="22">
        <f>IF('Log_working_3-way'!$D91="","",C92^('Log_working_3-way'!$D91))</f>
        <v>4.7014587894896698</v>
      </c>
      <c r="Q92" s="24">
        <f t="shared" si="13"/>
        <v>55.372870496877638</v>
      </c>
      <c r="R92" s="24">
        <f t="shared" si="14"/>
        <v>23.85873867534524</v>
      </c>
      <c r="S92" s="24">
        <f t="shared" si="15"/>
        <v>21.879672794441028</v>
      </c>
      <c r="T92" s="26" t="s">
        <v>105</v>
      </c>
      <c r="U92" s="4" t="s">
        <v>76</v>
      </c>
      <c r="V92" s="4" t="s">
        <v>134</v>
      </c>
      <c r="W92" s="4" t="s">
        <v>77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6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>
        <f>IF('Log_working_3-way'!$D92="","",A93^('Log_working_3-way'!$D92))</f>
        <v>1.5860389769960785</v>
      </c>
      <c r="O93" s="21">
        <f>IF('Log_working_3-way'!$D92="","",B93^('Log_working_3-way'!$D92))</f>
        <v>4.566588045213023</v>
      </c>
      <c r="P93" s="22">
        <f>IF('Log_working_3-way'!$D92="","",C93^('Log_working_3-way'!$D92))</f>
        <v>6.6437855236875283</v>
      </c>
      <c r="Q93" s="24">
        <f t="shared" si="13"/>
        <v>62.93450369710817</v>
      </c>
      <c r="R93" s="24">
        <f t="shared" si="14"/>
        <v>22.67689448880472</v>
      </c>
      <c r="S93" s="24">
        <f t="shared" si="15"/>
        <v>15.930994783731716</v>
      </c>
      <c r="T93" s="26" t="s">
        <v>101</v>
      </c>
      <c r="U93" s="4" t="s">
        <v>76</v>
      </c>
      <c r="V93" s="4" t="s">
        <v>135</v>
      </c>
      <c r="W93" s="4" t="s">
        <v>136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6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>
        <f>IF('Log_working_3-way'!$D93="","",A94^('Log_working_3-way'!$D93))</f>
        <v>1.8004046636864344</v>
      </c>
      <c r="O94" s="21">
        <f>IF('Log_working_3-way'!$D93="","",B94^('Log_working_3-way'!$D93))</f>
        <v>3.7601479328789269</v>
      </c>
      <c r="P94" s="22">
        <f>IF('Log_working_3-way'!$D93="","",C94^('Log_working_3-way'!$D93))</f>
        <v>5.5984042129171243</v>
      </c>
      <c r="Q94" s="24">
        <f t="shared" si="13"/>
        <v>55.499875791295118</v>
      </c>
      <c r="R94" s="24">
        <f t="shared" si="14"/>
        <v>27.077117911374675</v>
      </c>
      <c r="S94" s="24">
        <f t="shared" si="15"/>
        <v>18.582335821531643</v>
      </c>
      <c r="T94" s="26" t="s">
        <v>104</v>
      </c>
      <c r="U94" s="4" t="s">
        <v>76</v>
      </c>
      <c r="V94" s="4" t="s">
        <v>240</v>
      </c>
      <c r="W94" s="4" t="s">
        <v>255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6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>
        <f>IF('Log_working_3-way'!$D94="","",A95^('Log_working_3-way'!$D94))</f>
        <v>2.0104878832851489</v>
      </c>
      <c r="O95" s="21">
        <f>IF('Log_working_3-way'!$D94="","",B95^('Log_working_3-way'!$D94))</f>
        <v>3.4517609377466716</v>
      </c>
      <c r="P95" s="22">
        <f>IF('Log_working_3-way'!$D94="","",C95^('Log_working_3-way'!$D94))</f>
        <v>4.6970167718830327</v>
      </c>
      <c r="Q95" s="24">
        <f t="shared" si="13"/>
        <v>49.729037106637513</v>
      </c>
      <c r="R95" s="24">
        <f t="shared" si="14"/>
        <v>29.268462255099625</v>
      </c>
      <c r="S95" s="24">
        <f t="shared" si="15"/>
        <v>21.850188411641199</v>
      </c>
      <c r="T95" s="26" t="s">
        <v>52</v>
      </c>
      <c r="U95" s="4" t="s">
        <v>76</v>
      </c>
      <c r="V95" s="4" t="s">
        <v>244</v>
      </c>
      <c r="W95" s="4" t="s">
        <v>137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6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>
        <f>IF('Log_working_3-way'!$D95="","",A96^('Log_working_3-way'!$D95))</f>
        <v>2.1727199454650092</v>
      </c>
      <c r="O96" s="21">
        <f>IF('Log_working_3-way'!$D95="","",B96^('Log_working_3-way'!$D95))</f>
        <v>3.5141197304538427</v>
      </c>
      <c r="P96" s="22">
        <f>IF('Log_working_3-way'!$D95="","",C96^('Log_working_3-way'!$D95))</f>
        <v>3.9187852771464846</v>
      </c>
      <c r="Q96" s="24">
        <f t="shared" si="13"/>
        <v>46.022781743230425</v>
      </c>
      <c r="R96" s="24">
        <f t="shared" si="14"/>
        <v>28.730788299454641</v>
      </c>
      <c r="S96" s="24">
        <f t="shared" si="15"/>
        <v>25.904809122459099</v>
      </c>
      <c r="T96" s="26" t="s">
        <v>103</v>
      </c>
      <c r="U96" s="4" t="s">
        <v>79</v>
      </c>
      <c r="V96" s="4" t="s">
        <v>138</v>
      </c>
      <c r="W96" s="4" t="s">
        <v>139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6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>
        <f>IF('Log_working_3-way'!$D96="","",A97^('Log_working_3-way'!$D96))</f>
        <v>2.8579033043069657</v>
      </c>
      <c r="O97" s="21">
        <f>IF('Log_working_3-way'!$D96="","",B97^('Log_working_3-way'!$D96))</f>
        <v>3.0965276119543197</v>
      </c>
      <c r="P97" s="22">
        <f>IF('Log_working_3-way'!$D96="","",C97^('Log_working_3-way'!$D96))</f>
        <v>3.0566948211057619</v>
      </c>
      <c r="Q97" s="24">
        <f t="shared" si="13"/>
        <v>34.995569213309672</v>
      </c>
      <c r="R97" s="24">
        <f t="shared" si="14"/>
        <v>32.343351243546088</v>
      </c>
      <c r="S97" s="24">
        <f t="shared" si="15"/>
        <v>32.744854914155624</v>
      </c>
      <c r="T97" s="26" t="s">
        <v>144</v>
      </c>
      <c r="U97" s="4" t="s">
        <v>79</v>
      </c>
      <c r="V97" s="4" t="s">
        <v>140</v>
      </c>
      <c r="W97" s="4" t="s">
        <v>141</v>
      </c>
    </row>
    <row r="98" spans="1:23" s="36" customFormat="1" x14ac:dyDescent="0.2">
      <c r="A98" s="28">
        <v>2.3839999999999999</v>
      </c>
      <c r="B98" s="28">
        <v>3.48</v>
      </c>
      <c r="C98" s="29">
        <v>2.83</v>
      </c>
      <c r="D98" s="30">
        <f t="shared" si="16"/>
        <v>6.017629954676651E-2</v>
      </c>
      <c r="E98" s="31">
        <f>IF(OR($A98="",$B98="",$C98=""),"",A98*'MPTO_working_3-way'!$I97)</f>
        <v>2.5274602981194914</v>
      </c>
      <c r="F98" s="32">
        <f>IF(OR($A98="",$B98="",$C98=""),"",B98*'MPTO_working_3-way'!$I97)</f>
        <v>3.6894135224227473</v>
      </c>
      <c r="G98" s="33">
        <f>IF(OR($A98="",$B98="",$C98=""),"",C98*'MPTO_working_3-way'!$I97)</f>
        <v>3.0002989277173495</v>
      </c>
      <c r="H98" s="31">
        <f>IF(OR($A98="",$B98="",$C98=""),"",'MPTO_working_3-way'!E97)</f>
        <v>2.5037285479672193</v>
      </c>
      <c r="I98" s="32">
        <f>IF(OR($A98="",$B98="",$C98=""),"",'MPTO_working_3-way'!F97)</f>
        <v>3.7411490680854507</v>
      </c>
      <c r="J98" s="33">
        <f>IF(OR($A98="",$B98="",$C98=""),"",'MPTO_working_3-way'!G97)</f>
        <v>3.0003169179814897</v>
      </c>
      <c r="K98" s="31">
        <f>IF(OR($A98="",$B98="",$C98=""),"",'OddsRatio_working_3-way'!H97)</f>
        <v>2.5145136862784128</v>
      </c>
      <c r="L98" s="32">
        <f>IF(OR($A98="",$B98="",$C98=""),"",'OddsRatio_working_3-way'!I97)</f>
        <v>3.7138684551809713</v>
      </c>
      <c r="M98" s="33">
        <f>IF(OR($A98="",$B98="",$C98=""),"",'OddsRatio_working_3-way'!J97)</f>
        <v>3.0025722874924101</v>
      </c>
      <c r="N98" s="31">
        <f>IF('Log_working_3-way'!$D97="","",A98^('Log_working_3-way'!$D97))</f>
        <v>2.5047114578024123</v>
      </c>
      <c r="O98" s="32">
        <f>IF('Log_working_3-way'!$D97="","",B98^('Log_working_3-way'!$D97))</f>
        <v>3.7356855084615073</v>
      </c>
      <c r="P98" s="33">
        <f>IF('Log_working_3-way'!$D97="","",C98^('Log_working_3-way'!$D97))</f>
        <v>3.002426602852001</v>
      </c>
      <c r="Q98" s="34">
        <f t="shared" si="13"/>
        <v>39.940432073273335</v>
      </c>
      <c r="R98" s="34">
        <f t="shared" si="14"/>
        <v>27.104578923517487</v>
      </c>
      <c r="S98" s="34">
        <f t="shared" si="15"/>
        <v>33.330012245173442</v>
      </c>
      <c r="T98" s="35" t="s">
        <v>54</v>
      </c>
      <c r="U98" s="36" t="s">
        <v>79</v>
      </c>
      <c r="V98" s="36" t="s">
        <v>142</v>
      </c>
      <c r="W98" s="36" t="s">
        <v>96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6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>
        <f>IF('Log_working_3-way'!$D98="","",A99^('Log_working_3-way'!$D98))</f>
        <v>3.4340670528429582</v>
      </c>
      <c r="O99" s="21">
        <f>IF('Log_working_3-way'!$D98="","",B99^('Log_working_3-way'!$D98))</f>
        <v>3.524142572169342</v>
      </c>
      <c r="P99" s="22">
        <f>IF('Log_working_3-way'!$D98="","",C99^('Log_working_3-way'!$D98))</f>
        <v>2.3527024186163299</v>
      </c>
      <c r="Q99" s="24">
        <f t="shared" ref="Q99:Q130" si="17">(1/H99)*100</f>
        <v>29.121442164920431</v>
      </c>
      <c r="R99" s="24">
        <f t="shared" ref="R99:R130" si="18">(1/F99)*100</f>
        <v>28.640891840607217</v>
      </c>
      <c r="S99" s="24">
        <f t="shared" ref="S99:S130" si="19">(1/G99)*100</f>
        <v>42.00664136622391</v>
      </c>
      <c r="T99" s="26" t="s">
        <v>145</v>
      </c>
      <c r="U99" s="4" t="s">
        <v>79</v>
      </c>
      <c r="V99" s="4" t="s">
        <v>97</v>
      </c>
      <c r="W99" s="4" t="s">
        <v>143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6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>
        <f>IF('Log_working_3-way'!$D99="","",A100^('Log_working_3-way'!$D99))</f>
        <v>1.8069422488902798</v>
      </c>
      <c r="O100" s="21">
        <f>IF('Log_working_3-way'!$D99="","",B100^('Log_working_3-way'!$D99))</f>
        <v>3.9750643031776396</v>
      </c>
      <c r="P100" s="22">
        <f>IF('Log_working_3-way'!$D99="","",C100^('Log_working_3-way'!$D99))</f>
        <v>5.1279257402876537</v>
      </c>
      <c r="Q100" s="24">
        <f t="shared" si="17"/>
        <v>55.274993206027702</v>
      </c>
      <c r="R100" s="24">
        <f t="shared" si="18"/>
        <v>25.774306490708327</v>
      </c>
      <c r="S100" s="24">
        <f t="shared" si="19"/>
        <v>20.307029356315649</v>
      </c>
      <c r="U100" s="4" t="s">
        <v>79</v>
      </c>
      <c r="V100" s="4" t="s">
        <v>92</v>
      </c>
      <c r="W100" s="4" t="s">
        <v>85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6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>
        <f>IF('Log_working_3-way'!$D100="","",A101^('Log_working_3-way'!$D100))</f>
        <v>1.8700165849965404</v>
      </c>
      <c r="O101" s="21">
        <f>IF('Log_working_3-way'!$D100="","",B101^('Log_working_3-way'!$D100))</f>
        <v>4.1348247729820251</v>
      </c>
      <c r="P101" s="22">
        <f>IF('Log_working_3-way'!$D100="","",C101^('Log_working_3-way'!$D100))</f>
        <v>4.4763325004758094</v>
      </c>
      <c r="Q101" s="24">
        <f t="shared" si="17"/>
        <v>53.433660510137813</v>
      </c>
      <c r="R101" s="24">
        <f t="shared" si="18"/>
        <v>24.696948723526273</v>
      </c>
      <c r="S101" s="24">
        <f t="shared" si="19"/>
        <v>22.907314758053353</v>
      </c>
      <c r="T101" s="26" t="s">
        <v>146</v>
      </c>
      <c r="U101" s="4" t="s">
        <v>79</v>
      </c>
      <c r="V101" s="4" t="s">
        <v>89</v>
      </c>
      <c r="W101" s="4" t="s">
        <v>91</v>
      </c>
    </row>
    <row r="102" spans="1:23" x14ac:dyDescent="0.2">
      <c r="A102" s="14">
        <v>2.39</v>
      </c>
      <c r="B102" s="14">
        <v>3.1040000000000001</v>
      </c>
      <c r="C102" s="15">
        <v>3.2</v>
      </c>
      <c r="D102" s="20">
        <f t="shared" si="16"/>
        <v>5.3074990294612379E-2</v>
      </c>
      <c r="E102" s="17">
        <f>IF(OR($A102="",$B102="",$C102=""),"",A102*'MPTO_working_3-way'!$I101)</f>
        <v>2.5168492268041236</v>
      </c>
      <c r="F102" s="21">
        <f>IF(OR($A102="",$B102="",$C102=""),"",B102*'MPTO_working_3-way'!$I101)</f>
        <v>3.2687447698744769</v>
      </c>
      <c r="G102" s="22">
        <f>IF(OR($A102="",$B102="",$C102=""),"",C102*'MPTO_working_3-way'!$I101)</f>
        <v>3.3698399689427596</v>
      </c>
      <c r="H102" s="17">
        <f>IF(OR($A102="",$B102="",$C102=""),"",'MPTO_working_3-way'!E101)</f>
        <v>2.4955181840403844</v>
      </c>
      <c r="I102" s="21">
        <f>IF(OR($A102="",$B102="",$C102=""),"",'MPTO_working_3-way'!F101)</f>
        <v>3.2843603993943562</v>
      </c>
      <c r="J102" s="22">
        <f>IF(OR($A102="",$B102="",$C102=""),"",'MPTO_working_3-way'!G101)</f>
        <v>3.3920343353919127</v>
      </c>
      <c r="K102" s="17">
        <f>IF(OR($A102="",$B102="",$C102=""),"",'OddsRatio_working_3-way'!H101)</f>
        <v>2.5048648845120844</v>
      </c>
      <c r="L102" s="21">
        <f>IF(OR($A102="",$B102="",$C102=""),"",'OddsRatio_working_3-way'!I101)</f>
        <v>3.2778674223118176</v>
      </c>
      <c r="M102" s="22">
        <f>IF(OR($A102="",$B102="",$C102=""),"",'OddsRatio_working_3-way'!J101)</f>
        <v>3.3818005366378312</v>
      </c>
      <c r="N102" s="17">
        <f>IF('Log_working_3-way'!$D101="","",A102^('Log_working_3-way'!$D101))</f>
        <v>2.4960935213412219</v>
      </c>
      <c r="O102" s="21">
        <f>IF('Log_working_3-way'!$D101="","",B102^('Log_working_3-way'!$D101))</f>
        <v>3.2843071950435863</v>
      </c>
      <c r="P102" s="22">
        <f>IF('Log_working_3-way'!$D101="","",C102^('Log_working_3-way'!$D101))</f>
        <v>3.3910286583022513</v>
      </c>
      <c r="Q102" s="24">
        <f t="shared" si="17"/>
        <v>40.071837840946671</v>
      </c>
      <c r="R102" s="24">
        <f t="shared" si="18"/>
        <v>30.592783175249288</v>
      </c>
      <c r="S102" s="24">
        <f t="shared" si="19"/>
        <v>29.67499967999181</v>
      </c>
      <c r="T102" s="26" t="s">
        <v>102</v>
      </c>
      <c r="U102" s="4" t="s">
        <v>39</v>
      </c>
      <c r="V102" s="4" t="s">
        <v>147</v>
      </c>
      <c r="W102" s="4" t="s">
        <v>72</v>
      </c>
    </row>
    <row r="103" spans="1:23" x14ac:dyDescent="0.2">
      <c r="A103" s="14">
        <v>1.72</v>
      </c>
      <c r="B103" s="14">
        <v>3.68</v>
      </c>
      <c r="C103" s="15">
        <v>5</v>
      </c>
      <c r="D103" s="20">
        <f t="shared" si="16"/>
        <v>5.3134479271991886E-2</v>
      </c>
      <c r="E103" s="17">
        <f>IF(OR($A103="",$B103="",$C103=""),"",A103*'MPTO_working_3-way'!$I102)</f>
        <v>1.811391304347826</v>
      </c>
      <c r="F103" s="21">
        <f>IF(OR($A103="",$B103="",$C103=""),"",B103*'MPTO_working_3-way'!$I102)</f>
        <v>3.8755348837209302</v>
      </c>
      <c r="G103" s="22">
        <f>IF(OR($A103="",$B103="",$C103=""),"",C103*'MPTO_working_3-way'!$I102)</f>
        <v>5.2656723963599594</v>
      </c>
      <c r="H103" s="17">
        <f>IF(OR($A103="",$B103="",$C103=""),"",'MPTO_working_3-way'!E102)</f>
        <v>1.7740440670872073</v>
      </c>
      <c r="I103" s="21">
        <f>IF(OR($A103="",$B103="",$C103=""),"",'MPTO_working_3-way'!F102)</f>
        <v>3.9365795409314051</v>
      </c>
      <c r="J103" s="22">
        <f>IF(OR($A103="",$B103="",$C103=""),"",'MPTO_working_3-way'!G102)</f>
        <v>5.485809374133308</v>
      </c>
      <c r="K103" s="17">
        <f>IF(OR($A103="",$B103="",$C103=""),"",'OddsRatio_working_3-way'!H102)</f>
        <v>1.7873111711156275</v>
      </c>
      <c r="L103" s="21">
        <f>IF(OR($A103="",$B103="",$C103=""),"",'OddsRatio_working_3-way'!I102)</f>
        <v>3.9305471369303921</v>
      </c>
      <c r="M103" s="22">
        <f>IF(OR($A103="",$B103="",$C103=""),"",'OddsRatio_working_3-way'!J102)</f>
        <v>5.373950950642377</v>
      </c>
      <c r="N103" s="17">
        <f>IF('Log_working_3-way'!$D102="","",A103^('Log_working_3-way'!$D102))</f>
        <v>1.7724015777425464</v>
      </c>
      <c r="O103" s="21">
        <f>IF('Log_working_3-way'!$D102="","",B103^('Log_working_3-way'!$D102))</f>
        <v>3.9551296481686804</v>
      </c>
      <c r="P103" s="22">
        <f>IF('Log_working_3-way'!$D102="","",C103^('Log_working_3-way'!$D102))</f>
        <v>5.4657483172428076</v>
      </c>
      <c r="Q103" s="24">
        <f t="shared" si="17"/>
        <v>56.368385574654532</v>
      </c>
      <c r="R103" s="24">
        <f t="shared" si="18"/>
        <v>25.802889923671451</v>
      </c>
      <c r="S103" s="24">
        <f t="shared" si="19"/>
        <v>18.990926983822188</v>
      </c>
      <c r="T103" s="26" t="s">
        <v>51</v>
      </c>
      <c r="U103" s="4" t="s">
        <v>148</v>
      </c>
      <c r="V103" s="4" t="s">
        <v>149</v>
      </c>
      <c r="W103" s="4" t="s">
        <v>150</v>
      </c>
    </row>
    <row r="104" spans="1:23" x14ac:dyDescent="0.2">
      <c r="A104" s="14">
        <v>3.03</v>
      </c>
      <c r="B104" s="14">
        <v>3.26</v>
      </c>
      <c r="C104" s="15">
        <v>2.3919999999999999</v>
      </c>
      <c r="D104" s="20">
        <f t="shared" si="16"/>
        <v>5.4841670226895012E-2</v>
      </c>
      <c r="E104" s="17">
        <f>IF(OR($A104="",$B104="",$C104=""),"",A104*'MPTO_working_3-way'!$I103)</f>
        <v>3.1961702607874916</v>
      </c>
      <c r="F104" s="21">
        <f>IF(OR($A104="",$B104="",$C104=""),"",B104*'MPTO_working_3-way'!$I103)</f>
        <v>3.4387838449396777</v>
      </c>
      <c r="G104" s="22">
        <f>IF(OR($A104="",$B104="",$C104=""),"",C104*'MPTO_working_3-way'!$I103)</f>
        <v>2.5231812751827327</v>
      </c>
      <c r="H104" s="17">
        <f>IF(OR($A104="",$B104="",$C104=""),"",'MPTO_working_3-way'!E103)</f>
        <v>3.2076733030990128</v>
      </c>
      <c r="I104" s="21">
        <f>IF(OR($A104="",$B104="",$C104=""),"",'MPTO_working_3-way'!F103)</f>
        <v>3.4665901024485262</v>
      </c>
      <c r="J104" s="22">
        <f>IF(OR($A104="",$B104="",$C104=""),"",'MPTO_working_3-way'!G103)</f>
        <v>2.5013779845769393</v>
      </c>
      <c r="K104" s="17">
        <f>IF(OR($A104="",$B104="",$C104=""),"",'OddsRatio_working_3-way'!H103)</f>
        <v>3.2035028087958386</v>
      </c>
      <c r="L104" s="21">
        <f>IF(OR($A104="",$B104="",$C104=""),"",'OddsRatio_working_3-way'!I103)</f>
        <v>3.4531607625017711</v>
      </c>
      <c r="M104" s="22">
        <f>IF(OR($A104="",$B104="",$C104=""),"",'OddsRatio_working_3-way'!J103)</f>
        <v>2.5109733546028603</v>
      </c>
      <c r="N104" s="17">
        <f>IF('Log_working_3-way'!$D103="","",A104^('Log_working_3-way'!$D103))</f>
        <v>3.2082053136818187</v>
      </c>
      <c r="O104" s="21">
        <f>IF('Log_working_3-way'!$D103="","",B104^('Log_working_3-way'!$D103))</f>
        <v>3.4647763121257236</v>
      </c>
      <c r="P104" s="22">
        <f>IF('Log_working_3-way'!$D103="","",C104^('Log_working_3-way'!$D103))</f>
        <v>2.5019995357100102</v>
      </c>
      <c r="Q104" s="24">
        <f t="shared" si="17"/>
        <v>31.175244655803169</v>
      </c>
      <c r="R104" s="24">
        <f t="shared" si="18"/>
        <v>29.080048211565963</v>
      </c>
      <c r="S104" s="24">
        <f t="shared" si="19"/>
        <v>39.632507177970339</v>
      </c>
      <c r="T104" s="26" t="s">
        <v>145</v>
      </c>
      <c r="U104" s="4" t="s">
        <v>148</v>
      </c>
      <c r="V104" s="4" t="s">
        <v>151</v>
      </c>
      <c r="W104" s="4" t="s">
        <v>152</v>
      </c>
    </row>
    <row r="105" spans="1:23" x14ac:dyDescent="0.2">
      <c r="A105" s="14">
        <v>2.79</v>
      </c>
      <c r="B105" s="14">
        <v>3.42</v>
      </c>
      <c r="C105" s="15">
        <v>2.488</v>
      </c>
      <c r="D105" s="20">
        <f t="shared" si="16"/>
        <v>5.2749860336974486E-2</v>
      </c>
      <c r="E105" s="17">
        <f>IF(OR($A105="",$B105="",$C105=""),"",A105*'MPTO_working_3-way'!$I104)</f>
        <v>2.9371721103401587</v>
      </c>
      <c r="F105" s="21">
        <f>IF(OR($A105="",$B105="",$C105=""),"",B105*'MPTO_working_3-way'!$I104)</f>
        <v>3.6004045223524526</v>
      </c>
      <c r="G105" s="22">
        <f>IF(OR($A105="",$B105="",$C105=""),"",C105*'MPTO_working_3-way'!$I104)</f>
        <v>2.6192416525183924</v>
      </c>
      <c r="H105" s="17">
        <f>IF(OR($A105="",$B105="",$C105=""),"",'MPTO_working_3-way'!E104)</f>
        <v>2.9339309358048946</v>
      </c>
      <c r="I105" s="21">
        <f>IF(OR($A105="",$B105="",$C105=""),"",'MPTO_working_3-way'!F104)</f>
        <v>3.638819852470522</v>
      </c>
      <c r="J105" s="22">
        <f>IF(OR($A105="",$B105="",$C105=""),"",'MPTO_working_3-way'!G104)</f>
        <v>2.6018224945828603</v>
      </c>
      <c r="K105" s="17">
        <f>IF(OR($A105="",$B105="",$C105=""),"",'OddsRatio_working_3-way'!H104)</f>
        <v>2.9368110518182693</v>
      </c>
      <c r="L105" s="21">
        <f>IF(OR($A105="",$B105="",$C105=""),"",'OddsRatio_working_3-way'!I104)</f>
        <v>3.6184819806705089</v>
      </c>
      <c r="M105" s="22">
        <f>IF(OR($A105="",$B105="",$C105=""),"",'OddsRatio_working_3-way'!J104)</f>
        <v>2.6100418129081473</v>
      </c>
      <c r="N105" s="17">
        <f>IF('Log_working_3-way'!$D104="","",A105^('Log_working_3-way'!$D104))</f>
        <v>2.9353689147854798</v>
      </c>
      <c r="O105" s="21">
        <f>IF('Log_working_3-way'!$D104="","",B105^('Log_working_3-way'!$D104))</f>
        <v>3.6346424285247059</v>
      </c>
      <c r="P105" s="22">
        <f>IF('Log_working_3-way'!$D104="","",C105^('Log_working_3-way'!$D104))</f>
        <v>2.6028307481325741</v>
      </c>
      <c r="Q105" s="24">
        <f t="shared" si="17"/>
        <v>34.083965228910884</v>
      </c>
      <c r="R105" s="24">
        <f t="shared" si="18"/>
        <v>27.774656814024173</v>
      </c>
      <c r="S105" s="24">
        <f t="shared" si="19"/>
        <v>38.178989672010722</v>
      </c>
      <c r="T105" s="26" t="s">
        <v>52</v>
      </c>
      <c r="U105" s="4" t="s">
        <v>148</v>
      </c>
      <c r="V105" s="4" t="s">
        <v>153</v>
      </c>
      <c r="W105" s="4" t="s">
        <v>111</v>
      </c>
    </row>
    <row r="106" spans="1:23" x14ac:dyDescent="0.2">
      <c r="A106" s="14">
        <v>2.2160000000000002</v>
      </c>
      <c r="B106" s="14">
        <v>3.48</v>
      </c>
      <c r="C106" s="15">
        <v>3.17</v>
      </c>
      <c r="D106" s="20">
        <f t="shared" si="16"/>
        <v>5.4077272994428993E-2</v>
      </c>
      <c r="E106" s="17">
        <f>IF(OR($A106="",$B106="",$C106=""),"",A106*'MPTO_working_3-way'!$I105)</f>
        <v>2.335835236955655</v>
      </c>
      <c r="F106" s="21">
        <f>IF(OR($A106="",$B106="",$C106=""),"",B106*'MPTO_working_3-way'!$I105)</f>
        <v>3.6681889100206129</v>
      </c>
      <c r="G106" s="22">
        <f>IF(OR($A106="",$B106="",$C106=""),"",C106*'MPTO_working_3-way'!$I105)</f>
        <v>3.3414249553923399</v>
      </c>
      <c r="H106" s="17">
        <f>IF(OR($A106="",$B106="",$C106=""),"",'MPTO_working_3-way'!E105)</f>
        <v>2.3082012825450442</v>
      </c>
      <c r="I106" s="21">
        <f>IF(OR($A106="",$B106="",$C106=""),"",'MPTO_working_3-way'!F105)</f>
        <v>3.7129094615230831</v>
      </c>
      <c r="J106" s="22">
        <f>IF(OR($A106="",$B106="",$C106=""),"",'MPTO_working_3-way'!G105)</f>
        <v>3.3621169140022209</v>
      </c>
      <c r="K106" s="17">
        <f>IF(OR($A106="",$B106="",$C106=""),"",'OddsRatio_working_3-way'!H105)</f>
        <v>2.3197826958498666</v>
      </c>
      <c r="L106" s="21">
        <f>IF(OR($A106="",$B106="",$C106=""),"",'OddsRatio_working_3-way'!I105)</f>
        <v>3.6916620770622277</v>
      </c>
      <c r="M106" s="22">
        <f>IF(OR($A106="",$B106="",$C106=""),"",'OddsRatio_working_3-way'!J105)</f>
        <v>3.355204317429449</v>
      </c>
      <c r="N106" s="17">
        <f>IF('Log_working_3-way'!$D105="","",A106^('Log_working_3-way'!$D105))</f>
        <v>2.3084918700861103</v>
      </c>
      <c r="O106" s="21">
        <f>IF('Log_working_3-way'!$D105="","",B106^('Log_working_3-way'!$D105))</f>
        <v>3.7103137073125194</v>
      </c>
      <c r="P106" s="22">
        <f>IF('Log_working_3-way'!$D105="","",C106^('Log_working_3-way'!$D105))</f>
        <v>3.3636310661803539</v>
      </c>
      <c r="Q106" s="24">
        <f t="shared" si="17"/>
        <v>43.323778024132743</v>
      </c>
      <c r="R106" s="24">
        <f t="shared" si="18"/>
        <v>27.261409500155231</v>
      </c>
      <c r="S106" s="24">
        <f t="shared" si="19"/>
        <v>29.92735175411363</v>
      </c>
      <c r="T106" s="26" t="s">
        <v>163</v>
      </c>
      <c r="U106" s="4" t="s">
        <v>148</v>
      </c>
      <c r="V106" s="4" t="s">
        <v>154</v>
      </c>
      <c r="W106" s="4" t="s">
        <v>155</v>
      </c>
    </row>
    <row r="107" spans="1:23" x14ac:dyDescent="0.2">
      <c r="A107" s="14">
        <v>2.1739999999999999</v>
      </c>
      <c r="B107" s="14">
        <v>3.44</v>
      </c>
      <c r="C107" s="15">
        <v>3.3</v>
      </c>
      <c r="D107" s="20">
        <f t="shared" si="16"/>
        <v>5.3709578184878204E-2</v>
      </c>
      <c r="E107" s="17">
        <f>IF(OR($A107="",$B107="",$C107=""),"",A107*'MPTO_working_3-way'!$I106)</f>
        <v>2.2907646229739251</v>
      </c>
      <c r="F107" s="21">
        <f>IF(OR($A107="",$B107="",$C107=""),"",B107*'MPTO_working_3-way'!$I106)</f>
        <v>3.6247609489559811</v>
      </c>
      <c r="G107" s="22">
        <f>IF(OR($A107="",$B107="",$C107=""),"",C107*'MPTO_working_3-way'!$I106)</f>
        <v>3.4772416080100981</v>
      </c>
      <c r="H107" s="17">
        <f>IF(OR($A107="",$B107="",$C107=""),"",'MPTO_working_3-way'!E106)</f>
        <v>2.2620421669240005</v>
      </c>
      <c r="I107" s="21">
        <f>IF(OR($A107="",$B107="",$C107=""),"",'MPTO_working_3-way'!F106)</f>
        <v>3.6657633021156317</v>
      </c>
      <c r="J107" s="22">
        <f>IF(OR($A107="",$B107="",$C107=""),"",'MPTO_working_3-way'!G106)</f>
        <v>3.5072077114687099</v>
      </c>
      <c r="K107" s="17">
        <f>IF(OR($A107="",$B107="",$C107=""),"",'OddsRatio_working_3-way'!H106)</f>
        <v>2.2738769831688601</v>
      </c>
      <c r="L107" s="21">
        <f>IF(OR($A107="",$B107="",$C107=""),"",'OddsRatio_working_3-way'!I106)</f>
        <v>3.6475807827359614</v>
      </c>
      <c r="M107" s="22">
        <f>IF(OR($A107="",$B107="",$C107=""),"",'OddsRatio_working_3-way'!J106)</f>
        <v>3.4956704099560292</v>
      </c>
      <c r="N107" s="17">
        <f>IF('Log_working_3-way'!$D106="","",A107^('Log_working_3-way'!$D106))</f>
        <v>2.262165573453788</v>
      </c>
      <c r="O107" s="21">
        <f>IF('Log_working_3-way'!$D106="","",B107^('Log_working_3-way'!$D106))</f>
        <v>3.6645927461158827</v>
      </c>
      <c r="P107" s="22">
        <f>IF('Log_working_3-way'!$D106="","",C107^('Log_working_3-way'!$D106))</f>
        <v>3.5079830663602545</v>
      </c>
      <c r="Q107" s="24">
        <f t="shared" si="17"/>
        <v>44.207840800767784</v>
      </c>
      <c r="R107" s="24">
        <f t="shared" si="18"/>
        <v>27.588026192127902</v>
      </c>
      <c r="S107" s="24">
        <f t="shared" si="19"/>
        <v>28.758427303309087</v>
      </c>
      <c r="T107" s="26" t="s">
        <v>35</v>
      </c>
      <c r="U107" s="4" t="s">
        <v>148</v>
      </c>
      <c r="V107" s="4" t="s">
        <v>156</v>
      </c>
      <c r="W107" s="4" t="s">
        <v>157</v>
      </c>
    </row>
    <row r="108" spans="1:23" x14ac:dyDescent="0.2">
      <c r="A108" s="14">
        <v>3.78</v>
      </c>
      <c r="B108" s="14">
        <v>3.56</v>
      </c>
      <c r="C108" s="15">
        <v>1.9650000000000001</v>
      </c>
      <c r="D108" s="20">
        <f t="shared" si="16"/>
        <v>5.4354993372061955E-2</v>
      </c>
      <c r="E108" s="17">
        <f>IF(OR($A108="",$B108="",$C108=""),"",A108*'MPTO_working_3-way'!$I107)</f>
        <v>3.9854618749463939</v>
      </c>
      <c r="F108" s="21">
        <f>IF(OR($A108="",$B108="",$C108=""),"",B108*'MPTO_working_3-way'!$I107)</f>
        <v>3.7535037764045405</v>
      </c>
      <c r="G108" s="22">
        <f>IF(OR($A108="",$B108="",$C108=""),"",C108*'MPTO_working_3-way'!$I107)</f>
        <v>2.0718075619761018</v>
      </c>
      <c r="H108" s="17">
        <f>IF(OR($A108="",$B108="",$C108=""),"",'MPTO_working_3-way'!E107)</f>
        <v>4.0579156527995019</v>
      </c>
      <c r="I108" s="21">
        <f>IF(OR($A108="",$B108="",$C108=""),"",'MPTO_working_3-way'!F107)</f>
        <v>3.805456750737271</v>
      </c>
      <c r="J108" s="22">
        <f>IF(OR($A108="",$B108="",$C108=""),"",'MPTO_working_3-way'!G107)</f>
        <v>2.0375416175311138</v>
      </c>
      <c r="K108" s="17">
        <f>IF(OR($A108="",$B108="",$C108=""),"",'OddsRatio_working_3-way'!H107)</f>
        <v>4.0269161280684589</v>
      </c>
      <c r="L108" s="21">
        <f>IF(OR($A108="",$B108="",$C108=""),"",'OddsRatio_working_3-way'!I107)</f>
        <v>3.7873760028256309</v>
      </c>
      <c r="M108" s="22">
        <f>IF(OR($A108="",$B108="",$C108=""),"",'OddsRatio_working_3-way'!J107)</f>
        <v>2.0507100948151304</v>
      </c>
      <c r="N108" s="17">
        <f>IF('Log_working_3-way'!$D107="","",A108^('Log_working_3-way'!$D107))</f>
        <v>4.0569524630282725</v>
      </c>
      <c r="O108" s="21">
        <f>IF('Log_working_3-way'!$D107="","",B108^('Log_working_3-way'!$D107))</f>
        <v>3.8086699954729424</v>
      </c>
      <c r="P108" s="22">
        <f>IF('Log_working_3-way'!$D107="","",C108^('Log_working_3-way'!$D107))</f>
        <v>2.036864339515057</v>
      </c>
      <c r="Q108" s="24">
        <f t="shared" si="17"/>
        <v>24.643193342624393</v>
      </c>
      <c r="R108" s="24">
        <f t="shared" si="18"/>
        <v>26.641774181399498</v>
      </c>
      <c r="S108" s="24">
        <f t="shared" si="19"/>
        <v>48.267031086912063</v>
      </c>
      <c r="T108" s="26" t="s">
        <v>100</v>
      </c>
      <c r="U108" s="4" t="s">
        <v>148</v>
      </c>
      <c r="V108" s="4" t="s">
        <v>158</v>
      </c>
      <c r="W108" s="4" t="s">
        <v>159</v>
      </c>
    </row>
    <row r="109" spans="1:23" x14ac:dyDescent="0.2">
      <c r="A109" s="14">
        <v>2.1749999999999998</v>
      </c>
      <c r="B109" s="14">
        <v>3.62</v>
      </c>
      <c r="C109" s="15">
        <v>3.145</v>
      </c>
      <c r="D109" s="20">
        <f t="shared" si="16"/>
        <v>5.3978232712557528E-2</v>
      </c>
      <c r="E109" s="17">
        <f>IF(OR($A109="",$B109="",$C109=""),"",A109*'MPTO_working_3-way'!$I108)</f>
        <v>2.2924026561498123</v>
      </c>
      <c r="F109" s="21">
        <f>IF(OR($A109="",$B109="",$C109=""),"",B109*'MPTO_working_3-way'!$I108)</f>
        <v>3.8154012024194586</v>
      </c>
      <c r="G109" s="22">
        <f>IF(OR($A109="",$B109="",$C109=""),"",C109*'MPTO_working_3-way'!$I108)</f>
        <v>3.3147615418809933</v>
      </c>
      <c r="H109" s="17">
        <f>IF(OR($A109="",$B109="",$C109=""),"",'MPTO_working_3-way'!E108)</f>
        <v>2.2635835746954442</v>
      </c>
      <c r="I109" s="21">
        <f>IF(OR($A109="",$B109="",$C109=""),"",'MPTO_working_3-way'!F108)</f>
        <v>3.8722116009493601</v>
      </c>
      <c r="J109" s="22">
        <f>IF(OR($A109="",$B109="",$C109=""),"",'MPTO_working_3-way'!G108)</f>
        <v>3.3336413661308799</v>
      </c>
      <c r="K109" s="17">
        <f>IF(OR($A109="",$B109="",$C109=""),"",'OddsRatio_working_3-way'!H108)</f>
        <v>2.2755823628957641</v>
      </c>
      <c r="L109" s="21">
        <f>IF(OR($A109="",$B109="",$C109=""),"",'OddsRatio_working_3-way'!I108)</f>
        <v>3.8442772687548104</v>
      </c>
      <c r="M109" s="22">
        <f>IF(OR($A109="",$B109="",$C109=""),"",'OddsRatio_working_3-way'!J108)</f>
        <v>3.3286163135416298</v>
      </c>
      <c r="N109" s="17">
        <f>IF('Log_working_3-way'!$D108="","",A109^('Log_working_3-way'!$D108))</f>
        <v>2.2638258390442081</v>
      </c>
      <c r="O109" s="21">
        <f>IF('Log_working_3-way'!$D108="","",B109^('Log_working_3-way'!$D108))</f>
        <v>3.8680286016050553</v>
      </c>
      <c r="P109" s="22">
        <f>IF('Log_working_3-way'!$D108="","",C109^('Log_working_3-way'!$D108))</f>
        <v>3.3362216435435745</v>
      </c>
      <c r="Q109" s="24">
        <f t="shared" si="17"/>
        <v>44.177737070500953</v>
      </c>
      <c r="R109" s="24">
        <f t="shared" si="18"/>
        <v>26.209563475680369</v>
      </c>
      <c r="S109" s="24">
        <f t="shared" si="19"/>
        <v>30.168082601578046</v>
      </c>
      <c r="T109" s="26" t="s">
        <v>146</v>
      </c>
      <c r="U109" s="4" t="s">
        <v>148</v>
      </c>
      <c r="V109" s="4" t="s">
        <v>160</v>
      </c>
      <c r="W109" s="4" t="s">
        <v>161</v>
      </c>
    </row>
    <row r="110" spans="1:23" x14ac:dyDescent="0.2">
      <c r="A110" s="14">
        <v>3.36</v>
      </c>
      <c r="B110" s="14">
        <v>3.34</v>
      </c>
      <c r="C110" s="15">
        <v>2.1840000000000002</v>
      </c>
      <c r="D110" s="20">
        <f t="shared" si="16"/>
        <v>5.4895703099295812E-2</v>
      </c>
      <c r="E110" s="17">
        <f>IF(OR($A110="",$B110="",$C110=""),"",A110*'MPTO_working_3-way'!$I109)</f>
        <v>3.5444495624136336</v>
      </c>
      <c r="F110" s="21">
        <f>IF(OR($A110="",$B110="",$C110=""),"",B110*'MPTO_working_3-way'!$I109)</f>
        <v>3.5233516483516478</v>
      </c>
      <c r="G110" s="22">
        <f>IF(OR($A110="",$B110="",$C110=""),"",C110*'MPTO_working_3-way'!$I109)</f>
        <v>2.3038922155688621</v>
      </c>
      <c r="H110" s="17">
        <f>IF(OR($A110="",$B110="",$C110=""),"",'MPTO_working_3-way'!E109)</f>
        <v>3.5801170049864535</v>
      </c>
      <c r="I110" s="21">
        <f>IF(OR($A110="",$B110="",$C110=""),"",'MPTO_working_3-way'!F109)</f>
        <v>3.55741958137448</v>
      </c>
      <c r="J110" s="22">
        <f>IF(OR($A110="",$B110="",$C110=""),"",'MPTO_working_3-way'!G109)</f>
        <v>2.2749148609707719</v>
      </c>
      <c r="K110" s="17">
        <f>IF(OR($A110="",$B110="",$C110=""),"",'OddsRatio_working_3-way'!H109)</f>
        <v>3.5650547218407835</v>
      </c>
      <c r="L110" s="21">
        <f>IF(OR($A110="",$B110="",$C110=""),"",'OddsRatio_working_3-way'!I109)</f>
        <v>3.5433169699607756</v>
      </c>
      <c r="M110" s="22">
        <f>IF(OR($A110="",$B110="",$C110=""),"",'OddsRatio_working_3-way'!J109)</f>
        <v>2.2868749112963931</v>
      </c>
      <c r="N110" s="17">
        <f>IF('Log_working_3-way'!$D109="","",A110^('Log_working_3-way'!$D109))</f>
        <v>3.5798096359554741</v>
      </c>
      <c r="O110" s="21">
        <f>IF('Log_working_3-way'!$D109="","",B110^('Log_working_3-way'!$D109))</f>
        <v>3.5573905912045638</v>
      </c>
      <c r="P110" s="22">
        <f>IF('Log_working_3-way'!$D109="","",C110^('Log_working_3-way'!$D109))</f>
        <v>2.2750508420119999</v>
      </c>
      <c r="Q110" s="24">
        <f t="shared" si="17"/>
        <v>27.93204799192824</v>
      </c>
      <c r="R110" s="24">
        <f t="shared" si="18"/>
        <v>28.382066276803126</v>
      </c>
      <c r="S110" s="24">
        <f t="shared" si="19"/>
        <v>43.404808317089021</v>
      </c>
      <c r="T110" s="26" t="s">
        <v>104</v>
      </c>
      <c r="U110" s="4" t="s">
        <v>113</v>
      </c>
      <c r="V110" s="4" t="s">
        <v>115</v>
      </c>
      <c r="W110" s="4" t="s">
        <v>162</v>
      </c>
    </row>
    <row r="111" spans="1:23" x14ac:dyDescent="0.2">
      <c r="A111" s="14">
        <v>2.2080000000000002</v>
      </c>
      <c r="B111" s="14">
        <v>3.22</v>
      </c>
      <c r="C111" s="15">
        <v>3.44</v>
      </c>
      <c r="D111" s="20">
        <f t="shared" si="16"/>
        <v>5.4155231354422462E-2</v>
      </c>
      <c r="E111" s="17">
        <f>IF(OR($A111="",$B111="",$C111=""),"",A111*'MPTO_working_3-way'!$I110)</f>
        <v>2.3275747508305651</v>
      </c>
      <c r="F111" s="21">
        <f>IF(OR($A111="",$B111="",$C111=""),"",B111*'MPTO_working_3-way'!$I110)</f>
        <v>3.3943798449612403</v>
      </c>
      <c r="G111" s="22">
        <f>IF(OR($A111="",$B111="",$C111=""),"",C111*'MPTO_working_3-way'!$I110)</f>
        <v>3.6262939958592133</v>
      </c>
      <c r="H111" s="17">
        <f>IF(OR($A111="",$B111="",$C111=""),"",'MPTO_working_3-way'!E110)</f>
        <v>2.2996604414261461</v>
      </c>
      <c r="I111" s="21">
        <f>IF(OR($A111="",$B111="",$C111=""),"",'MPTO_working_3-way'!F110)</f>
        <v>3.4187185360968986</v>
      </c>
      <c r="J111" s="22">
        <f>IF(OR($A111="",$B111="",$C111=""),"",'MPTO_working_3-way'!G110)</f>
        <v>3.6677605921914322</v>
      </c>
      <c r="K111" s="17">
        <f>IF(OR($A111="",$B111="",$C111=""),"",'OddsRatio_working_3-way'!H110)</f>
        <v>2.3112993730194926</v>
      </c>
      <c r="L111" s="21">
        <f>IF(OR($A111="",$B111="",$C111=""),"",'OddsRatio_working_3-way'!I110)</f>
        <v>3.4098382517411197</v>
      </c>
      <c r="M111" s="22">
        <f>IF(OR($A111="",$B111="",$C111=""),"",'OddsRatio_working_3-way'!J110)</f>
        <v>3.6486510514632124</v>
      </c>
      <c r="N111" s="17">
        <f>IF('Log_working_3-way'!$D110="","",A111^('Log_working_3-way'!$D110))</f>
        <v>2.2998988438362771</v>
      </c>
      <c r="O111" s="21">
        <f>IF('Log_working_3-way'!$D110="","",B111^('Log_working_3-way'!$D110))</f>
        <v>3.4198036270845664</v>
      </c>
      <c r="P111" s="22">
        <f>IF('Log_working_3-way'!$D110="","",C111^('Log_working_3-way'!$D110))</f>
        <v>3.6659066131135756</v>
      </c>
      <c r="Q111" s="24">
        <f t="shared" si="17"/>
        <v>43.484680693983016</v>
      </c>
      <c r="R111" s="24">
        <f t="shared" si="18"/>
        <v>29.460462460747934</v>
      </c>
      <c r="S111" s="24">
        <f t="shared" si="19"/>
        <v>27.576363117328007</v>
      </c>
      <c r="T111" s="26" t="s">
        <v>99</v>
      </c>
      <c r="U111" s="4" t="s">
        <v>39</v>
      </c>
      <c r="V111" s="4" t="s">
        <v>147</v>
      </c>
      <c r="W111" s="4" t="s">
        <v>74</v>
      </c>
    </row>
    <row r="112" spans="1:23" x14ac:dyDescent="0.2">
      <c r="A112" s="14">
        <v>1.83</v>
      </c>
      <c r="B112" s="14">
        <v>3.58</v>
      </c>
      <c r="C112" s="15">
        <v>4.38</v>
      </c>
      <c r="D112" s="20">
        <f t="shared" si="16"/>
        <v>5.4088198653346575E-2</v>
      </c>
      <c r="E112" s="17">
        <f>IF(OR($A112="",$B112="",$C112=""),"",A112*'MPTO_working_3-way'!$I111)</f>
        <v>1.9289814035356243</v>
      </c>
      <c r="F112" s="21">
        <f>IF(OR($A112="",$B112="",$C112=""),"",B112*'MPTO_working_3-way'!$I111)</f>
        <v>3.7736357511789809</v>
      </c>
      <c r="G112" s="22">
        <f>IF(OR($A112="",$B112="",$C112=""),"",C112*'MPTO_working_3-way'!$I111)</f>
        <v>4.6169063101016583</v>
      </c>
      <c r="H112" s="17">
        <f>IF(OR($A112="",$B112="",$C112=""),"",'MPTO_working_3-way'!E111)</f>
        <v>1.8924387477870539</v>
      </c>
      <c r="I112" s="21">
        <f>IF(OR($A112="",$B112="",$C112=""),"",'MPTO_working_3-way'!F111)</f>
        <v>3.8270156856908288</v>
      </c>
      <c r="J112" s="22">
        <f>IF(OR($A112="",$B112="",$C112=""),"",'MPTO_working_3-way'!G111)</f>
        <v>4.755539071309391</v>
      </c>
      <c r="K112" s="17">
        <f>IF(OR($A112="",$B112="",$C112=""),"",'OddsRatio_working_3-way'!H111)</f>
        <v>1.9059103108142119</v>
      </c>
      <c r="L112" s="21">
        <f>IF(OR($A112="",$B112="",$C112=""),"",'OddsRatio_working_3-way'!I111)</f>
        <v>3.8159621709646592</v>
      </c>
      <c r="M112" s="22">
        <f>IF(OR($A112="",$B112="",$C112=""),"",'OddsRatio_working_3-way'!J111)</f>
        <v>4.6891287356048634</v>
      </c>
      <c r="N112" s="17">
        <f>IF('Log_working_3-way'!$D111="","",A112^('Log_working_3-way'!$D111))</f>
        <v>1.8912386378579653</v>
      </c>
      <c r="O112" s="21">
        <f>IF('Log_working_3-way'!$D111="","",B112^('Log_working_3-way'!$D111))</f>
        <v>3.8375323182283512</v>
      </c>
      <c r="P112" s="22">
        <f>IF('Log_working_3-way'!$D111="","",C112^('Log_working_3-way'!$D111))</f>
        <v>4.7469434686656262</v>
      </c>
      <c r="Q112" s="24">
        <f t="shared" si="17"/>
        <v>52.841868788057845</v>
      </c>
      <c r="R112" s="24">
        <f t="shared" si="18"/>
        <v>26.499642942156626</v>
      </c>
      <c r="S112" s="24">
        <f t="shared" si="19"/>
        <v>21.659525509799252</v>
      </c>
      <c r="T112" s="26" t="s">
        <v>35</v>
      </c>
      <c r="U112" s="4" t="s">
        <v>39</v>
      </c>
      <c r="V112" s="4" t="s">
        <v>165</v>
      </c>
      <c r="W112" s="4" t="s">
        <v>70</v>
      </c>
    </row>
    <row r="113" spans="1:23" x14ac:dyDescent="0.2">
      <c r="A113" s="14">
        <v>1.758</v>
      </c>
      <c r="B113" s="14">
        <v>3.58</v>
      </c>
      <c r="C113" s="15">
        <v>4.78</v>
      </c>
      <c r="D113" s="20">
        <f t="shared" si="16"/>
        <v>5.7362843738457903E-2</v>
      </c>
      <c r="E113" s="17">
        <f>IF(OR($A113="",$B113="",$C113=""),"",A113*'MPTO_working_3-way'!$I112)</f>
        <v>1.8588438792922091</v>
      </c>
      <c r="F113" s="21">
        <f>IF(OR($A113="",$B113="",$C113=""),"",B113*'MPTO_working_3-way'!$I112)</f>
        <v>3.7853589805836791</v>
      </c>
      <c r="G113" s="22">
        <f>IF(OR($A113="",$B113="",$C113=""),"",C113*'MPTO_working_3-way'!$I112)</f>
        <v>5.054194393069829</v>
      </c>
      <c r="H113" s="17">
        <f>IF(OR($A113="",$B113="",$C113=""),"",'MPTO_working_3-way'!E112)</f>
        <v>1.8191500493296726</v>
      </c>
      <c r="I113" s="21">
        <f>IF(OR($A113="",$B113="",$C113=""),"",'MPTO_working_3-way'!F112)</f>
        <v>3.8430696198122511</v>
      </c>
      <c r="J113" s="22">
        <f>IF(OR($A113="",$B113="",$C113=""),"",'MPTO_working_3-way'!G112)</f>
        <v>5.2608300326118442</v>
      </c>
      <c r="K113" s="17">
        <f>IF(OR($A113="",$B113="",$C113=""),"",'OddsRatio_working_3-way'!H112)</f>
        <v>1.8334392878755044</v>
      </c>
      <c r="L113" s="21">
        <f>IF(OR($A113="",$B113="",$C113=""),"",'OddsRatio_working_3-way'!I112)</f>
        <v>3.8367722463308711</v>
      </c>
      <c r="M113" s="22">
        <f>IF(OR($A113="",$B113="",$C113=""),"",'OddsRatio_working_3-way'!J112)</f>
        <v>5.1562011981126723</v>
      </c>
      <c r="N113" s="17">
        <f>IF('Log_working_3-way'!$D112="","",A113^('Log_working_3-way'!$D112))</f>
        <v>1.8175540571983064</v>
      </c>
      <c r="O113" s="21">
        <f>IF('Log_working_3-way'!$D112="","",B113^('Log_working_3-way'!$D112))</f>
        <v>3.8600243866846697</v>
      </c>
      <c r="P113" s="22">
        <f>IF('Log_working_3-way'!$D112="","",C113^('Log_working_3-way'!$D112))</f>
        <v>5.2426201805160701</v>
      </c>
      <c r="Q113" s="24">
        <f t="shared" si="17"/>
        <v>54.970726596658906</v>
      </c>
      <c r="R113" s="24">
        <f t="shared" si="18"/>
        <v>26.417573739487349</v>
      </c>
      <c r="S113" s="24">
        <f t="shared" si="19"/>
        <v>19.785546859281318</v>
      </c>
      <c r="T113" s="26" t="s">
        <v>107</v>
      </c>
      <c r="U113" s="4" t="s">
        <v>39</v>
      </c>
      <c r="V113" s="4" t="s">
        <v>127</v>
      </c>
      <c r="W113" s="4" t="s">
        <v>64</v>
      </c>
    </row>
    <row r="114" spans="1:23" s="36" customFormat="1" x14ac:dyDescent="0.2">
      <c r="A114" s="28">
        <v>3.44</v>
      </c>
      <c r="B114" s="28">
        <v>2.97</v>
      </c>
      <c r="C114" s="29">
        <v>2.35</v>
      </c>
      <c r="D114" s="30">
        <f t="shared" si="16"/>
        <v>5.2929926012558415E-2</v>
      </c>
      <c r="E114" s="31">
        <f>IF(OR($A114="",$B114="",$C114=""),"",A114*'MPTO_working_3-way'!$I113)</f>
        <v>3.6220789454832008</v>
      </c>
      <c r="F114" s="32">
        <f>IF(OR($A114="",$B114="",$C114=""),"",B114*'MPTO_working_3-way'!$I113)</f>
        <v>3.1272018802572985</v>
      </c>
      <c r="G114" s="33">
        <f>IF(OR($A114="",$B114="",$C114=""),"",C114*'MPTO_working_3-way'!$I113)</f>
        <v>2.4743853261295126</v>
      </c>
      <c r="H114" s="31">
        <f>IF(OR($A114="",$B114="",$C114=""),"",'MPTO_working_3-way'!E113)</f>
        <v>3.6622743506097315</v>
      </c>
      <c r="I114" s="32">
        <f>IF(OR($A114="",$B114="",$C114=""),"",'MPTO_working_3-way'!F113)</f>
        <v>3.134235926962845</v>
      </c>
      <c r="J114" s="33">
        <f>IF(OR($A114="",$B114="",$C114=""),"",'MPTO_working_3-way'!G113)</f>
        <v>2.4516497512898421</v>
      </c>
      <c r="K114" s="31">
        <f>IF(OR($A114="",$B114="",$C114=""),"",'OddsRatio_working_3-way'!H113)</f>
        <v>3.6418440548733679</v>
      </c>
      <c r="L114" s="32">
        <f>IF(OR($A114="",$B114="",$C114=""),"",'OddsRatio_working_3-way'!I113)</f>
        <v>3.1329642574182519</v>
      </c>
      <c r="M114" s="33">
        <f>IF(OR($A114="",$B114="",$C114=""),"",'OddsRatio_working_3-way'!J113)</f>
        <v>2.4616760139668217</v>
      </c>
      <c r="N114" s="31">
        <f>IF('Log_working_3-way'!$D113="","",A114^('Log_working_3-way'!$D113))</f>
        <v>3.6586921965672299</v>
      </c>
      <c r="O114" s="32">
        <f>IF('Log_working_3-way'!$D113="","",B114^('Log_working_3-way'!$D113))</f>
        <v>3.1357467014993152</v>
      </c>
      <c r="P114" s="33">
        <f>IF('Log_working_3-way'!$D113="","",C114^('Log_working_3-way'!$D113))</f>
        <v>2.4523328847983574</v>
      </c>
      <c r="Q114" s="34">
        <f t="shared" si="17"/>
        <v>27.305436574775182</v>
      </c>
      <c r="R114" s="34">
        <f t="shared" si="18"/>
        <v>31.977468621812239</v>
      </c>
      <c r="S114" s="34">
        <f t="shared" si="19"/>
        <v>40.414077364588231</v>
      </c>
      <c r="T114" s="35" t="s">
        <v>34</v>
      </c>
      <c r="U114" s="36" t="s">
        <v>43</v>
      </c>
      <c r="V114" s="36" t="s">
        <v>166</v>
      </c>
      <c r="W114" s="36" t="s">
        <v>167</v>
      </c>
    </row>
    <row r="115" spans="1:23" x14ac:dyDescent="0.2">
      <c r="A115" s="14">
        <v>2.3359999999999999</v>
      </c>
      <c r="B115" s="14">
        <v>3.4</v>
      </c>
      <c r="C115" s="15">
        <v>3.016</v>
      </c>
      <c r="D115" s="20">
        <f t="shared" si="16"/>
        <v>5.3764825577045983E-2</v>
      </c>
      <c r="E115" s="17">
        <f>IF(OR($A115="",$B115="",$C115=""),"",A115*'MPTO_working_3-way'!$I114)</f>
        <v>2.4615946325479792</v>
      </c>
      <c r="F115" s="21">
        <f>IF(OR($A115="",$B115="",$C115=""),"",B115*'MPTO_working_3-way'!$I114)</f>
        <v>3.5828004069619563</v>
      </c>
      <c r="G115" s="22">
        <f>IF(OR($A115="",$B115="",$C115=""),"",C115*'MPTO_working_3-way'!$I114)</f>
        <v>3.1781547139403705</v>
      </c>
      <c r="H115" s="17">
        <f>IF(OR($A115="",$B115="",$C115=""),"",'MPTO_working_3-way'!E114)</f>
        <v>2.4380694801624831</v>
      </c>
      <c r="I115" s="21">
        <f>IF(OR($A115="",$B115="",$C115=""),"",'MPTO_working_3-way'!F114)</f>
        <v>3.6206167377017144</v>
      </c>
      <c r="J115" s="22">
        <f>IF(OR($A115="",$B115="",$C115=""),"",'MPTO_working_3-way'!G114)</f>
        <v>3.1883344890035281</v>
      </c>
      <c r="K115" s="17">
        <f>IF(OR($A115="",$B115="",$C115=""),"",'OddsRatio_working_3-way'!H114)</f>
        <v>2.448337579239984</v>
      </c>
      <c r="L115" s="21">
        <f>IF(OR($A115="",$B115="",$C115=""),"",'OddsRatio_working_3-way'!I114)</f>
        <v>3.6018040345628459</v>
      </c>
      <c r="M115" s="22">
        <f>IF(OR($A115="",$B115="",$C115=""),"",'OddsRatio_working_3-way'!J114)</f>
        <v>3.1855153890327905</v>
      </c>
      <c r="N115" s="17">
        <f>IF('Log_working_3-way'!$D114="","",A115^('Log_working_3-way'!$D114))</f>
        <v>2.4386760414497992</v>
      </c>
      <c r="O115" s="21">
        <f>IF('Log_working_3-way'!$D114="","",B115^('Log_working_3-way'!$D114))</f>
        <v>3.6176326596863659</v>
      </c>
      <c r="P115" s="22">
        <f>IF('Log_working_3-way'!$D114="","",C115^('Log_working_3-way'!$D114))</f>
        <v>3.1896139053033692</v>
      </c>
      <c r="Q115" s="24">
        <f t="shared" si="17"/>
        <v>41.016058325513995</v>
      </c>
      <c r="R115" s="24">
        <f t="shared" si="18"/>
        <v>27.911127788666079</v>
      </c>
      <c r="S115" s="24">
        <f t="shared" si="19"/>
        <v>31.464799231254865</v>
      </c>
      <c r="T115" s="26" t="s">
        <v>101</v>
      </c>
      <c r="U115" s="4" t="s">
        <v>49</v>
      </c>
      <c r="V115" s="4" t="s">
        <v>168</v>
      </c>
      <c r="W115" s="4" t="s">
        <v>169</v>
      </c>
    </row>
    <row r="116" spans="1:23" s="36" customFormat="1" x14ac:dyDescent="0.2">
      <c r="A116" s="28">
        <v>4.04</v>
      </c>
      <c r="B116" s="28">
        <v>2.94</v>
      </c>
      <c r="C116" s="29">
        <v>2.1440000000000001</v>
      </c>
      <c r="D116" s="30">
        <f t="shared" si="16"/>
        <v>5.4078717344777427E-2</v>
      </c>
      <c r="E116" s="31">
        <f>IF(OR($A116="",$B116="",$C116=""),"",A116*'MPTO_working_3-way'!$I115)</f>
        <v>4.2584780180729007</v>
      </c>
      <c r="F116" s="32">
        <f>IF(OR($A116="",$B116="",$C116=""),"",B116*'MPTO_working_3-way'!$I115)</f>
        <v>3.0989914289936458</v>
      </c>
      <c r="G116" s="33">
        <f>IF(OR($A116="",$B116="",$C116=""),"",C116*'MPTO_working_3-way'!$I115)</f>
        <v>2.2599447699872028</v>
      </c>
      <c r="H116" s="31">
        <f>IF(OR($A116="",$B116="",$C116=""),"",'MPTO_working_3-way'!E115)</f>
        <v>4.3573267005436351</v>
      </c>
      <c r="I116" s="32">
        <f>IF(OR($A116="",$B116="",$C116=""),"",'MPTO_working_3-way'!F115)</f>
        <v>3.1045312886457581</v>
      </c>
      <c r="J116" s="33">
        <f>IF(OR($A116="",$B116="",$C116=""),"",'MPTO_working_3-way'!G115)</f>
        <v>2.2301930743439544</v>
      </c>
      <c r="K116" s="31">
        <f>IF(OR($A116="",$B116="",$C116=""),"",'OddsRatio_working_3-way'!H115)</f>
        <v>4.3030029855065264</v>
      </c>
      <c r="L116" s="32">
        <f>IF(OR($A116="",$B116="",$C116=""),"",'OddsRatio_working_3-way'!I115)</f>
        <v>3.1078374315403496</v>
      </c>
      <c r="M116" s="33">
        <f>IF(OR($A116="",$B116="",$C116=""),"",'OddsRatio_working_3-way'!J115)</f>
        <v>2.2429721761248249</v>
      </c>
      <c r="N116" s="31">
        <f>IF('Log_working_3-way'!$D115="","",A116^('Log_working_3-way'!$D115))</f>
        <v>4.3445912696292943</v>
      </c>
      <c r="O116" s="32">
        <f>IF('Log_working_3-way'!$D115="","",B116^('Log_working_3-way'!$D115))</f>
        <v>3.1097751401688005</v>
      </c>
      <c r="P116" s="33">
        <f>IF('Log_working_3-way'!$D115="","",C116^('Log_working_3-way'!$D115))</f>
        <v>2.2308377552231216</v>
      </c>
      <c r="Q116" s="34">
        <f t="shared" si="17"/>
        <v>22.949851336032172</v>
      </c>
      <c r="R116" s="34">
        <f t="shared" si="18"/>
        <v>32.268562947421124</v>
      </c>
      <c r="S116" s="34">
        <f t="shared" si="19"/>
        <v>44.248868967079339</v>
      </c>
      <c r="T116" s="35" t="s">
        <v>106</v>
      </c>
      <c r="U116" s="36" t="s">
        <v>170</v>
      </c>
      <c r="V116" s="36" t="s">
        <v>171</v>
      </c>
      <c r="W116" s="36" t="s">
        <v>172</v>
      </c>
    </row>
    <row r="117" spans="1:23" x14ac:dyDescent="0.2">
      <c r="A117" s="14">
        <v>2.7549999999999999</v>
      </c>
      <c r="B117" s="14">
        <v>3.1360000000000001</v>
      </c>
      <c r="C117" s="15">
        <v>2.6960000000000002</v>
      </c>
      <c r="D117" s="20">
        <f t="shared" si="16"/>
        <v>5.2773838859621502E-2</v>
      </c>
      <c r="E117" s="17">
        <f>IF(OR($A117="",$B117="",$C117=""),"",A117*'MPTO_working_3-way'!$I116)</f>
        <v>2.9003919260582571</v>
      </c>
      <c r="F117" s="21">
        <f>IF(OR($A117="",$B117="",$C117=""),"",B117*'MPTO_working_3-way'!$I116)</f>
        <v>3.3014987586637732</v>
      </c>
      <c r="G117" s="22">
        <f>IF(OR($A117="",$B117="",$C117=""),"",C117*'MPTO_working_3-way'!$I116)</f>
        <v>2.83827826956554</v>
      </c>
      <c r="H117" s="17">
        <f>IF(OR($A117="",$B117="",$C117=""),"",'MPTO_working_3-way'!E116)</f>
        <v>2.8953186517781404</v>
      </c>
      <c r="I117" s="21">
        <f>IF(OR($A117="",$B117="",$C117=""),"",'MPTO_working_3-way'!F116)</f>
        <v>3.3191024448325614</v>
      </c>
      <c r="J117" s="22">
        <f>IF(OR($A117="",$B117="",$C117=""),"",'MPTO_working_3-way'!G116)</f>
        <v>2.8302265800982589</v>
      </c>
      <c r="K117" s="17">
        <f>IF(OR($A117="",$B117="",$C117=""),"",'OddsRatio_working_3-way'!H116)</f>
        <v>2.898029911405446</v>
      </c>
      <c r="L117" s="21">
        <f>IF(OR($A117="",$B117="",$C117=""),"",'OddsRatio_working_3-way'!I116)</f>
        <v>3.3100808494370551</v>
      </c>
      <c r="M117" s="22">
        <f>IF(OR($A117="",$B117="",$C117=""),"",'OddsRatio_working_3-way'!J116)</f>
        <v>2.8342214984294225</v>
      </c>
      <c r="N117" s="17">
        <f>IF('Log_working_3-way'!$D116="","",A117^('Log_working_3-way'!$D116))</f>
        <v>2.895898461839383</v>
      </c>
      <c r="O117" s="21">
        <f>IF('Log_working_3-way'!$D116="","",B117^('Log_working_3-way'!$D116))</f>
        <v>3.3174660710196719</v>
      </c>
      <c r="P117" s="22">
        <f>IF('Log_working_3-way'!$D116="","",C117^('Log_working_3-way'!$D116))</f>
        <v>2.8308632148041144</v>
      </c>
      <c r="Q117" s="24">
        <f t="shared" si="17"/>
        <v>34.538512691370144</v>
      </c>
      <c r="R117" s="24">
        <f t="shared" si="18"/>
        <v>30.289273844971348</v>
      </c>
      <c r="S117" s="24">
        <f t="shared" si="19"/>
        <v>35.232627143112069</v>
      </c>
      <c r="T117" s="26" t="s">
        <v>99</v>
      </c>
      <c r="U117" s="4" t="s">
        <v>39</v>
      </c>
      <c r="V117" s="4" t="s">
        <v>61</v>
      </c>
      <c r="W117" s="4" t="s">
        <v>126</v>
      </c>
    </row>
    <row r="118" spans="1:23" x14ac:dyDescent="0.2">
      <c r="A118" s="14">
        <v>6</v>
      </c>
      <c r="B118" s="14">
        <v>4.0199999999999996</v>
      </c>
      <c r="C118" s="15">
        <v>1.54</v>
      </c>
      <c r="D118" s="20">
        <f t="shared" si="16"/>
        <v>6.47735349227887E-2</v>
      </c>
      <c r="E118" s="17">
        <f>IF(OR($A118="",$B118="",$C118=""),"",A118*'MPTO_working_3-way'!$I117)</f>
        <v>6.3886412095367326</v>
      </c>
      <c r="F118" s="21">
        <f>IF(OR($A118="",$B118="",$C118=""),"",B118*'MPTO_working_3-way'!$I117)</f>
        <v>4.2803896103896104</v>
      </c>
      <c r="G118" s="22">
        <f>IF(OR($A118="",$B118="",$C118=""),"",C118*'MPTO_working_3-way'!$I117)</f>
        <v>1.6397512437810946</v>
      </c>
      <c r="H118" s="17">
        <f>IF(OR($A118="",$B118="",$C118=""),"",'MPTO_working_3-way'!E117)</f>
        <v>6.892963182897863</v>
      </c>
      <c r="I118" s="21">
        <f>IF(OR($A118="",$B118="",$C118=""),"",'MPTO_working_3-way'!F117)</f>
        <v>4.4020858023228246</v>
      </c>
      <c r="J118" s="22">
        <f>IF(OR($A118="",$B118="",$C118=""),"",'MPTO_working_3-way'!G117)</f>
        <v>1.5929668067587273</v>
      </c>
      <c r="K118" s="17">
        <f>IF(OR($A118="",$B118="",$C118=""),"",'OddsRatio_working_3-way'!H117)</f>
        <v>6.6294829447966075</v>
      </c>
      <c r="L118" s="21">
        <f>IF(OR($A118="",$B118="",$C118=""),"",'OddsRatio_working_3-way'!I117)</f>
        <v>4.400207698657149</v>
      </c>
      <c r="M118" s="22">
        <f>IF(OR($A118="",$B118="",$C118=""),"",'OddsRatio_working_3-way'!J117)</f>
        <v>1.6079841580380334</v>
      </c>
      <c r="N118" s="17">
        <f>IF('Log_working_3-way'!$D117="","",A118^('Log_working_3-way'!$D117))</f>
        <v>6.8408459683135314</v>
      </c>
      <c r="O118" s="21">
        <f>IF('Log_working_3-way'!$D117="","",B118^('Log_working_3-way'!$D117))</f>
        <v>4.4509607203459476</v>
      </c>
      <c r="P118" s="22">
        <f>IF('Log_working_3-way'!$D117="","",C118^('Log_working_3-way'!$D117))</f>
        <v>1.589449481806178</v>
      </c>
      <c r="Q118" s="24">
        <f t="shared" si="17"/>
        <v>14.507548835907045</v>
      </c>
      <c r="R118" s="24">
        <f t="shared" si="18"/>
        <v>23.362359294881518</v>
      </c>
      <c r="S118" s="24">
        <f t="shared" si="19"/>
        <v>60.984859977547856</v>
      </c>
      <c r="T118" s="26" t="s">
        <v>106</v>
      </c>
      <c r="U118" s="4" t="s">
        <v>173</v>
      </c>
      <c r="V118" s="4" t="s">
        <v>218</v>
      </c>
      <c r="W118" s="4" t="s">
        <v>174</v>
      </c>
    </row>
    <row r="119" spans="1:23" x14ac:dyDescent="0.2">
      <c r="A119" s="14">
        <v>1.18</v>
      </c>
      <c r="B119" s="14">
        <v>7.2</v>
      </c>
      <c r="C119" s="15">
        <v>14.5</v>
      </c>
      <c r="D119" s="20">
        <f t="shared" si="16"/>
        <v>5.5312033248912318E-2</v>
      </c>
      <c r="E119" s="17">
        <f>IF(OR($A119="",$B119="",$C119=""),"",A119*'MPTO_working_3-way'!$I118)</f>
        <v>1.2452681992337165</v>
      </c>
      <c r="F119" s="21">
        <f>IF(OR($A119="",$B119="",$C119=""),"",B119*'MPTO_working_3-way'!$I118)</f>
        <v>7.598246639392169</v>
      </c>
      <c r="G119" s="22">
        <f>IF(OR($A119="",$B119="",$C119=""),"",C119*'MPTO_working_3-way'!$I118)</f>
        <v>15.302024482109228</v>
      </c>
      <c r="H119" s="17">
        <f>IF(OR($A119="",$B119="",$C119=""),"",'MPTO_working_3-way'!E118)</f>
        <v>1.2062431051027136</v>
      </c>
      <c r="I119" s="21">
        <f>IF(OR($A119="",$B119="",$C119=""),"",'MPTO_working_3-way'!F118)</f>
        <v>8.3020936292568983</v>
      </c>
      <c r="J119" s="22">
        <f>IF(OR($A119="",$B119="",$C119=""),"",'MPTO_working_3-way'!G118)</f>
        <v>19.790939273856704</v>
      </c>
      <c r="K119" s="17">
        <f>IF(OR($A119="",$B119="",$C119=""),"",'OddsRatio_working_3-way'!H118)</f>
        <v>1.2152876610043732</v>
      </c>
      <c r="L119" s="21">
        <f>IF(OR($A119="",$B119="",$C119=""),"",'OddsRatio_working_3-way'!I118)</f>
        <v>8.4154638790395335</v>
      </c>
      <c r="M119" s="22">
        <f>IF(OR($A119="",$B119="",$C119=""),"",'OddsRatio_working_3-way'!J118)</f>
        <v>17.146574575328014</v>
      </c>
      <c r="N119" s="17">
        <f>IF('Log_working_3-way'!$D118="","",A119^('Log_working_3-way'!$D118))</f>
        <v>1.1998261469045859</v>
      </c>
      <c r="O119" s="21">
        <f>IF('Log_working_3-way'!$D118="","",B119^('Log_working_3-way'!$D118))</f>
        <v>8.7829335702258255</v>
      </c>
      <c r="P119" s="22">
        <f>IF('Log_working_3-way'!$D118="","",C119^('Log_working_3-way'!$D118))</f>
        <v>18.979386032364729</v>
      </c>
      <c r="Q119" s="24">
        <f t="shared" si="17"/>
        <v>82.902028270233998</v>
      </c>
      <c r="R119" s="24">
        <f t="shared" si="18"/>
        <v>13.160931033952277</v>
      </c>
      <c r="S119" s="24">
        <f t="shared" si="19"/>
        <v>6.5350829961694075</v>
      </c>
      <c r="T119" s="26" t="s">
        <v>52</v>
      </c>
      <c r="U119" s="4" t="s">
        <v>173</v>
      </c>
      <c r="V119" s="4" t="s">
        <v>175</v>
      </c>
      <c r="W119" s="4" t="s">
        <v>176</v>
      </c>
    </row>
    <row r="120" spans="1:23" s="36" customFormat="1" x14ac:dyDescent="0.2">
      <c r="A120" s="28">
        <v>2.35</v>
      </c>
      <c r="B120" s="28">
        <v>3.2</v>
      </c>
      <c r="C120" s="29">
        <v>3.16</v>
      </c>
      <c r="D120" s="30">
        <f t="shared" si="16"/>
        <v>5.4487611096148525E-2</v>
      </c>
      <c r="E120" s="31">
        <f>IF(OR($A120="",$B120="",$C120=""),"",A120*'MPTO_working_3-way'!$I119)</f>
        <v>2.4780458860759493</v>
      </c>
      <c r="F120" s="32">
        <f>IF(OR($A120="",$B120="",$C120=""),"",B120*'MPTO_working_3-way'!$I119)</f>
        <v>3.3743603555076755</v>
      </c>
      <c r="G120" s="33">
        <f>IF(OR($A120="",$B120="",$C120=""),"",C120*'MPTO_working_3-way'!$I119)</f>
        <v>3.3321808510638293</v>
      </c>
      <c r="H120" s="31">
        <f>IF(OR($A120="",$B120="",$C120=""),"",'MPTO_working_3-way'!E119)</f>
        <v>2.4547745960910707</v>
      </c>
      <c r="I120" s="32">
        <f>IF(OR($A120="",$B120="",$C120=""),"",'MPTO_working_3-way'!F119)</f>
        <v>3.3974608258035</v>
      </c>
      <c r="J120" s="33">
        <f>IF(OR($A120="",$B120="",$C120=""),"",'MPTO_working_3-way'!G119)</f>
        <v>3.3524067490547931</v>
      </c>
      <c r="K120" s="31">
        <f>IF(OR($A120="",$B120="",$C120=""),"",'OddsRatio_working_3-way'!H119)</f>
        <v>2.4648523417950066</v>
      </c>
      <c r="L120" s="32">
        <f>IF(OR($A120="",$B120="",$C120=""),"",'OddsRatio_working_3-way'!I119)</f>
        <v>3.3871667792214937</v>
      </c>
      <c r="M120" s="33">
        <f>IF(OR($A120="",$B120="",$C120=""),"",'OddsRatio_working_3-way'!J119)</f>
        <v>3.3437637468720114</v>
      </c>
      <c r="N120" s="31">
        <f>IF('Log_working_3-way'!$D119="","",A120^('Log_working_3-way'!$D119))</f>
        <v>2.4552935643176426</v>
      </c>
      <c r="O120" s="32">
        <f>IF('Log_working_3-way'!$D119="","",B120^('Log_working_3-way'!$D119))</f>
        <v>3.3967522774535479</v>
      </c>
      <c r="P120" s="33">
        <f>IF('Log_working_3-way'!$D119="","",C120^('Log_working_3-way'!$D119))</f>
        <v>3.3521291002162124</v>
      </c>
      <c r="Q120" s="34">
        <f t="shared" si="17"/>
        <v>40.736937786156744</v>
      </c>
      <c r="R120" s="34">
        <f t="shared" si="18"/>
        <v>29.635246228749303</v>
      </c>
      <c r="S120" s="34">
        <f t="shared" si="19"/>
        <v>30.010375927847399</v>
      </c>
      <c r="T120" s="35" t="s">
        <v>52</v>
      </c>
      <c r="U120" s="36" t="s">
        <v>79</v>
      </c>
      <c r="V120" s="36" t="s">
        <v>177</v>
      </c>
      <c r="W120" s="36" t="s">
        <v>178</v>
      </c>
    </row>
    <row r="121" spans="1:23" x14ac:dyDescent="0.2">
      <c r="A121" s="14">
        <v>1.8</v>
      </c>
      <c r="B121" s="14">
        <v>3.68</v>
      </c>
      <c r="C121" s="15">
        <v>4.42</v>
      </c>
      <c r="D121" s="20">
        <f t="shared" si="16"/>
        <v>5.3539029881740863E-2</v>
      </c>
      <c r="E121" s="17">
        <f>IF(OR($A121="",$B121="",$C121=""),"",A121*'MPTO_working_3-way'!$I120)</f>
        <v>1.8963702537871336</v>
      </c>
      <c r="F121" s="21">
        <f>IF(OR($A121="",$B121="",$C121=""),"",B121*'MPTO_working_3-way'!$I120)</f>
        <v>3.8770236299648064</v>
      </c>
      <c r="G121" s="22">
        <f>IF(OR($A121="",$B121="",$C121=""),"",C121*'MPTO_working_3-way'!$I120)</f>
        <v>4.656642512077295</v>
      </c>
      <c r="H121" s="17">
        <f>IF(OR($A121="",$B121="",$C121=""),"",'MPTO_working_3-way'!E120)</f>
        <v>1.8597412452614142</v>
      </c>
      <c r="I121" s="21">
        <f>IF(OR($A121="",$B121="",$C121=""),"",'MPTO_working_3-way'!F120)</f>
        <v>3.9386703783954427</v>
      </c>
      <c r="J121" s="22">
        <f>IF(OR($A121="",$B121="",$C121=""),"",'MPTO_working_3-way'!G120)</f>
        <v>4.7985105285700547</v>
      </c>
      <c r="K121" s="17">
        <f>IF(OR($A121="",$B121="",$C121=""),"",'OddsRatio_working_3-way'!H120)</f>
        <v>1.8730474418786824</v>
      </c>
      <c r="L121" s="21">
        <f>IF(OR($A121="",$B121="",$C121=""),"",'OddsRatio_working_3-way'!I120)</f>
        <v>3.9247089302935865</v>
      </c>
      <c r="M121" s="22">
        <f>IF(OR($A121="",$B121="",$C121=""),"",'OddsRatio_working_3-way'!J120)</f>
        <v>4.7322778140313675</v>
      </c>
      <c r="N121" s="17">
        <f>IF('Log_working_3-way'!$D120="","",A121^('Log_working_3-way'!$D120))</f>
        <v>1.85836163592852</v>
      </c>
      <c r="O121" s="21">
        <f>IF('Log_working_3-way'!$D120="","",B121^('Log_working_3-way'!$D120))</f>
        <v>3.9497120955865195</v>
      </c>
      <c r="P121" s="22">
        <f>IF('Log_working_3-way'!$D120="","",C121^('Log_working_3-way'!$D120))</f>
        <v>4.7913695684606852</v>
      </c>
      <c r="Q121" s="24">
        <f t="shared" si="17"/>
        <v>53.770921226164191</v>
      </c>
      <c r="R121" s="24">
        <f t="shared" si="18"/>
        <v>25.792981819124932</v>
      </c>
      <c r="S121" s="24">
        <f t="shared" si="19"/>
        <v>21.474699795108538</v>
      </c>
      <c r="T121" s="26" t="s">
        <v>105</v>
      </c>
      <c r="U121" s="4" t="s">
        <v>79</v>
      </c>
      <c r="V121" s="4" t="s">
        <v>217</v>
      </c>
      <c r="W121" s="4" t="s">
        <v>140</v>
      </c>
    </row>
    <row r="122" spans="1:23" x14ac:dyDescent="0.2">
      <c r="A122" s="14">
        <v>2.41</v>
      </c>
      <c r="B122" s="14">
        <v>3.28</v>
      </c>
      <c r="C122" s="15">
        <v>2.984</v>
      </c>
      <c r="D122" s="20">
        <f t="shared" si="16"/>
        <v>5.4936451548222687E-2</v>
      </c>
      <c r="E122" s="17">
        <f>IF(OR($A122="",$B122="",$C122=""),"",A122*'MPTO_working_3-way'!$I121)</f>
        <v>2.5423968482312169</v>
      </c>
      <c r="F122" s="21">
        <f>IF(OR($A122="",$B122="",$C122=""),"",B122*'MPTO_working_3-way'!$I121)</f>
        <v>3.4601915610781702</v>
      </c>
      <c r="G122" s="22">
        <f>IF(OR($A122="",$B122="",$C122=""),"",C122*'MPTO_working_3-way'!$I121)</f>
        <v>3.1479303714198963</v>
      </c>
      <c r="H122" s="17">
        <f>IF(OR($A122="",$B122="",$C122=""),"",'MPTO_working_3-way'!E121)</f>
        <v>2.5212693728350875</v>
      </c>
      <c r="I122" s="21">
        <f>IF(OR($A122="",$B122="",$C122=""),"",'MPTO_working_3-way'!F121)</f>
        <v>3.4895987486874751</v>
      </c>
      <c r="J122" s="22">
        <f>IF(OR($A122="",$B122="",$C122=""),"",'MPTO_working_3-way'!G121)</f>
        <v>3.1564810362155584</v>
      </c>
      <c r="K122" s="17">
        <f>IF(OR($A122="",$B122="",$C122=""),"",'OddsRatio_working_3-way'!H121)</f>
        <v>2.5306469612332019</v>
      </c>
      <c r="L122" s="21">
        <f>IF(OR($A122="",$B122="",$C122=""),"",'OddsRatio_working_3-way'!I121)</f>
        <v>3.4750887032707092</v>
      </c>
      <c r="M122" s="22">
        <f>IF(OR($A122="",$B122="",$C122=""),"",'OddsRatio_working_3-way'!J121)</f>
        <v>3.1537613979338093</v>
      </c>
      <c r="N122" s="17">
        <f>IF('Log_working_3-way'!$D121="","",A122^('Log_working_3-way'!$D121))</f>
        <v>2.521943080085395</v>
      </c>
      <c r="O122" s="21">
        <f>IF('Log_working_3-way'!$D121="","",B122^('Log_working_3-way'!$D121))</f>
        <v>3.4873958815183612</v>
      </c>
      <c r="P122" s="22">
        <f>IF('Log_working_3-way'!$D121="","",C122^('Log_working_3-way'!$D121))</f>
        <v>3.1572290633110791</v>
      </c>
      <c r="Q122" s="24">
        <f t="shared" si="17"/>
        <v>39.662560882002538</v>
      </c>
      <c r="R122" s="24">
        <f t="shared" si="18"/>
        <v>28.900134063340914</v>
      </c>
      <c r="S122" s="24">
        <f t="shared" si="19"/>
        <v>31.766903394020847</v>
      </c>
      <c r="T122" s="26" t="s">
        <v>34</v>
      </c>
      <c r="U122" s="4" t="s">
        <v>76</v>
      </c>
      <c r="V122" s="4" t="s">
        <v>216</v>
      </c>
      <c r="W122" s="4" t="s">
        <v>137</v>
      </c>
    </row>
    <row r="123" spans="1:23" x14ac:dyDescent="0.2">
      <c r="A123" s="14">
        <v>1.496</v>
      </c>
      <c r="B123" s="14">
        <v>4.4000000000000004</v>
      </c>
      <c r="C123" s="15">
        <v>6.3</v>
      </c>
      <c r="D123" s="20">
        <f t="shared" si="16"/>
        <v>5.4452083863848699E-2</v>
      </c>
      <c r="E123" s="17">
        <f>IF(OR($A123="",$B123="",$C123=""),"",A123*'MPTO_working_3-way'!$I122)</f>
        <v>1.5774603174603177</v>
      </c>
      <c r="F123" s="21">
        <f>IF(OR($A123="",$B123="",$C123=""),"",B123*'MPTO_working_3-way'!$I122)</f>
        <v>4.639589169000935</v>
      </c>
      <c r="G123" s="22">
        <f>IF(OR($A123="",$B123="",$C123=""),"",C123*'MPTO_working_3-way'!$I122)</f>
        <v>6.6430481283422465</v>
      </c>
      <c r="H123" s="17">
        <f>IF(OR($A123="",$B123="",$C123=""),"",'MPTO_working_3-way'!E122)</f>
        <v>1.5377553462266407</v>
      </c>
      <c r="I123" s="21">
        <f>IF(OR($A123="",$B123="",$C123=""),"",'MPTO_working_3-way'!F122)</f>
        <v>4.7818969016371273</v>
      </c>
      <c r="J123" s="22">
        <f>IF(OR($A123="",$B123="",$C123=""),"",'MPTO_working_3-way'!G122)</f>
        <v>7.1134145114219596</v>
      </c>
      <c r="K123" s="17">
        <f>IF(OR($A123="",$B123="",$C123=""),"",'OddsRatio_working_3-way'!H122)</f>
        <v>1.5502223409608744</v>
      </c>
      <c r="L123" s="21">
        <f>IF(OR($A123="",$B123="",$C123=""),"",'OddsRatio_working_3-way'!I122)</f>
        <v>4.7716854017479289</v>
      </c>
      <c r="M123" s="22">
        <f>IF(OR($A123="",$B123="",$C123=""),"",'OddsRatio_working_3-way'!J122)</f>
        <v>6.8793919497835363</v>
      </c>
      <c r="N123" s="17">
        <f>IF('Log_working_3-way'!$D122="","",A123^('Log_working_3-way'!$D122))</f>
        <v>1.5345009154647016</v>
      </c>
      <c r="O123" s="21">
        <f>IF('Log_working_3-way'!$D122="","",B123^('Log_working_3-way'!$D122))</f>
        <v>4.8310872838413541</v>
      </c>
      <c r="P123" s="22">
        <f>IF('Log_working_3-way'!$D122="","",C123^('Log_working_3-way'!$D122))</f>
        <v>7.0756597774005563</v>
      </c>
      <c r="Q123" s="24">
        <f t="shared" si="17"/>
        <v>65.029850323967977</v>
      </c>
      <c r="R123" s="24">
        <f t="shared" si="18"/>
        <v>21.553632521634125</v>
      </c>
      <c r="S123" s="24">
        <f t="shared" si="19"/>
        <v>15.053330650030187</v>
      </c>
      <c r="T123" s="26" t="s">
        <v>35</v>
      </c>
      <c r="U123" s="4" t="s">
        <v>79</v>
      </c>
      <c r="V123" s="4" t="s">
        <v>215</v>
      </c>
      <c r="W123" s="4" t="s">
        <v>179</v>
      </c>
    </row>
    <row r="124" spans="1:23" x14ac:dyDescent="0.2">
      <c r="A124" s="14">
        <v>2.25</v>
      </c>
      <c r="B124" s="14">
        <v>3.26</v>
      </c>
      <c r="C124" s="15">
        <v>3.24</v>
      </c>
      <c r="D124" s="20">
        <f t="shared" si="16"/>
        <v>5.9834886010755151E-2</v>
      </c>
      <c r="E124" s="17">
        <f>IF(OR($A124="",$B124="",$C124=""),"",A124*'MPTO_working_3-way'!$I123)</f>
        <v>2.384628493524199</v>
      </c>
      <c r="F124" s="21">
        <f>IF(OR($A124="",$B124="",$C124=""),"",B124*'MPTO_working_3-way'!$I123)</f>
        <v>3.4550617283950618</v>
      </c>
      <c r="G124" s="22">
        <f>IF(OR($A124="",$B124="",$C124=""),"",C124*'MPTO_working_3-way'!$I123)</f>
        <v>3.4338650306748471</v>
      </c>
      <c r="H124" s="17">
        <f>IF(OR($A124="",$B124="",$C124=""),"",'MPTO_working_3-way'!E123)</f>
        <v>2.3557154751992386</v>
      </c>
      <c r="I124" s="21">
        <f>IF(OR($A124="",$B124="",$C124=""),"",'MPTO_working_3-way'!F123)</f>
        <v>3.4867077464788734</v>
      </c>
      <c r="J124" s="22">
        <f>IF(OR($A124="",$B124="",$C124=""),"",'MPTO_working_3-way'!G123)</f>
        <v>3.4638390905115877</v>
      </c>
      <c r="K124" s="17">
        <f>IF(OR($A124="",$B124="",$C124=""),"",'OddsRatio_working_3-way'!H123)</f>
        <v>2.3678685487834086</v>
      </c>
      <c r="L124" s="21">
        <f>IF(OR($A124="",$B124="",$C124=""),"",'OddsRatio_working_3-way'!I123)</f>
        <v>3.4731063362004031</v>
      </c>
      <c r="M124" s="22">
        <f>IF(OR($A124="",$B124="",$C124=""),"",'OddsRatio_working_3-way'!J123)</f>
        <v>3.4512204394198687</v>
      </c>
      <c r="N124" s="17">
        <f>IF('Log_working_3-way'!$D123="","",A124^('Log_working_3-way'!$D123))</f>
        <v>2.3560198141728366</v>
      </c>
      <c r="O124" s="21">
        <f>IF('Log_working_3-way'!$D123="","",B124^('Log_working_3-way'!$D123))</f>
        <v>3.4862406499154939</v>
      </c>
      <c r="P124" s="22">
        <f>IF('Log_working_3-way'!$D123="","",C124^('Log_working_3-way'!$D123))</f>
        <v>3.4636422357481256</v>
      </c>
      <c r="Q124" s="24">
        <f t="shared" si="17"/>
        <v>42.449948244085945</v>
      </c>
      <c r="R124" s="24">
        <f t="shared" si="18"/>
        <v>28.943042950046451</v>
      </c>
      <c r="S124" s="24">
        <f t="shared" si="19"/>
        <v>29.121703708997355</v>
      </c>
      <c r="T124" s="26" t="s">
        <v>54</v>
      </c>
      <c r="U124" s="4" t="s">
        <v>82</v>
      </c>
      <c r="V124" s="4" t="s">
        <v>94</v>
      </c>
      <c r="W124" s="4" t="s">
        <v>96</v>
      </c>
    </row>
    <row r="125" spans="1:23" s="36" customFormat="1" x14ac:dyDescent="0.2">
      <c r="A125" s="28">
        <v>2.29</v>
      </c>
      <c r="B125" s="28">
        <v>3.34</v>
      </c>
      <c r="C125" s="29">
        <v>3.125</v>
      </c>
      <c r="D125" s="30">
        <f t="shared" si="16"/>
        <v>5.608242031221411E-2</v>
      </c>
      <c r="E125" s="31">
        <f>IF(OR($A125="",$B125="",$C125=""),"",A125*'MPTO_working_3-way'!$I124)</f>
        <v>2.4184287425149704</v>
      </c>
      <c r="F125" s="32">
        <f>IF(OR($A125="",$B125="",$C125=""),"",B125*'MPTO_working_3-way'!$I124)</f>
        <v>3.5273152838427948</v>
      </c>
      <c r="G125" s="33">
        <f>IF(OR($A125="",$B125="",$C125=""),"",C125*'MPTO_working_3-way'!$I124)</f>
        <v>3.300257563475669</v>
      </c>
      <c r="H125" s="31">
        <f>IF(OR($A125="",$B125="",$C125=""),"",'MPTO_working_3-way'!E124)</f>
        <v>2.3924184301861491</v>
      </c>
      <c r="I125" s="32">
        <f>IF(OR($A125="",$B125="",$C125=""),"",'MPTO_working_3-way'!F124)</f>
        <v>3.5624326972877705</v>
      </c>
      <c r="J125" s="33">
        <f>IF(OR($A125="",$B125="",$C125=""),"",'MPTO_working_3-way'!G124)</f>
        <v>3.3188866633572975</v>
      </c>
      <c r="K125" s="31">
        <f>IF(OR($A125="",$B125="",$C125=""),"",'OddsRatio_working_3-way'!H124)</f>
        <v>2.4035265798104435</v>
      </c>
      <c r="L125" s="32">
        <f>IF(OR($A125="",$B125="",$C125=""),"",'OddsRatio_working_3-way'!I124)</f>
        <v>3.5459319354701053</v>
      </c>
      <c r="M125" s="33">
        <f>IF(OR($A125="",$B125="",$C125=""),"",'OddsRatio_working_3-way'!J124)</f>
        <v>3.3120108388350324</v>
      </c>
      <c r="N125" s="31">
        <f>IF('Log_working_3-way'!$D124="","",A125^('Log_working_3-way'!$D124))</f>
        <v>2.3928608081256248</v>
      </c>
      <c r="O125" s="32">
        <f>IF('Log_working_3-way'!$D124="","",B125^('Log_working_3-way'!$D124))</f>
        <v>3.5605785015264888</v>
      </c>
      <c r="P125" s="33">
        <f>IF('Log_working_3-way'!$D124="","",C125^('Log_working_3-way'!$D124))</f>
        <v>3.3196458278431908</v>
      </c>
      <c r="Q125" s="34">
        <f t="shared" si="17"/>
        <v>41.798708260335218</v>
      </c>
      <c r="R125" s="34">
        <f t="shared" si="18"/>
        <v>28.3501734188774</v>
      </c>
      <c r="S125" s="34">
        <f t="shared" si="19"/>
        <v>30.300665350096168</v>
      </c>
      <c r="T125" s="35" t="s">
        <v>99</v>
      </c>
      <c r="U125" s="36" t="s">
        <v>82</v>
      </c>
      <c r="V125" s="36" t="s">
        <v>92</v>
      </c>
      <c r="W125" s="36" t="s">
        <v>180</v>
      </c>
    </row>
    <row r="126" spans="1:23" x14ac:dyDescent="0.2">
      <c r="A126" s="14">
        <v>1.78</v>
      </c>
      <c r="B126" s="14">
        <v>3.36</v>
      </c>
      <c r="C126" s="15">
        <v>5.15</v>
      </c>
      <c r="D126" s="20">
        <f t="shared" si="16"/>
        <v>5.3591557709589788E-2</v>
      </c>
      <c r="E126" s="17">
        <f>IF(OR($A126="",$B126="",$C126=""),"",A126*'MPTO_working_3-way'!$I125)</f>
        <v>1.8753929727230698</v>
      </c>
      <c r="F126" s="21">
        <f>IF(OR($A126="",$B126="",$C126=""),"",B126*'MPTO_working_3-way'!$I125)</f>
        <v>3.5400676339042216</v>
      </c>
      <c r="G126" s="22">
        <f>IF(OR($A126="",$B126="",$C126=""),"",C126*'MPTO_working_3-way'!$I125)</f>
        <v>5.4259965222043878</v>
      </c>
      <c r="H126" s="17">
        <f>IF(OR($A126="",$B126="",$C126=""),"",'MPTO_working_3-way'!E125)</f>
        <v>1.8384586795571625</v>
      </c>
      <c r="I126" s="21">
        <f>IF(OR($A126="",$B126="",$C126=""),"",'MPTO_working_3-way'!F125)</f>
        <v>3.574553815968236</v>
      </c>
      <c r="J126" s="22">
        <f>IF(OR($A126="",$B126="",$C126=""),"",'MPTO_working_3-way'!G125)</f>
        <v>5.6717989260802426</v>
      </c>
      <c r="K126" s="17">
        <f>IF(OR($A126="",$B126="",$C126=""),"",'OddsRatio_working_3-way'!H125)</f>
        <v>1.8522648858035669</v>
      </c>
      <c r="L126" s="21">
        <f>IF(OR($A126="",$B126="",$C126=""),"",'OddsRatio_working_3-way'!I125)</f>
        <v>3.5786476032005368</v>
      </c>
      <c r="M126" s="22">
        <f>IF(OR($A126="",$B126="",$C126=""),"",'OddsRatio_working_3-way'!J125)</f>
        <v>5.5344862513907733</v>
      </c>
      <c r="N126" s="17">
        <f>IF('Log_working_3-way'!$D125="","",A126^('Log_working_3-way'!$D125))</f>
        <v>1.8374953953367126</v>
      </c>
      <c r="O126" s="21">
        <f>IF('Log_working_3-way'!$D125="","",B126^('Log_working_3-way'!$D125))</f>
        <v>3.5921761733875051</v>
      </c>
      <c r="P126" s="22">
        <f>IF('Log_working_3-way'!$D125="","",C126^('Log_working_3-way'!$D125))</f>
        <v>5.6370368502006363</v>
      </c>
      <c r="Q126" s="24">
        <f t="shared" si="17"/>
        <v>54.393390023912545</v>
      </c>
      <c r="R126" s="24">
        <f t="shared" si="18"/>
        <v>28.248047874077862</v>
      </c>
      <c r="S126" s="24">
        <f t="shared" si="19"/>
        <v>18.429794341145943</v>
      </c>
      <c r="T126" s="26" t="s">
        <v>35</v>
      </c>
      <c r="U126" s="4" t="s">
        <v>118</v>
      </c>
      <c r="V126" s="4" t="s">
        <v>181</v>
      </c>
      <c r="W126" s="4" t="s">
        <v>182</v>
      </c>
    </row>
    <row r="127" spans="1:23" x14ac:dyDescent="0.2">
      <c r="A127" s="14">
        <v>2.78</v>
      </c>
      <c r="B127" s="14">
        <v>3.1040000000000001</v>
      </c>
      <c r="C127" s="15">
        <v>2.6949999999999998</v>
      </c>
      <c r="D127" s="20">
        <f t="shared" si="16"/>
        <v>5.2934692584092335E-2</v>
      </c>
      <c r="E127" s="17">
        <f>IF(OR($A127="",$B127="",$C127=""),"",A127*'MPTO_working_3-way'!$I126)</f>
        <v>2.9271584453837765</v>
      </c>
      <c r="F127" s="21">
        <f>IF(OR($A127="",$B127="",$C127=""),"",B127*'MPTO_working_3-way'!$I126)</f>
        <v>3.2683092857810228</v>
      </c>
      <c r="G127" s="22">
        <f>IF(OR($A127="",$B127="",$C127=""),"",C127*'MPTO_working_3-way'!$I126)</f>
        <v>2.8376589965141288</v>
      </c>
      <c r="H127" s="17">
        <f>IF(OR($A127="",$B127="",$C127=""),"",'MPTO_working_3-way'!E126)</f>
        <v>2.9234010513149347</v>
      </c>
      <c r="I127" s="21">
        <f>IF(OR($A127="",$B127="",$C127=""),"",'MPTO_working_3-way'!F126)</f>
        <v>3.2838560119786431</v>
      </c>
      <c r="J127" s="22">
        <f>IF(OR($A127="",$B127="",$C127=""),"",'MPTO_working_3-way'!G126)</f>
        <v>2.8295537669940476</v>
      </c>
      <c r="K127" s="17">
        <f>IF(OR($A127="",$B127="",$C127=""),"",'OddsRatio_working_3-way'!H126)</f>
        <v>2.9254641935515129</v>
      </c>
      <c r="L127" s="21">
        <f>IF(OR($A127="",$B127="",$C127=""),"",'OddsRatio_working_3-way'!I126)</f>
        <v>3.2759419456361716</v>
      </c>
      <c r="M127" s="22">
        <f>IF(OR($A127="",$B127="",$C127=""),"",'OddsRatio_working_3-way'!J126)</f>
        <v>2.8335178697021428</v>
      </c>
      <c r="N127" s="17">
        <f>IF('Log_working_3-way'!$D126="","",A127^('Log_working_3-way'!$D126))</f>
        <v>2.9238809786732087</v>
      </c>
      <c r="O127" s="21">
        <f>IF('Log_working_3-way'!$D126="","",B127^('Log_working_3-way'!$D126))</f>
        <v>3.2824602144588444</v>
      </c>
      <c r="P127" s="22">
        <f>IF('Log_working_3-way'!$D126="","",C127^('Log_working_3-way'!$D126))</f>
        <v>2.8301411057559767</v>
      </c>
      <c r="Q127" s="24">
        <f t="shared" si="17"/>
        <v>34.206733268779658</v>
      </c>
      <c r="R127" s="24">
        <f t="shared" si="18"/>
        <v>30.5968594940069</v>
      </c>
      <c r="S127" s="24">
        <f t="shared" si="19"/>
        <v>35.240316092540795</v>
      </c>
      <c r="T127" s="26" t="s">
        <v>99</v>
      </c>
      <c r="U127" s="4" t="s">
        <v>183</v>
      </c>
      <c r="V127" s="4" t="s">
        <v>184</v>
      </c>
      <c r="W127" s="4" t="s">
        <v>185</v>
      </c>
    </row>
    <row r="128" spans="1:23" x14ac:dyDescent="0.2">
      <c r="A128" s="14">
        <v>7.3</v>
      </c>
      <c r="B128" s="14">
        <v>4.54</v>
      </c>
      <c r="C128" s="15">
        <v>1.43</v>
      </c>
      <c r="D128" s="20">
        <f t="shared" si="16"/>
        <v>5.6551317851179173E-2</v>
      </c>
      <c r="E128" s="17">
        <f>IF(OR($A128="",$B128="",$C128=""),"",A128*'MPTO_working_3-way'!$I127)</f>
        <v>7.7128246203136079</v>
      </c>
      <c r="F128" s="21">
        <f>IF(OR($A128="",$B128="",$C128=""),"",B128*'MPTO_working_3-way'!$I127)</f>
        <v>4.7967429830443535</v>
      </c>
      <c r="G128" s="22">
        <f>IF(OR($A128="",$B128="",$C128=""),"",C128*'MPTO_working_3-way'!$I127)</f>
        <v>1.5108683845271862</v>
      </c>
      <c r="H128" s="17">
        <f>IF(OR($A128="",$B128="",$C128=""),"",'MPTO_working_3-way'!E127)</f>
        <v>8.4648300891973687</v>
      </c>
      <c r="I128" s="21">
        <f>IF(OR($A128="",$B128="",$C128=""),"",'MPTO_working_3-way'!F127)</f>
        <v>4.9649011798081233</v>
      </c>
      <c r="J128" s="22">
        <f>IF(OR($A128="",$B128="",$C128=""),"",'MPTO_working_3-way'!G127)</f>
        <v>1.469615133918909</v>
      </c>
      <c r="K128" s="17">
        <f>IF(OR($A128="",$B128="",$C128=""),"",'OddsRatio_working_3-way'!H127)</f>
        <v>8.0631484512124203</v>
      </c>
      <c r="L128" s="21">
        <f>IF(OR($A128="",$B128="",$C128=""),"",'OddsRatio_working_3-way'!I127)</f>
        <v>4.9688167487765025</v>
      </c>
      <c r="M128" s="22">
        <f>IF(OR($A128="",$B128="",$C128=""),"",'OddsRatio_working_3-way'!J127)</f>
        <v>1.4820879101621176</v>
      </c>
      <c r="N128" s="17">
        <f>IF('Log_working_3-way'!$D127="","",A128^('Log_working_3-way'!$D127))</f>
        <v>8.3755976083329475</v>
      </c>
      <c r="O128" s="21">
        <f>IF('Log_working_3-way'!$D127="","",B128^('Log_working_3-way'!$D127))</f>
        <v>5.0406532925764997</v>
      </c>
      <c r="P128" s="22">
        <f>IF('Log_working_3-way'!$D127="","",C128^('Log_working_3-way'!$D127))</f>
        <v>1.4658059328654218</v>
      </c>
      <c r="Q128" s="24">
        <f t="shared" si="17"/>
        <v>11.813586208613664</v>
      </c>
      <c r="R128" s="24">
        <f t="shared" si="18"/>
        <v>20.847479290318972</v>
      </c>
      <c r="S128" s="24">
        <f t="shared" si="19"/>
        <v>66.187102082551135</v>
      </c>
      <c r="T128" s="26" t="s">
        <v>99</v>
      </c>
      <c r="U128" s="4" t="s">
        <v>183</v>
      </c>
      <c r="V128" s="4" t="s">
        <v>186</v>
      </c>
      <c r="W128" s="4" t="s">
        <v>187</v>
      </c>
    </row>
    <row r="129" spans="1:23" x14ac:dyDescent="0.2">
      <c r="A129" s="14">
        <v>1.78</v>
      </c>
      <c r="B129" s="14">
        <v>3.72</v>
      </c>
      <c r="C129" s="15">
        <v>4.4800000000000004</v>
      </c>
      <c r="D129" s="20">
        <f t="shared" si="16"/>
        <v>5.3829242824349866E-2</v>
      </c>
      <c r="E129" s="17">
        <f>IF(OR($A129="",$B129="",$C129=""),"",A129*'MPTO_working_3-way'!$I128)</f>
        <v>1.8758160522273428</v>
      </c>
      <c r="F129" s="21">
        <f>IF(OR($A129="",$B129="",$C129=""),"",B129*'MPTO_working_3-way'!$I128)</f>
        <v>3.9202447833065817</v>
      </c>
      <c r="G129" s="22">
        <f>IF(OR($A129="",$B129="",$C129=""),"",C129*'MPTO_working_3-way'!$I128)</f>
        <v>4.7211550078530875</v>
      </c>
      <c r="H129" s="17">
        <f>IF(OR($A129="",$B129="",$C129=""),"",'MPTO_working_3-way'!E128)</f>
        <v>1.8387265049431438</v>
      </c>
      <c r="I129" s="21">
        <f>IF(OR($A129="",$B129="",$C129=""),"",'MPTO_working_3-way'!F128)</f>
        <v>3.9860627577221703</v>
      </c>
      <c r="J129" s="22">
        <f>IF(OR($A129="",$B129="",$C129=""),"",'MPTO_working_3-way'!G128)</f>
        <v>4.8716038915767772</v>
      </c>
      <c r="K129" s="17">
        <f>IF(OR($A129="",$B129="",$C129=""),"",'OddsRatio_working_3-way'!H128)</f>
        <v>1.8520815506801314</v>
      </c>
      <c r="L129" s="21">
        <f>IF(OR($A129="",$B129="",$C129=""),"",'OddsRatio_working_3-way'!I128)</f>
        <v>3.9713613049358432</v>
      </c>
      <c r="M129" s="22">
        <f>IF(OR($A129="",$B129="",$C129=""),"",'OddsRatio_working_3-way'!J128)</f>
        <v>4.8015946107267409</v>
      </c>
      <c r="N129" s="17">
        <f>IF('Log_working_3-way'!$D128="","",A129^('Log_working_3-way'!$D128))</f>
        <v>1.8372237456137217</v>
      </c>
      <c r="O129" s="21">
        <f>IF('Log_working_3-way'!$D128="","",B129^('Log_working_3-way'!$D128))</f>
        <v>3.9980852780067644</v>
      </c>
      <c r="P129" s="22">
        <f>IF('Log_working_3-way'!$D128="","",C129^('Log_working_3-way'!$D128))</f>
        <v>4.8642685656182412</v>
      </c>
      <c r="Q129" s="24">
        <f t="shared" si="17"/>
        <v>54.385467186753885</v>
      </c>
      <c r="R129" s="24">
        <f t="shared" si="18"/>
        <v>25.508611203521248</v>
      </c>
      <c r="S129" s="24">
        <f t="shared" si="19"/>
        <v>21.181257517209609</v>
      </c>
      <c r="T129" s="26" t="s">
        <v>163</v>
      </c>
      <c r="U129" s="4" t="s">
        <v>183</v>
      </c>
      <c r="V129" s="4" t="s">
        <v>188</v>
      </c>
      <c r="W129" s="4" t="s">
        <v>189</v>
      </c>
    </row>
    <row r="130" spans="1:23" x14ac:dyDescent="0.2">
      <c r="A130" s="14">
        <v>2.7519999999999998</v>
      </c>
      <c r="B130" s="14">
        <v>3.06</v>
      </c>
      <c r="C130" s="15">
        <v>2.7519999999999998</v>
      </c>
      <c r="D130" s="20">
        <f t="shared" si="16"/>
        <v>5.3541571667426791E-2</v>
      </c>
      <c r="E130" s="17">
        <f>IF(OR($A130="",$B130="",$C130=""),"",A130*'MPTO_working_3-way'!$I129)</f>
        <v>2.8993464052287581</v>
      </c>
      <c r="F130" s="21">
        <f>IF(OR($A130="",$B130="",$C130=""),"",B130*'MPTO_working_3-way'!$I129)</f>
        <v>3.2238372093023262</v>
      </c>
      <c r="G130" s="22">
        <f>IF(OR($A130="",$B130="",$C130=""),"",C130*'MPTO_working_3-way'!$I129)</f>
        <v>2.8993464052287581</v>
      </c>
      <c r="H130" s="17">
        <f>IF(OR($A130="",$B130="",$C130=""),"",'MPTO_working_3-way'!E129)</f>
        <v>2.8941474054658438</v>
      </c>
      <c r="I130" s="21">
        <f>IF(OR($A130="",$B130="",$C130=""),"",'MPTO_working_3-way'!F129)</f>
        <v>3.2367676602025344</v>
      </c>
      <c r="J130" s="22">
        <f>IF(OR($A130="",$B130="",$C130=""),"",'MPTO_working_3-way'!G129)</f>
        <v>2.8941474054658438</v>
      </c>
      <c r="K130" s="17">
        <f>IF(OR($A130="",$B130="",$C130=""),"",'OddsRatio_working_3-way'!H129)</f>
        <v>2.8967715896976167</v>
      </c>
      <c r="L130" s="21">
        <f>IF(OR($A130="",$B130="",$C130=""),"",'OddsRatio_working_3-way'!I129)</f>
        <v>3.2302223029549606</v>
      </c>
      <c r="M130" s="22">
        <f>IF(OR($A130="",$B130="",$C130=""),"",'OddsRatio_working_3-way'!J129)</f>
        <v>2.8967715896976167</v>
      </c>
      <c r="N130" s="17">
        <f>IF('Log_working_3-way'!$D129="","",A130^('Log_working_3-way'!$D129))</f>
        <v>2.8945977882971845</v>
      </c>
      <c r="O130" s="21">
        <f>IF('Log_working_3-way'!$D129="","",B130^('Log_working_3-way'!$D129))</f>
        <v>3.2356415655834452</v>
      </c>
      <c r="P130" s="22">
        <f>IF('Log_working_3-way'!$D129="","",C130^('Log_working_3-way'!$D129))</f>
        <v>2.8945977882971845</v>
      </c>
      <c r="Q130" s="24">
        <f t="shared" si="17"/>
        <v>34.552490246744682</v>
      </c>
      <c r="R130" s="24">
        <f t="shared" si="18"/>
        <v>31.018935978358876</v>
      </c>
      <c r="S130" s="24">
        <f t="shared" si="19"/>
        <v>34.490532010820566</v>
      </c>
      <c r="T130" s="26" t="s">
        <v>102</v>
      </c>
      <c r="U130" s="4" t="s">
        <v>183</v>
      </c>
      <c r="V130" s="4" t="s">
        <v>190</v>
      </c>
      <c r="W130" s="4" t="s">
        <v>191</v>
      </c>
    </row>
    <row r="131" spans="1:23" x14ac:dyDescent="0.2">
      <c r="A131" s="14">
        <v>2.34</v>
      </c>
      <c r="B131" s="14">
        <v>3.11</v>
      </c>
      <c r="C131" s="15">
        <v>3.28</v>
      </c>
      <c r="D131" s="20">
        <f t="shared" si="16"/>
        <v>5.3771884491043753E-2</v>
      </c>
      <c r="E131" s="17">
        <f>IF(OR($A131="",$B131="",$C131=""),"",A131*'MPTO_working_3-way'!$I130)</f>
        <v>2.4658262097090424</v>
      </c>
      <c r="F131" s="21">
        <f>IF(OR($A131="",$B131="",$C131=""),"",B131*'MPTO_working_3-way'!$I130)</f>
        <v>3.2772305607671459</v>
      </c>
      <c r="G131" s="22">
        <f>IF(OR($A131="",$B131="",$C131=""),"",C131*'MPTO_working_3-way'!$I130)</f>
        <v>3.4563717811306232</v>
      </c>
      <c r="H131" s="17">
        <f>IF(OR($A131="",$B131="",$C131=""),"",'MPTO_working_3-way'!E130)</f>
        <v>2.4424410325199415</v>
      </c>
      <c r="I131" s="21">
        <f>IF(OR($A131="",$B131="",$C131=""),"",'MPTO_working_3-way'!F130)</f>
        <v>3.2935966728470039</v>
      </c>
      <c r="J131" s="22">
        <f>IF(OR($A131="",$B131="",$C131=""),"",'MPTO_working_3-way'!G130)</f>
        <v>3.4848780495401352</v>
      </c>
      <c r="K131" s="17">
        <f>IF(OR($A131="",$B131="",$C131=""),"",'OddsRatio_working_3-way'!H130)</f>
        <v>2.452564516897811</v>
      </c>
      <c r="L131" s="21">
        <f>IF(OR($A131="",$B131="",$C131=""),"",'OddsRatio_working_3-way'!I130)</f>
        <v>3.2872471124286426</v>
      </c>
      <c r="M131" s="22">
        <f>IF(OR($A131="",$B131="",$C131=""),"",'OddsRatio_working_3-way'!J130)</f>
        <v>3.4715276854679176</v>
      </c>
      <c r="N131" s="17">
        <f>IF('Log_working_3-way'!$D130="","",A131^('Log_working_3-way'!$D130))</f>
        <v>2.442963778612802</v>
      </c>
      <c r="O131" s="21">
        <f>IF('Log_working_3-way'!$D130="","",B131^('Log_working_3-way'!$D130))</f>
        <v>3.2939668147246328</v>
      </c>
      <c r="P131" s="22">
        <f>IF('Log_working_3-way'!$D130="","",C131^('Log_working_3-way'!$D130))</f>
        <v>3.4834003804306417</v>
      </c>
      <c r="Q131" s="24">
        <f t="shared" ref="Q131:Q162" si="20">(1/H131)*100</f>
        <v>40.942646585341272</v>
      </c>
      <c r="R131" s="24">
        <f t="shared" ref="R131:R162" si="21">(1/F131)*100</f>
        <v>30.513568742197876</v>
      </c>
      <c r="S131" s="24">
        <f t="shared" ref="S131:S162" si="22">(1/G131)*100</f>
        <v>28.93207280129128</v>
      </c>
      <c r="T131" s="26" t="s">
        <v>100</v>
      </c>
      <c r="U131" s="4" t="s">
        <v>39</v>
      </c>
      <c r="V131" s="4" t="s">
        <v>126</v>
      </c>
      <c r="W131" s="4" t="s">
        <v>283</v>
      </c>
    </row>
    <row r="132" spans="1:23" x14ac:dyDescent="0.2">
      <c r="A132" s="14">
        <v>2.6560000000000001</v>
      </c>
      <c r="B132" s="14">
        <v>3.13</v>
      </c>
      <c r="C132" s="15">
        <v>2.8050000000000002</v>
      </c>
      <c r="D132" s="20">
        <f t="shared" si="16"/>
        <v>5.2501080846939274E-2</v>
      </c>
      <c r="E132" s="17">
        <f>IF(OR($A132="",$B132="",$C132=""),"",A132*'MPTO_working_3-way'!$I131)</f>
        <v>2.7954428707294707</v>
      </c>
      <c r="F132" s="21">
        <f>IF(OR($A132="",$B132="",$C132=""),"",B132*'MPTO_working_3-way'!$I131)</f>
        <v>3.29432838305092</v>
      </c>
      <c r="G132" s="22">
        <f>IF(OR($A132="",$B132="",$C132=""),"",C132*'MPTO_working_3-way'!$I131)</f>
        <v>2.952265531775665</v>
      </c>
      <c r="H132" s="17">
        <f>IF(OR($A132="",$B132="",$C132=""),"",'MPTO_working_3-way'!E131)</f>
        <v>2.7854713749527247</v>
      </c>
      <c r="I132" s="21">
        <f>IF(OR($A132="",$B132="",$C132=""),"",'MPTO_working_3-way'!F131)</f>
        <v>3.3113848387362887</v>
      </c>
      <c r="J132" s="22">
        <f>IF(OR($A132="",$B132="",$C132=""),"",'MPTO_working_3-way'!G131)</f>
        <v>2.9498013550619238</v>
      </c>
      <c r="K132" s="17">
        <f>IF(OR($A132="",$B132="",$C132=""),"",'OddsRatio_working_3-way'!H131)</f>
        <v>2.7902659216382468</v>
      </c>
      <c r="L132" s="21">
        <f>IF(OR($A132="",$B132="",$C132=""),"",'OddsRatio_working_3-way'!I131)</f>
        <v>3.3026971093535424</v>
      </c>
      <c r="M132" s="22">
        <f>IF(OR($A132="",$B132="",$C132=""),"",'OddsRatio_working_3-way'!J131)</f>
        <v>2.9513466114474851</v>
      </c>
      <c r="N132" s="17">
        <f>IF('Log_working_3-way'!$D131="","",A132^('Log_working_3-way'!$D131))</f>
        <v>2.7861202212553353</v>
      </c>
      <c r="O132" s="21">
        <f>IF('Log_working_3-way'!$D131="","",B132^('Log_working_3-way'!$D131))</f>
        <v>3.3098478364063966</v>
      </c>
      <c r="P132" s="22">
        <f>IF('Log_working_3-way'!$D131="","",C132^('Log_working_3-way'!$D131))</f>
        <v>2.9502941762964605</v>
      </c>
      <c r="Q132" s="24">
        <f t="shared" si="20"/>
        <v>35.900566381407245</v>
      </c>
      <c r="R132" s="24">
        <f t="shared" si="21"/>
        <v>30.355200930937158</v>
      </c>
      <c r="S132" s="24">
        <f t="shared" si="22"/>
        <v>33.872291947890659</v>
      </c>
      <c r="T132" s="26" t="s">
        <v>52</v>
      </c>
      <c r="U132" s="4" t="s">
        <v>43</v>
      </c>
      <c r="V132" s="4" t="s">
        <v>280</v>
      </c>
      <c r="W132" s="4" t="s">
        <v>192</v>
      </c>
    </row>
    <row r="133" spans="1:23" x14ac:dyDescent="0.2">
      <c r="A133" s="14">
        <v>2.5049999999999999</v>
      </c>
      <c r="B133" s="14">
        <v>3.1440000000000001</v>
      </c>
      <c r="C133" s="15">
        <v>2.9750000000000001</v>
      </c>
      <c r="D133" s="20">
        <f t="shared" ref="D133:D196" si="23">IF(OR($A133="",$B133="",$C133=""),"",(1/A133)+(1/B133)+(1/C133)-1)</f>
        <v>5.3402208348714009E-2</v>
      </c>
      <c r="E133" s="17">
        <f>IF(OR($A133="",$B133="",$C133=""),"",A133*'MPTO_working_3-way'!$I132)</f>
        <v>2.6387725319135287</v>
      </c>
      <c r="F133" s="21">
        <f>IF(OR($A133="",$B133="",$C133=""),"",B133*'MPTO_working_3-way'!$I132)</f>
        <v>3.3118965430483569</v>
      </c>
      <c r="G133" s="22">
        <f>IF(OR($A133="",$B133="",$C133=""),"",C133*'MPTO_working_3-way'!$I132)</f>
        <v>3.1338715698374244</v>
      </c>
      <c r="H133" s="17">
        <f>IF(OR($A133="",$B133="",$C133=""),"",'MPTO_working_3-way'!E132)</f>
        <v>2.621913328120153</v>
      </c>
      <c r="I133" s="21">
        <f>IF(OR($A133="",$B133="",$C133=""),"",'MPTO_working_3-way'!F132)</f>
        <v>3.3303868108519623</v>
      </c>
      <c r="J133" s="22">
        <f>IF(OR($A133="",$B133="",$C133=""),"",'MPTO_working_3-way'!G132)</f>
        <v>3.1413574639036268</v>
      </c>
      <c r="K133" s="17">
        <f>IF(OR($A133="",$B133="",$C133=""),"",'OddsRatio_working_3-way'!H132)</f>
        <v>2.629543092751454</v>
      </c>
      <c r="L133" s="21">
        <f>IF(OR($A133="",$B133="",$C133=""),"",'OddsRatio_working_3-way'!I132)</f>
        <v>3.3214221866173537</v>
      </c>
      <c r="M133" s="22">
        <f>IF(OR($A133="",$B133="",$C133=""),"",'OddsRatio_working_3-way'!J132)</f>
        <v>3.1384369489595492</v>
      </c>
      <c r="N133" s="17">
        <f>IF('Log_working_3-way'!$D132="","",A133^('Log_working_3-way'!$D132))</f>
        <v>2.6225796108276795</v>
      </c>
      <c r="O133" s="21">
        <f>IF('Log_working_3-way'!$D132="","",B133^('Log_working_3-way'!$D132))</f>
        <v>3.3291427604905914</v>
      </c>
      <c r="P133" s="22">
        <f>IF('Log_working_3-way'!$D132="","",C133^('Log_working_3-way'!$D132))</f>
        <v>3.1415085263775224</v>
      </c>
      <c r="Q133" s="24">
        <f t="shared" si="20"/>
        <v>38.14008606901492</v>
      </c>
      <c r="R133" s="24">
        <f t="shared" si="21"/>
        <v>30.194179890642769</v>
      </c>
      <c r="S133" s="24">
        <f t="shared" si="22"/>
        <v>31.909412294514571</v>
      </c>
      <c r="T133" s="26" t="s">
        <v>100</v>
      </c>
      <c r="U133" s="4" t="s">
        <v>49</v>
      </c>
      <c r="V133" s="4" t="s">
        <v>193</v>
      </c>
      <c r="W133" s="4" t="s">
        <v>168</v>
      </c>
    </row>
    <row r="134" spans="1:23" x14ac:dyDescent="0.2">
      <c r="A134" s="14">
        <v>1.99</v>
      </c>
      <c r="B134" s="14">
        <v>3.62</v>
      </c>
      <c r="C134" s="15">
        <v>3.64</v>
      </c>
      <c r="D134" s="20">
        <f t="shared" si="23"/>
        <v>5.3480931461996839E-2</v>
      </c>
      <c r="E134" s="17">
        <f>IF(OR($A134="",$B134="",$C134=""),"",A134*'MPTO_working_3-way'!$I133)</f>
        <v>2.0964270536093736</v>
      </c>
      <c r="F134" s="21">
        <f>IF(OR($A134="",$B134="",$C134=""),"",B134*'MPTO_working_3-way'!$I133)</f>
        <v>3.8136009718924289</v>
      </c>
      <c r="G134" s="22">
        <f>IF(OR($A134="",$B134="",$C134=""),"",C134*'MPTO_working_3-way'!$I133)</f>
        <v>3.8346705905216685</v>
      </c>
      <c r="H134" s="17">
        <f>IF(OR($A134="",$B134="",$C134=""),"",'MPTO_working_3-way'!E133)</f>
        <v>2.0631931907736543</v>
      </c>
      <c r="I134" s="21">
        <f>IF(OR($A134="",$B134="",$C134=""),"",'MPTO_working_3-way'!F133)</f>
        <v>3.8697276799312403</v>
      </c>
      <c r="J134" s="22">
        <f>IF(OR($A134="",$B134="",$C134=""),"",'MPTO_working_3-way'!G133)</f>
        <v>3.8925909959467617</v>
      </c>
      <c r="K134" s="17">
        <f>IF(OR($A134="",$B134="",$C134=""),"",'OddsRatio_working_3-way'!H133)</f>
        <v>2.0760688953949735</v>
      </c>
      <c r="L134" s="21">
        <f>IF(OR($A134="",$B134="",$C134=""),"",'OddsRatio_working_3-way'!I133)</f>
        <v>3.8477782888230601</v>
      </c>
      <c r="M134" s="22">
        <f>IF(OR($A134="",$B134="",$C134=""),"",'OddsRatio_working_3-way'!J133)</f>
        <v>3.8695170543865958</v>
      </c>
      <c r="N134" s="17">
        <f>IF('Log_working_3-way'!$D133="","",A134^('Log_working_3-way'!$D133))</f>
        <v>2.0626279448650302</v>
      </c>
      <c r="O134" s="21">
        <f>IF('Log_working_3-way'!$D133="","",B134^('Log_working_3-way'!$D133))</f>
        <v>3.8709071549587053</v>
      </c>
      <c r="P134" s="22">
        <f>IF('Log_working_3-way'!$D133="","",C134^('Log_working_3-way'!$D133))</f>
        <v>3.8934106634507706</v>
      </c>
      <c r="Q134" s="24">
        <f t="shared" si="20"/>
        <v>48.468558566007133</v>
      </c>
      <c r="R134" s="24">
        <f t="shared" si="21"/>
        <v>26.221935838865924</v>
      </c>
      <c r="S134" s="24">
        <f t="shared" si="22"/>
        <v>26.077859268322705</v>
      </c>
      <c r="T134" s="26" t="s">
        <v>281</v>
      </c>
      <c r="U134" s="4" t="s">
        <v>49</v>
      </c>
      <c r="V134" s="4" t="s">
        <v>194</v>
      </c>
      <c r="W134" s="4" t="s">
        <v>50</v>
      </c>
    </row>
    <row r="135" spans="1:23" x14ac:dyDescent="0.2">
      <c r="A135" s="14">
        <v>1.55</v>
      </c>
      <c r="B135" s="14">
        <v>3.98</v>
      </c>
      <c r="C135" s="15">
        <v>6.3</v>
      </c>
      <c r="D135" s="20">
        <f t="shared" si="23"/>
        <v>5.5147730459774502E-2</v>
      </c>
      <c r="E135" s="17">
        <f>IF(OR($A135="",$B135="",$C135=""),"",A135*'MPTO_working_3-way'!$I134)</f>
        <v>1.6354789822126505</v>
      </c>
      <c r="F135" s="21">
        <f>IF(OR($A135="",$B135="",$C135=""),"",B135*'MPTO_working_3-way'!$I134)</f>
        <v>4.1994879672299028</v>
      </c>
      <c r="G135" s="22">
        <f>IF(OR($A135="",$B135="",$C135=""),"",C135*'MPTO_working_3-way'!$I134)</f>
        <v>6.647430701896579</v>
      </c>
      <c r="H135" s="17">
        <f>IF(OR($A135="",$B135="",$C135=""),"",'MPTO_working_3-way'!E134)</f>
        <v>1.5954594156710507</v>
      </c>
      <c r="I135" s="21">
        <f>IF(OR($A135="",$B135="",$C135=""),"",'MPTO_working_3-way'!F134)</f>
        <v>4.2941731088661106</v>
      </c>
      <c r="J135" s="22">
        <f>IF(OR($A135="",$B135="",$C135=""),"",'MPTO_working_3-way'!G134)</f>
        <v>7.1251672910160888</v>
      </c>
      <c r="K135" s="17">
        <f>IF(OR($A135="",$B135="",$C135=""),"",'OddsRatio_working_3-way'!H134)</f>
        <v>1.6086279305013289</v>
      </c>
      <c r="L135" s="21">
        <f>IF(OR($A135="",$B135="",$C135=""),"",'OddsRatio_working_3-way'!I134)</f>
        <v>4.29765678707993</v>
      </c>
      <c r="M135" s="22">
        <f>IF(OR($A135="",$B135="",$C135=""),"",'OddsRatio_working_3-way'!J134)</f>
        <v>6.8649600575582639</v>
      </c>
      <c r="N135" s="17">
        <f>IF('Log_working_3-way'!$D134="","",A135^('Log_working_3-way'!$D134))</f>
        <v>1.5927865677416626</v>
      </c>
      <c r="O135" s="21">
        <f>IF('Log_working_3-way'!$D134="","",B135^('Log_working_3-way'!$D134))</f>
        <v>4.3366625440528841</v>
      </c>
      <c r="P135" s="22">
        <f>IF('Log_working_3-way'!$D134="","",C135^('Log_working_3-way'!$D134))</f>
        <v>7.0632732079163061</v>
      </c>
      <c r="Q135" s="24">
        <f t="shared" si="20"/>
        <v>62.677871350265576</v>
      </c>
      <c r="R135" s="24">
        <f t="shared" si="21"/>
        <v>23.812426843542724</v>
      </c>
      <c r="S135" s="24">
        <f t="shared" si="22"/>
        <v>15.043406164650802</v>
      </c>
      <c r="T135" s="26" t="s">
        <v>99</v>
      </c>
      <c r="U135" s="4" t="s">
        <v>113</v>
      </c>
      <c r="V135" s="4" t="s">
        <v>195</v>
      </c>
      <c r="W135" s="4" t="s">
        <v>196</v>
      </c>
    </row>
    <row r="136" spans="1:23" x14ac:dyDescent="0.2">
      <c r="A136" s="14">
        <v>2.1360000000000001</v>
      </c>
      <c r="B136" s="14">
        <v>2.9950000000000001</v>
      </c>
      <c r="C136" s="15">
        <v>3.98</v>
      </c>
      <c r="D136" s="20">
        <f t="shared" si="23"/>
        <v>5.3310891775126823E-2</v>
      </c>
      <c r="E136" s="17">
        <f>IF(OR($A136="",$B136="",$C136=""),"",A136*'MPTO_working_3-way'!$I135)</f>
        <v>2.249872064831671</v>
      </c>
      <c r="F136" s="21">
        <f>IF(OR($A136="",$B136="",$C136=""),"",B136*'MPTO_working_3-way'!$I135)</f>
        <v>3.154666120866505</v>
      </c>
      <c r="G136" s="22">
        <f>IF(OR($A136="",$B136="",$C136=""),"",C136*'MPTO_working_3-way'!$I135)</f>
        <v>4.1921773492650045</v>
      </c>
      <c r="H136" s="17">
        <f>IF(OR($A136="",$B136="",$C136=""),"",'MPTO_working_3-way'!E135)</f>
        <v>2.2202757964803328</v>
      </c>
      <c r="I136" s="21">
        <f>IF(OR($A136="",$B136="",$C136=""),"",'MPTO_working_3-way'!F135)</f>
        <v>3.1633604999779346</v>
      </c>
      <c r="J136" s="22">
        <f>IF(OR($A136="",$B136="",$C136=""),"",'MPTO_working_3-way'!G135)</f>
        <v>4.2829123283190489</v>
      </c>
      <c r="K136" s="17">
        <f>IF(OR($A136="",$B136="",$C136=""),"",'OddsRatio_working_3-way'!H135)</f>
        <v>2.2328219672370007</v>
      </c>
      <c r="L136" s="21">
        <f>IF(OR($A136="",$B136="",$C136=""),"",'OddsRatio_working_3-way'!I135)</f>
        <v>3.1650350568994856</v>
      </c>
      <c r="M136" s="22">
        <f>IF(OR($A136="",$B136="",$C136=""),"",'OddsRatio_working_3-way'!J135)</f>
        <v>4.2339872027872012</v>
      </c>
      <c r="N136" s="17">
        <f>IF('Log_working_3-way'!$D135="","",A136^('Log_working_3-way'!$D135))</f>
        <v>2.2207616591534989</v>
      </c>
      <c r="O136" s="21">
        <f>IF('Log_working_3-way'!$D135="","",B136^('Log_working_3-way'!$D135))</f>
        <v>3.1682879821521026</v>
      </c>
      <c r="P136" s="22">
        <f>IF('Log_working_3-way'!$D135="","",C136^('Log_working_3-way'!$D135))</f>
        <v>4.272113691957852</v>
      </c>
      <c r="Q136" s="24">
        <f t="shared" si="20"/>
        <v>45.039449674911502</v>
      </c>
      <c r="R136" s="24">
        <f t="shared" si="21"/>
        <v>31.699075644979064</v>
      </c>
      <c r="S136" s="24">
        <f t="shared" si="22"/>
        <v>23.853952652440277</v>
      </c>
      <c r="T136" s="26" t="s">
        <v>51</v>
      </c>
      <c r="U136" s="4" t="s">
        <v>170</v>
      </c>
      <c r="V136" s="4" t="s">
        <v>197</v>
      </c>
      <c r="W136" s="4" t="s">
        <v>198</v>
      </c>
    </row>
    <row r="137" spans="1:23" x14ac:dyDescent="0.2">
      <c r="A137" s="14">
        <v>3.03</v>
      </c>
      <c r="B137" s="14">
        <v>2.7749999999999999</v>
      </c>
      <c r="C137" s="15">
        <v>2.7749999999999999</v>
      </c>
      <c r="D137" s="20">
        <f t="shared" si="23"/>
        <v>5.0753724021050939E-2</v>
      </c>
      <c r="E137" s="17">
        <f>IF(OR($A137="",$B137="",$C137=""),"",A137*'MPTO_working_3-way'!$I136)</f>
        <v>3.1837837837837841</v>
      </c>
      <c r="F137" s="21">
        <f>IF(OR($A137="",$B137="",$C137=""),"",B137*'MPTO_working_3-way'!$I136)</f>
        <v>2.9158415841584162</v>
      </c>
      <c r="G137" s="22">
        <f>IF(OR($A137="",$B137="",$C137=""),"",C137*'MPTO_working_3-way'!$I136)</f>
        <v>2.9158415841584162</v>
      </c>
      <c r="H137" s="17">
        <f>IF(OR($A137="",$B137="",$C137=""),"",'MPTO_working_3-way'!E136)</f>
        <v>3.1937137973601755</v>
      </c>
      <c r="I137" s="21">
        <f>IF(OR($A137="",$B137="",$C137=""),"",'MPTO_working_3-way'!F136)</f>
        <v>2.9116959570599952</v>
      </c>
      <c r="J137" s="22">
        <f>IF(OR($A137="",$B137="",$C137=""),"",'MPTO_working_3-way'!G136)</f>
        <v>2.9116959570599952</v>
      </c>
      <c r="K137" s="17">
        <f>IF(OR($A137="",$B137="",$C137=""),"",'OddsRatio_working_3-way'!H136)</f>
        <v>3.1887152180468656</v>
      </c>
      <c r="L137" s="21">
        <f>IF(OR($A137="",$B137="",$C137=""),"",'OddsRatio_working_3-way'!I136)</f>
        <v>2.9137780847454118</v>
      </c>
      <c r="M137" s="22">
        <f>IF(OR($A137="",$B137="",$C137=""),"",'OddsRatio_working_3-way'!J136)</f>
        <v>2.9137780847454118</v>
      </c>
      <c r="N137" s="17">
        <f>IF('Log_working_3-way'!$D136="","",A137^('Log_working_3-way'!$D136))</f>
        <v>3.1928698972301315</v>
      </c>
      <c r="O137" s="21">
        <f>IF('Log_working_3-way'!$D136="","",B137^('Log_working_3-way'!$D136))</f>
        <v>2.9120468125007197</v>
      </c>
      <c r="P137" s="22">
        <f>IF('Log_working_3-way'!$D136="","",C137^('Log_working_3-way'!$D136))</f>
        <v>2.9120468125007197</v>
      </c>
      <c r="Q137" s="24">
        <f t="shared" si="20"/>
        <v>31.311509529331303</v>
      </c>
      <c r="R137" s="24">
        <f t="shared" si="21"/>
        <v>34.295415959252971</v>
      </c>
      <c r="S137" s="24">
        <f t="shared" si="22"/>
        <v>34.295415959252971</v>
      </c>
      <c r="T137" s="26" t="s">
        <v>52</v>
      </c>
      <c r="U137" s="4" t="s">
        <v>170</v>
      </c>
      <c r="V137" s="4" t="s">
        <v>199</v>
      </c>
      <c r="W137" s="4" t="s">
        <v>200</v>
      </c>
    </row>
    <row r="138" spans="1:23" x14ac:dyDescent="0.2">
      <c r="A138" s="14">
        <v>1.905</v>
      </c>
      <c r="B138" s="14">
        <v>3.16</v>
      </c>
      <c r="C138" s="15">
        <v>4.7</v>
      </c>
      <c r="D138" s="20">
        <f t="shared" si="23"/>
        <v>5.4156036851439993E-2</v>
      </c>
      <c r="E138" s="17">
        <f>IF(OR($A138="",$B138="",$C138=""),"",A138*'MPTO_working_3-way'!$I137)</f>
        <v>2.0081672502019932</v>
      </c>
      <c r="F138" s="21">
        <f>IF(OR($A138="",$B138="",$C138=""),"",B138*'MPTO_working_3-way'!$I137)</f>
        <v>3.3311330764505507</v>
      </c>
      <c r="G138" s="22">
        <f>IF(OR($A138="",$B138="",$C138=""),"",C138*'MPTO_working_3-way'!$I137)</f>
        <v>4.9545333732017678</v>
      </c>
      <c r="H138" s="17">
        <f>IF(OR($A138="",$B138="",$C138=""),"",'MPTO_working_3-way'!E137)</f>
        <v>1.972844307424549</v>
      </c>
      <c r="I138" s="21">
        <f>IF(OR($A138="",$B138="",$C138=""),"",'MPTO_working_3-way'!F137)</f>
        <v>3.3511650622664177</v>
      </c>
      <c r="J138" s="22">
        <f>IF(OR($A138="",$B138="",$C138=""),"",'MPTO_working_3-way'!G137)</f>
        <v>5.1357389896388748</v>
      </c>
      <c r="K138" s="17">
        <f>IF(OR($A138="",$B138="",$C138=""),"",'OddsRatio_working_3-way'!H137)</f>
        <v>1.9867932836732978</v>
      </c>
      <c r="L138" s="21">
        <f>IF(OR($A138="",$B138="",$C138=""),"",'OddsRatio_working_3-way'!I137)</f>
        <v>3.3552193289882011</v>
      </c>
      <c r="M138" s="22">
        <f>IF(OR($A138="",$B138="",$C138=""),"",'OddsRatio_working_3-way'!J137)</f>
        <v>5.0344034802112709</v>
      </c>
      <c r="N138" s="17">
        <f>IF('Log_working_3-way'!$D137="","",A138^('Log_working_3-way'!$D137))</f>
        <v>1.9725701073415036</v>
      </c>
      <c r="O138" s="21">
        <f>IF('Log_working_3-way'!$D137="","",B138^('Log_working_3-way'!$D137))</f>
        <v>3.3628809537261142</v>
      </c>
      <c r="P138" s="22">
        <f>IF('Log_working_3-way'!$D137="","",C138^('Log_working_3-way'!$D137))</f>
        <v>5.1103036188467508</v>
      </c>
      <c r="Q138" s="24">
        <f t="shared" si="20"/>
        <v>50.68823709182864</v>
      </c>
      <c r="R138" s="24">
        <f t="shared" si="21"/>
        <v>30.019815391630587</v>
      </c>
      <c r="S138" s="24">
        <f t="shared" si="22"/>
        <v>20.183535454798442</v>
      </c>
      <c r="T138" s="26" t="s">
        <v>35</v>
      </c>
      <c r="U138" s="4" t="s">
        <v>170</v>
      </c>
      <c r="V138" s="4" t="s">
        <v>201</v>
      </c>
      <c r="W138" s="4" t="s">
        <v>202</v>
      </c>
    </row>
    <row r="139" spans="1:23" x14ac:dyDescent="0.2">
      <c r="A139" s="14">
        <v>1.8560000000000001</v>
      </c>
      <c r="B139" s="14">
        <v>3.1749999999999998</v>
      </c>
      <c r="C139" s="15">
        <v>5</v>
      </c>
      <c r="D139" s="20">
        <f t="shared" si="23"/>
        <v>5.3753733369535706E-2</v>
      </c>
      <c r="E139" s="17">
        <f>IF(OR($A139="",$B139="",$C139=""),"",A139*'MPTO_working_3-way'!$I138)</f>
        <v>1.9557669291338584</v>
      </c>
      <c r="F139" s="21">
        <f>IF(OR($A139="",$B139="",$C139=""),"",B139*'MPTO_working_3-way'!$I138)</f>
        <v>3.3456681034482756</v>
      </c>
      <c r="G139" s="22">
        <f>IF(OR($A139="",$B139="",$C139=""),"",C139*'MPTO_working_3-way'!$I138)</f>
        <v>5.268768666847679</v>
      </c>
      <c r="H139" s="17">
        <f>IF(OR($A139="",$B139="",$C139=""),"",'MPTO_working_3-way'!E138)</f>
        <v>1.9198457034134646</v>
      </c>
      <c r="I139" s="21">
        <f>IF(OR($A139="",$B139="",$C139=""),"",'MPTO_working_3-way'!F138)</f>
        <v>3.366519145954098</v>
      </c>
      <c r="J139" s="22">
        <f>IF(OR($A139="",$B139="",$C139=""),"",'MPTO_working_3-way'!G138)</f>
        <v>5.4920283821903002</v>
      </c>
      <c r="K139" s="17">
        <f>IF(OR($A139="",$B139="",$C139=""),"",'OddsRatio_working_3-way'!H138)</f>
        <v>1.9338921761798484</v>
      </c>
      <c r="L139" s="21">
        <f>IF(OR($A139="",$B139="",$C139=""),"",'OddsRatio_working_3-way'!I138)</f>
        <v>3.3729152841018344</v>
      </c>
      <c r="M139" s="22">
        <f>IF(OR($A139="",$B139="",$C139=""),"",'OddsRatio_working_3-way'!J138)</f>
        <v>5.3639821316815341</v>
      </c>
      <c r="N139" s="17">
        <f>IF('Log_working_3-way'!$D138="","",A139^('Log_working_3-way'!$D138))</f>
        <v>1.9194741627682652</v>
      </c>
      <c r="O139" s="21">
        <f>IF('Log_working_3-way'!$D138="","",B139^('Log_working_3-way'!$D138))</f>
        <v>3.380856511066118</v>
      </c>
      <c r="P139" s="22">
        <f>IF('Log_working_3-way'!$D138="","",C139^('Log_working_3-way'!$D138))</f>
        <v>5.4572954342321411</v>
      </c>
      <c r="Q139" s="24">
        <f t="shared" si="20"/>
        <v>52.087519232509727</v>
      </c>
      <c r="R139" s="24">
        <f t="shared" si="21"/>
        <v>29.889396350143976</v>
      </c>
      <c r="S139" s="24">
        <f t="shared" si="22"/>
        <v>18.97976668234142</v>
      </c>
      <c r="T139" s="26" t="s">
        <v>52</v>
      </c>
      <c r="U139" s="4" t="s">
        <v>170</v>
      </c>
      <c r="V139" s="4" t="s">
        <v>203</v>
      </c>
      <c r="W139" s="4" t="s">
        <v>171</v>
      </c>
    </row>
    <row r="140" spans="1:23" x14ac:dyDescent="0.2">
      <c r="A140" s="14">
        <v>2.4849999999999999</v>
      </c>
      <c r="B140" s="14">
        <v>2.95</v>
      </c>
      <c r="C140" s="15">
        <v>3.2</v>
      </c>
      <c r="D140" s="20">
        <f t="shared" si="23"/>
        <v>5.3897537768986759E-2</v>
      </c>
      <c r="E140" s="17">
        <f>IF(OR($A140="",$B140="",$C140=""),"",A140*'MPTO_working_3-way'!$I139)</f>
        <v>2.6189353813559322</v>
      </c>
      <c r="F140" s="21">
        <f>IF(OR($A140="",$B140="",$C140=""),"",B140*'MPTO_working_3-way'!$I139)</f>
        <v>3.1089977364185111</v>
      </c>
      <c r="G140" s="22">
        <f>IF(OR($A140="",$B140="",$C140=""),"",C140*'MPTO_working_3-way'!$I139)</f>
        <v>3.372472120860758</v>
      </c>
      <c r="H140" s="17">
        <f>IF(OR($A140="",$B140="",$C140=""),"",'MPTO_working_3-way'!E139)</f>
        <v>2.6011276757350124</v>
      </c>
      <c r="I140" s="21">
        <f>IF(OR($A140="",$B140="",$C140=""),"",'MPTO_working_3-way'!F139)</f>
        <v>3.1150978348195024</v>
      </c>
      <c r="J140" s="22">
        <f>IF(OR($A140="",$B140="",$C140=""),"",'MPTO_working_3-way'!G139)</f>
        <v>3.395191987610902</v>
      </c>
      <c r="K140" s="17">
        <f>IF(OR($A140="",$B140="",$C140=""),"",'OddsRatio_working_3-way'!H139)</f>
        <v>2.6091797619398855</v>
      </c>
      <c r="L140" s="21">
        <f>IF(OR($A140="",$B140="",$C140=""),"",'OddsRatio_working_3-way'!I139)</f>
        <v>3.1130643338604562</v>
      </c>
      <c r="M140" s="22">
        <f>IF(OR($A140="",$B140="",$C140=""),"",'OddsRatio_working_3-way'!J139)</f>
        <v>3.3839700176887195</v>
      </c>
      <c r="N140" s="17">
        <f>IF('Log_working_3-way'!$D139="","",A140^('Log_working_3-way'!$D139))</f>
        <v>2.6018263091271465</v>
      </c>
      <c r="O140" s="21">
        <f>IF('Log_working_3-way'!$D139="","",B140^('Log_working_3-way'!$D139))</f>
        <v>3.1155424809102668</v>
      </c>
      <c r="P140" s="22">
        <f>IF('Log_working_3-way'!$D139="","",C140^('Log_working_3-way'!$D139))</f>
        <v>3.3934747547424142</v>
      </c>
      <c r="Q140" s="24">
        <f t="shared" si="20"/>
        <v>38.444864099853362</v>
      </c>
      <c r="R140" s="24">
        <f t="shared" si="21"/>
        <v>32.164706596151319</v>
      </c>
      <c r="S140" s="24">
        <f t="shared" si="22"/>
        <v>29.651838893326993</v>
      </c>
      <c r="T140" s="26" t="s">
        <v>99</v>
      </c>
      <c r="U140" s="4" t="s">
        <v>170</v>
      </c>
      <c r="V140" s="4" t="s">
        <v>204</v>
      </c>
      <c r="W140" s="4" t="s">
        <v>205</v>
      </c>
    </row>
    <row r="141" spans="1:23" x14ac:dyDescent="0.2">
      <c r="A141" s="14">
        <v>2.09</v>
      </c>
      <c r="B141" s="14">
        <v>2.9649999999999999</v>
      </c>
      <c r="C141" s="15">
        <v>4.22</v>
      </c>
      <c r="D141" s="20">
        <f t="shared" si="23"/>
        <v>5.2703852327969702E-2</v>
      </c>
      <c r="E141" s="17">
        <f>IF(OR($A141="",$B141="",$C141=""),"",A141*'MPTO_working_3-way'!$I140)</f>
        <v>2.2001510513654567</v>
      </c>
      <c r="F141" s="21">
        <f>IF(OR($A141="",$B141="",$C141=""),"",B141*'MPTO_working_3-way'!$I140)</f>
        <v>3.1212669221524298</v>
      </c>
      <c r="G141" s="22">
        <f>IF(OR($A141="",$B141="",$C141=""),"",C141*'MPTO_working_3-way'!$I140)</f>
        <v>4.442410256824032</v>
      </c>
      <c r="H141" s="17">
        <f>IF(OR($A141="",$B141="",$C141=""),"",'MPTO_working_3-way'!E140)</f>
        <v>2.1696635746178297</v>
      </c>
      <c r="I141" s="21">
        <f>IF(OR($A141="",$B141="",$C141=""),"",'MPTO_working_3-way'!F140)</f>
        <v>3.1279307011235566</v>
      </c>
      <c r="J141" s="22">
        <f>IF(OR($A141="",$B141="",$C141=""),"",'MPTO_working_3-way'!G140)</f>
        <v>4.5579085360259972</v>
      </c>
      <c r="K141" s="17">
        <f>IF(OR($A141="",$B141="",$C141=""),"",'OddsRatio_working_3-way'!H140)</f>
        <v>2.1826031164419755</v>
      </c>
      <c r="L141" s="21">
        <f>IF(OR($A141="",$B141="",$C141=""),"",'OddsRatio_working_3-way'!I140)</f>
        <v>3.1319404805582409</v>
      </c>
      <c r="M141" s="22">
        <f>IF(OR($A141="",$B141="",$C141=""),"",'OddsRatio_working_3-way'!J140)</f>
        <v>4.4935614999478561</v>
      </c>
      <c r="N141" s="17">
        <f>IF('Log_working_3-way'!$D140="","",A141^('Log_working_3-way'!$D140))</f>
        <v>2.1702070153157726</v>
      </c>
      <c r="O141" s="21">
        <f>IF('Log_working_3-way'!$D140="","",B141^('Log_working_3-way'!$D140))</f>
        <v>3.1342842476302293</v>
      </c>
      <c r="P141" s="22">
        <f>IF('Log_working_3-way'!$D140="","",C141^('Log_working_3-way'!$D140))</f>
        <v>4.5421025543829163</v>
      </c>
      <c r="Q141" s="24">
        <f t="shared" si="20"/>
        <v>46.090094874554119</v>
      </c>
      <c r="R141" s="24">
        <f t="shared" si="21"/>
        <v>32.038272436834674</v>
      </c>
      <c r="S141" s="24">
        <f t="shared" si="22"/>
        <v>22.510302790335263</v>
      </c>
      <c r="T141" s="26" t="s">
        <v>146</v>
      </c>
      <c r="U141" s="4" t="s">
        <v>170</v>
      </c>
      <c r="V141" s="4" t="s">
        <v>206</v>
      </c>
      <c r="W141" s="4" t="s">
        <v>207</v>
      </c>
    </row>
    <row r="142" spans="1:23" x14ac:dyDescent="0.2">
      <c r="A142" s="14">
        <v>3.06</v>
      </c>
      <c r="B142" s="14">
        <v>2.8159999999999998</v>
      </c>
      <c r="C142" s="15">
        <v>2.6960000000000002</v>
      </c>
      <c r="D142" s="20">
        <f t="shared" si="23"/>
        <v>5.2830903290189468E-2</v>
      </c>
      <c r="E142" s="17">
        <f>IF(OR($A142="",$B142="",$C142=""),"",A142*'MPTO_working_3-way'!$I141)</f>
        <v>3.2216625640679797</v>
      </c>
      <c r="F142" s="21">
        <f>IF(OR($A142="",$B142="",$C142=""),"",B142*'MPTO_working_3-way'!$I141)</f>
        <v>2.9647718236651732</v>
      </c>
      <c r="G142" s="22">
        <f>IF(OR($A142="",$B142="",$C142=""),"",C142*'MPTO_working_3-way'!$I141)</f>
        <v>2.8384321152703511</v>
      </c>
      <c r="H142" s="17">
        <f>IF(OR($A142="",$B142="",$C142=""),"",'MPTO_working_3-way'!E141)</f>
        <v>3.234287750210918</v>
      </c>
      <c r="I142" s="21">
        <f>IF(OR($A142="",$B142="",$C142=""),"",'MPTO_working_3-way'!F141)</f>
        <v>2.9629336824454597</v>
      </c>
      <c r="J142" s="22">
        <f>IF(OR($A142="",$B142="",$C142=""),"",'MPTO_working_3-way'!G141)</f>
        <v>2.8303789538022461</v>
      </c>
      <c r="K142" s="17">
        <f>IF(OR($A142="",$B142="",$C142=""),"",'OddsRatio_working_3-way'!H141)</f>
        <v>3.2279289028689191</v>
      </c>
      <c r="L142" s="21">
        <f>IF(OR($A142="",$B142="",$C142=""),"",'OddsRatio_working_3-way'!I141)</f>
        <v>2.9640382949562909</v>
      </c>
      <c r="M142" s="22">
        <f>IF(OR($A142="",$B142="",$C142=""),"",'OddsRatio_working_3-way'!J141)</f>
        <v>2.8342560287697518</v>
      </c>
      <c r="N142" s="17">
        <f>IF('Log_working_3-way'!$D141="","",A142^('Log_working_3-way'!$D141))</f>
        <v>3.2332162996883795</v>
      </c>
      <c r="O142" s="21">
        <f>IF('Log_working_3-way'!$D141="","",B142^('Log_working_3-way'!$D141))</f>
        <v>2.963256453791228</v>
      </c>
      <c r="P142" s="22">
        <f>IF('Log_working_3-way'!$D141="","",C142^('Log_working_3-way'!$D141))</f>
        <v>2.8309053663833548</v>
      </c>
      <c r="Q142" s="24">
        <f t="shared" si="20"/>
        <v>30.918708452418525</v>
      </c>
      <c r="R142" s="24">
        <f t="shared" si="21"/>
        <v>33.729408516968391</v>
      </c>
      <c r="S142" s="24">
        <f t="shared" si="22"/>
        <v>35.230717501403177</v>
      </c>
      <c r="T142" s="26" t="s">
        <v>103</v>
      </c>
      <c r="U142" s="4" t="s">
        <v>170</v>
      </c>
      <c r="V142" s="4" t="s">
        <v>208</v>
      </c>
      <c r="W142" s="4" t="s">
        <v>209</v>
      </c>
    </row>
    <row r="143" spans="1:23" x14ac:dyDescent="0.2">
      <c r="A143" s="14">
        <v>3.15</v>
      </c>
      <c r="B143" s="14">
        <v>3.08</v>
      </c>
      <c r="C143" s="15">
        <v>2.4319999999999999</v>
      </c>
      <c r="D143" s="20">
        <f t="shared" si="23"/>
        <v>5.3319852661958045E-2</v>
      </c>
      <c r="E143" s="17">
        <f>IF(OR($A143="",$B143="",$C143=""),"",A143*'MPTO_working_3-way'!$I142)</f>
        <v>3.3179575358851676</v>
      </c>
      <c r="F143" s="21">
        <f>IF(OR($A143="",$B143="",$C143=""),"",B143*'MPTO_working_3-way'!$I142)</f>
        <v>3.244225146198831</v>
      </c>
      <c r="G143" s="22">
        <f>IF(OR($A143="",$B143="",$C143=""),"",C143*'MPTO_working_3-way'!$I142)</f>
        <v>2.5616738816738818</v>
      </c>
      <c r="H143" s="17">
        <f>IF(OR($A143="",$B143="",$C143=""),"",'MPTO_working_3-way'!E142)</f>
        <v>3.3368143732808186</v>
      </c>
      <c r="I143" s="21">
        <f>IF(OR($A143="",$B143="",$C143=""),"",'MPTO_working_3-way'!F142)</f>
        <v>3.2583686915815582</v>
      </c>
      <c r="J143" s="22">
        <f>IF(OR($A143="",$B143="",$C143=""),"",'MPTO_working_3-way'!G142)</f>
        <v>2.5418714456930043</v>
      </c>
      <c r="K143" s="17">
        <f>IF(OR($A143="",$B143="",$C143=""),"",'OddsRatio_working_3-way'!H142)</f>
        <v>3.3281260930566816</v>
      </c>
      <c r="L143" s="21">
        <f>IF(OR($A143="",$B143="",$C143=""),"",'OddsRatio_working_3-way'!I142)</f>
        <v>3.2523266388641381</v>
      </c>
      <c r="M143" s="22">
        <f>IF(OR($A143="",$B143="",$C143=""),"",'OddsRatio_working_3-way'!J142)</f>
        <v>2.5506402629103104</v>
      </c>
      <c r="N143" s="17">
        <f>IF('Log_working_3-way'!$D142="","",A143^('Log_working_3-way'!$D142))</f>
        <v>3.3359659845435239</v>
      </c>
      <c r="O143" s="21">
        <f>IF('Log_working_3-way'!$D142="","",B143^('Log_working_3-way'!$D142))</f>
        <v>3.2581709863792123</v>
      </c>
      <c r="P143" s="22">
        <f>IF('Log_working_3-way'!$D142="","",C143^('Log_working_3-way'!$D142))</f>
        <v>2.5424843515537798</v>
      </c>
      <c r="Q143" s="24">
        <f t="shared" si="20"/>
        <v>29.968703323966484</v>
      </c>
      <c r="R143" s="24">
        <f t="shared" si="21"/>
        <v>30.824001261801214</v>
      </c>
      <c r="S143" s="24">
        <f t="shared" si="22"/>
        <v>39.036975282215366</v>
      </c>
      <c r="T143" s="26" t="s">
        <v>103</v>
      </c>
      <c r="U143" s="4" t="s">
        <v>170</v>
      </c>
      <c r="V143" s="4" t="s">
        <v>213</v>
      </c>
      <c r="W143" s="4" t="s">
        <v>214</v>
      </c>
    </row>
    <row r="144" spans="1:23" x14ac:dyDescent="0.2">
      <c r="A144" s="14">
        <v>2.4300000000000002</v>
      </c>
      <c r="B144" s="14">
        <v>3.42</v>
      </c>
      <c r="C144" s="15">
        <v>2.8650000000000002</v>
      </c>
      <c r="D144" s="20">
        <f t="shared" si="23"/>
        <v>5.296043417962526E-2</v>
      </c>
      <c r="E144" s="17">
        <f>IF(OR($A144="",$B144="",$C144=""),"",A144*'MPTO_working_3-way'!$I143)</f>
        <v>2.5586938550564895</v>
      </c>
      <c r="F144" s="21">
        <f>IF(OR($A144="",$B144="",$C144=""),"",B144*'MPTO_working_3-way'!$I143)</f>
        <v>3.6011246848943181</v>
      </c>
      <c r="G144" s="22">
        <f>IF(OR($A144="",$B144="",$C144=""),"",C144*'MPTO_working_3-way'!$I143)</f>
        <v>3.0167316439246266</v>
      </c>
      <c r="H144" s="17">
        <f>IF(OR($A144="",$B144="",$C144=""),"",'MPTO_working_3-way'!E143)</f>
        <v>2.538914219522705</v>
      </c>
      <c r="I144" s="21">
        <f>IF(OR($A144="",$B144="",$C144=""),"",'MPTO_working_3-way'!F143)</f>
        <v>3.639749493359675</v>
      </c>
      <c r="J144" s="22">
        <f>IF(OR($A144="",$B144="",$C144=""),"",'MPTO_working_3-way'!G143)</f>
        <v>3.017622964376518</v>
      </c>
      <c r="K144" s="17">
        <f>IF(OR($A144="",$B144="",$C144=""),"",'OddsRatio_working_3-way'!H143)</f>
        <v>2.5479490310164246</v>
      </c>
      <c r="L144" s="21">
        <f>IF(OR($A144="",$B144="",$C144=""),"",'OddsRatio_working_3-way'!I143)</f>
        <v>3.6196060524893334</v>
      </c>
      <c r="M144" s="22">
        <f>IF(OR($A144="",$B144="",$C144=""),"",'OddsRatio_working_3-way'!J143)</f>
        <v>3.0188286313605817</v>
      </c>
      <c r="N144" s="17">
        <f>IF('Log_working_3-way'!$D143="","",A144^('Log_working_3-way'!$D143))</f>
        <v>2.5397880657446179</v>
      </c>
      <c r="O144" s="21">
        <f>IF('Log_working_3-way'!$D143="","",B144^('Log_working_3-way'!$D143))</f>
        <v>3.6358336446891264</v>
      </c>
      <c r="P144" s="22">
        <f>IF('Log_working_3-way'!$D143="","",C144^('Log_working_3-way'!$D143))</f>
        <v>3.019084172805468</v>
      </c>
      <c r="Q144" s="24">
        <f t="shared" si="20"/>
        <v>39.38691556849809</v>
      </c>
      <c r="R144" s="24">
        <f t="shared" si="21"/>
        <v>27.769102363900704</v>
      </c>
      <c r="S144" s="24">
        <f t="shared" si="22"/>
        <v>33.148457272090894</v>
      </c>
      <c r="T144" s="26" t="s">
        <v>52</v>
      </c>
      <c r="U144" s="4" t="s">
        <v>268</v>
      </c>
      <c r="V144" s="4" t="s">
        <v>269</v>
      </c>
      <c r="W144" s="4" t="s">
        <v>270</v>
      </c>
    </row>
    <row r="145" spans="1:23" x14ac:dyDescent="0.2">
      <c r="A145" s="14">
        <v>3.4</v>
      </c>
      <c r="B145" s="14">
        <v>3.58</v>
      </c>
      <c r="C145" s="15">
        <v>2.085</v>
      </c>
      <c r="D145" s="20">
        <f t="shared" si="23"/>
        <v>5.3063562951807475E-2</v>
      </c>
      <c r="E145" s="17">
        <f>IF(OR($A145="",$B145="",$C145=""),"",A145*'MPTO_working_3-way'!$I144)</f>
        <v>3.5804161140361455</v>
      </c>
      <c r="F145" s="21">
        <f>IF(OR($A145="",$B145="",$C145=""),"",B145*'MPTO_working_3-way'!$I144)</f>
        <v>3.769967555367471</v>
      </c>
      <c r="G145" s="22">
        <f>IF(OR($A145="",$B145="",$C145=""),"",C145*'MPTO_working_3-way'!$I144)</f>
        <v>2.1956375287545185</v>
      </c>
      <c r="H145" s="17">
        <f>IF(OR($A145="",$B145="",$C145=""),"",'MPTO_working_3-way'!E144)</f>
        <v>3.6175550763985171</v>
      </c>
      <c r="I145" s="21">
        <f>IF(OR($A145="",$B145="",$C145=""),"",'MPTO_working_3-way'!F144)</f>
        <v>3.8220199273907252</v>
      </c>
      <c r="J145" s="22">
        <f>IF(OR($A145="",$B145="",$C145=""),"",'MPTO_working_3-way'!G144)</f>
        <v>2.1648374207974448</v>
      </c>
      <c r="K145" s="17">
        <f>IF(OR($A145="",$B145="",$C145=""),"",'OddsRatio_working_3-way'!H144)</f>
        <v>3.6039032345693216</v>
      </c>
      <c r="L145" s="21">
        <f>IF(OR($A145="",$B145="",$C145=""),"",'OddsRatio_working_3-way'!I144)</f>
        <v>3.7991959771620221</v>
      </c>
      <c r="M145" s="22">
        <f>IF(OR($A145="",$B145="",$C145=""),"",'OddsRatio_working_3-way'!J144)</f>
        <v>2.1771812539615474</v>
      </c>
      <c r="N145" s="17">
        <f>IF('Log_working_3-way'!$D144="","",A145^('Log_working_3-way'!$D144))</f>
        <v>3.619129089605384</v>
      </c>
      <c r="O145" s="21">
        <f>IF('Log_working_3-way'!$D144="","",B145^('Log_working_3-way'!$D144))</f>
        <v>3.8207764220113076</v>
      </c>
      <c r="P145" s="22">
        <f>IF('Log_working_3-way'!$D144="","",C145^('Log_working_3-way'!$D144))</f>
        <v>2.1646730778101193</v>
      </c>
      <c r="Q145" s="24">
        <f t="shared" si="20"/>
        <v>27.642979274155437</v>
      </c>
      <c r="R145" s="24">
        <f t="shared" si="21"/>
        <v>26.52542721690682</v>
      </c>
      <c r="S145" s="24">
        <f t="shared" si="22"/>
        <v>45.544858242938339</v>
      </c>
      <c r="T145" s="26" t="s">
        <v>102</v>
      </c>
      <c r="U145" s="4" t="s">
        <v>39</v>
      </c>
      <c r="V145" s="4" t="s">
        <v>74</v>
      </c>
      <c r="W145" s="4" t="s">
        <v>130</v>
      </c>
    </row>
    <row r="146" spans="1:23" x14ac:dyDescent="0.2">
      <c r="A146" s="14">
        <v>3.52</v>
      </c>
      <c r="B146" s="14">
        <v>3.32</v>
      </c>
      <c r="C146" s="15">
        <v>2.1360000000000001</v>
      </c>
      <c r="D146" s="20">
        <f t="shared" si="23"/>
        <v>5.3460522375508246E-2</v>
      </c>
      <c r="E146" s="17">
        <f>IF(OR($A146="",$B146="",$C146=""),"",A146*'MPTO_working_3-way'!$I145)</f>
        <v>3.7081810387617891</v>
      </c>
      <c r="F146" s="21">
        <f>IF(OR($A146="",$B146="",$C146=""),"",B146*'MPTO_working_3-way'!$I145)</f>
        <v>3.4974889342866873</v>
      </c>
      <c r="G146" s="22">
        <f>IF(OR($A146="",$B146="",$C146=""),"",C146*'MPTO_working_3-way'!$I145)</f>
        <v>2.2501916757940856</v>
      </c>
      <c r="H146" s="17">
        <f>IF(OR($A146="",$B146="",$C146=""),"",'MPTO_working_3-way'!E145)</f>
        <v>3.7555760685779731</v>
      </c>
      <c r="I146" s="21">
        <f>IF(OR($A146="",$B146="",$C146=""),"",'MPTO_working_3-way'!F145)</f>
        <v>3.5287727020772128</v>
      </c>
      <c r="J146" s="22">
        <f>IF(OR($A146="",$B146="",$C146=""),"",'MPTO_working_3-way'!G145)</f>
        <v>2.2205216979416971</v>
      </c>
      <c r="K146" s="17">
        <f>IF(OR($A146="",$B146="",$C146=""),"",'OddsRatio_working_3-way'!H145)</f>
        <v>3.7343197951477216</v>
      </c>
      <c r="L146" s="21">
        <f>IF(OR($A146="",$B146="",$C146=""),"",'OddsRatio_working_3-way'!I145)</f>
        <v>3.5173102875963149</v>
      </c>
      <c r="M146" s="22">
        <f>IF(OR($A146="",$B146="",$C146=""),"",'OddsRatio_working_3-way'!J145)</f>
        <v>2.2326140028919887</v>
      </c>
      <c r="N146" s="17">
        <f>IF('Log_working_3-way'!$D145="","",A146^('Log_working_3-way'!$D145))</f>
        <v>3.7540000551747919</v>
      </c>
      <c r="O146" s="21">
        <f>IF('Log_working_3-way'!$D145="","",B146^('Log_working_3-way'!$D145))</f>
        <v>3.5301278847201258</v>
      </c>
      <c r="P146" s="22">
        <f>IF('Log_working_3-way'!$D145="","",C146^('Log_working_3-way'!$D145))</f>
        <v>2.220536479071042</v>
      </c>
      <c r="Q146" s="24">
        <f t="shared" si="20"/>
        <v>26.627073496573967</v>
      </c>
      <c r="R146" s="24">
        <f t="shared" si="21"/>
        <v>28.591941784197523</v>
      </c>
      <c r="S146" s="24">
        <f t="shared" si="22"/>
        <v>44.440658578434352</v>
      </c>
      <c r="T146" s="26" t="s">
        <v>52</v>
      </c>
      <c r="U146" s="4" t="s">
        <v>39</v>
      </c>
      <c r="V146" s="4" t="s">
        <v>63</v>
      </c>
      <c r="W146" s="4" t="s">
        <v>165</v>
      </c>
    </row>
    <row r="147" spans="1:23" x14ac:dyDescent="0.2">
      <c r="A147" s="14">
        <v>2.3149999999999999</v>
      </c>
      <c r="B147" s="14">
        <v>3.42</v>
      </c>
      <c r="C147" s="15">
        <v>3.04</v>
      </c>
      <c r="D147" s="20">
        <f t="shared" si="23"/>
        <v>5.3310472004344911E-2</v>
      </c>
      <c r="E147" s="17">
        <f>IF(OR($A147="",$B147="",$C147=""),"",A147*'MPTO_working_3-way'!$I146)</f>
        <v>2.4384137426900585</v>
      </c>
      <c r="F147" s="21">
        <f>IF(OR($A147="",$B147="",$C147=""),"",B147*'MPTO_working_3-way'!$I146)</f>
        <v>3.6023218142548594</v>
      </c>
      <c r="G147" s="22">
        <f>IF(OR($A147="",$B147="",$C147=""),"",C147*'MPTO_working_3-way'!$I146)</f>
        <v>3.2020638348932087</v>
      </c>
      <c r="H147" s="17">
        <f>IF(OR($A147="",$B147="",$C147=""),"",'MPTO_working_3-way'!E146)</f>
        <v>2.4143200929057707</v>
      </c>
      <c r="I147" s="21">
        <f>IF(OR($A147="",$B147="",$C147=""),"",'MPTO_working_3-way'!F146)</f>
        <v>3.6412958910304809</v>
      </c>
      <c r="J147" s="22">
        <f>IF(OR($A147="",$B147="",$C147=""),"",'MPTO_working_3-way'!G146)</f>
        <v>3.2136029386893612</v>
      </c>
      <c r="K147" s="17">
        <f>IF(OR($A147="",$B147="",$C147=""),"",'OddsRatio_working_3-way'!H146)</f>
        <v>2.4247665477845666</v>
      </c>
      <c r="L147" s="21">
        <f>IF(OR($A147="",$B147="",$C147=""),"",'OddsRatio_working_3-way'!I146)</f>
        <v>3.6220038369875676</v>
      </c>
      <c r="M147" s="22">
        <f>IF(OR($A147="",$B147="",$C147=""),"",'OddsRatio_working_3-way'!J146)</f>
        <v>3.2102842262209248</v>
      </c>
      <c r="N147" s="17">
        <f>IF('Log_working_3-way'!$D146="","",A147^('Log_working_3-way'!$D146))</f>
        <v>2.4148818397248757</v>
      </c>
      <c r="O147" s="21">
        <f>IF('Log_working_3-way'!$D146="","",B147^('Log_working_3-way'!$D146))</f>
        <v>3.6383066638041246</v>
      </c>
      <c r="P147" s="22">
        <f>IF('Log_working_3-way'!$D146="","",C147^('Log_working_3-way'!$D146))</f>
        <v>3.2149386404593749</v>
      </c>
      <c r="Q147" s="24">
        <f t="shared" si="20"/>
        <v>41.419528542979712</v>
      </c>
      <c r="R147" s="24">
        <f t="shared" si="21"/>
        <v>27.75987409128382</v>
      </c>
      <c r="S147" s="24">
        <f t="shared" si="22"/>
        <v>31.229858352694293</v>
      </c>
      <c r="T147" s="26" t="s">
        <v>106</v>
      </c>
      <c r="U147" s="4" t="s">
        <v>39</v>
      </c>
      <c r="V147" s="4" t="s">
        <v>60</v>
      </c>
      <c r="W147" s="4" t="s">
        <v>73</v>
      </c>
    </row>
    <row r="148" spans="1:23" x14ac:dyDescent="0.2">
      <c r="A148" s="14">
        <v>2.1150000000000002</v>
      </c>
      <c r="B148" s="14">
        <v>3.44</v>
      </c>
      <c r="C148" s="15">
        <v>3.44</v>
      </c>
      <c r="D148" s="20">
        <f t="shared" si="23"/>
        <v>5.420858760789482E-2</v>
      </c>
      <c r="E148" s="17">
        <f>IF(OR($A148="",$B148="",$C148=""),"",A148*'MPTO_working_3-way'!$I147)</f>
        <v>2.2296511627906979</v>
      </c>
      <c r="F148" s="21">
        <f>IF(OR($A148="",$B148="",$C148=""),"",B148*'MPTO_working_3-way'!$I147)</f>
        <v>3.6264775413711581</v>
      </c>
      <c r="G148" s="22">
        <f>IF(OR($A148="",$B148="",$C148=""),"",C148*'MPTO_working_3-way'!$I147)</f>
        <v>3.6264775413711581</v>
      </c>
      <c r="H148" s="17">
        <f>IF(OR($A148="",$B148="",$C148=""),"",'MPTO_working_3-way'!E147)</f>
        <v>2.1990408640283712</v>
      </c>
      <c r="I148" s="21">
        <f>IF(OR($A148="",$B148="",$C148=""),"",'MPTO_working_3-way'!F147)</f>
        <v>3.6679998655597754</v>
      </c>
      <c r="J148" s="22">
        <f>IF(OR($A148="",$B148="",$C148=""),"",'MPTO_working_3-way'!G147)</f>
        <v>3.6679998655597754</v>
      </c>
      <c r="K148" s="17">
        <f>IF(OR($A148="",$B148="",$C148=""),"",'OddsRatio_working_3-way'!H147)</f>
        <v>2.2114074004981763</v>
      </c>
      <c r="L148" s="21">
        <f>IF(OR($A148="",$B148="",$C148=""),"",'OddsRatio_working_3-way'!I147)</f>
        <v>3.6509722486238112</v>
      </c>
      <c r="M148" s="22">
        <f>IF(OR($A148="",$B148="",$C148=""),"",'OddsRatio_working_3-way'!J147)</f>
        <v>3.6509722486238112</v>
      </c>
      <c r="N148" s="17">
        <f>IF('Log_working_3-way'!$D147="","",A148^('Log_working_3-way'!$D147))</f>
        <v>2.1989565199507086</v>
      </c>
      <c r="O148" s="21">
        <f>IF('Log_working_3-way'!$D147="","",B148^('Log_working_3-way'!$D147))</f>
        <v>3.6681172058491769</v>
      </c>
      <c r="P148" s="22">
        <f>IF('Log_working_3-way'!$D147="","",C148^('Log_working_3-way'!$D147))</f>
        <v>3.6681172058491769</v>
      </c>
      <c r="Q148" s="24">
        <f t="shared" si="20"/>
        <v>45.474370956805394</v>
      </c>
      <c r="R148" s="24">
        <f t="shared" si="21"/>
        <v>27.574967405475881</v>
      </c>
      <c r="S148" s="24">
        <f t="shared" si="22"/>
        <v>27.574967405475881</v>
      </c>
      <c r="T148" s="26" t="s">
        <v>146</v>
      </c>
      <c r="U148" s="4" t="s">
        <v>39</v>
      </c>
      <c r="V148" s="4" t="s">
        <v>271</v>
      </c>
      <c r="W148" s="4" t="s">
        <v>67</v>
      </c>
    </row>
    <row r="149" spans="1:23" x14ac:dyDescent="0.2">
      <c r="A149" s="14">
        <v>1.56</v>
      </c>
      <c r="B149" s="14">
        <v>4.12</v>
      </c>
      <c r="C149" s="15">
        <v>5.8</v>
      </c>
      <c r="D149" s="20">
        <f t="shared" si="23"/>
        <v>5.6157880731031007E-2</v>
      </c>
      <c r="E149" s="17">
        <f>IF(OR($A149="",$B149="",$C149=""),"",A149*'MPTO_working_3-way'!$I148)</f>
        <v>1.6476062939404084</v>
      </c>
      <c r="F149" s="21">
        <f>IF(OR($A149="",$B149="",$C149=""),"",B149*'MPTO_working_3-way'!$I148)</f>
        <v>4.3513704686118482</v>
      </c>
      <c r="G149" s="22">
        <f>IF(OR($A149="",$B149="",$C149=""),"",C149*'MPTO_working_3-way'!$I148)</f>
        <v>6.12571570823998</v>
      </c>
      <c r="H149" s="17">
        <f>IF(OR($A149="",$B149="",$C149=""),"",'MPTO_working_3-way'!E148)</f>
        <v>1.6069255987824336</v>
      </c>
      <c r="I149" s="21">
        <f>IF(OR($A149="",$B149="",$C149=""),"",'MPTO_working_3-way'!F148)</f>
        <v>4.4643025944330184</v>
      </c>
      <c r="J149" s="22">
        <f>IF(OR($A149="",$B149="",$C149=""),"",'MPTO_working_3-way'!G148)</f>
        <v>6.5064137173496164</v>
      </c>
      <c r="K149" s="17">
        <f>IF(OR($A149="",$B149="",$C149=""),"",'OddsRatio_working_3-way'!H148)</f>
        <v>1.6201800873972143</v>
      </c>
      <c r="L149" s="21">
        <f>IF(OR($A149="",$B149="",$C149=""),"",'OddsRatio_working_3-way'!I148)</f>
        <v>4.4552890583559064</v>
      </c>
      <c r="M149" s="22">
        <f>IF(OR($A149="",$B149="",$C149=""),"",'OddsRatio_working_3-way'!J148)</f>
        <v>6.3158293205475493</v>
      </c>
      <c r="N149" s="17">
        <f>IF('Log_working_3-way'!$D148="","",A149^('Log_working_3-way'!$D148))</f>
        <v>1.6040416956304677</v>
      </c>
      <c r="O149" s="21">
        <f>IF('Log_working_3-way'!$D148="","",B149^('Log_working_3-way'!$D148))</f>
        <v>4.5018851815194205</v>
      </c>
      <c r="P149" s="22">
        <f>IF('Log_working_3-way'!$D148="","",C149^('Log_working_3-way'!$D148))</f>
        <v>6.4747698769040305</v>
      </c>
      <c r="Q149" s="24">
        <f t="shared" si="20"/>
        <v>62.230634744863067</v>
      </c>
      <c r="R149" s="24">
        <f t="shared" si="21"/>
        <v>22.981265493558741</v>
      </c>
      <c r="S149" s="24">
        <f t="shared" si="22"/>
        <v>16.324623074734831</v>
      </c>
      <c r="T149" s="26" t="s">
        <v>282</v>
      </c>
      <c r="U149" s="4" t="s">
        <v>39</v>
      </c>
      <c r="V149" s="4" t="s">
        <v>42</v>
      </c>
      <c r="W149" s="4" t="s">
        <v>272</v>
      </c>
    </row>
    <row r="150" spans="1:23" x14ac:dyDescent="0.2">
      <c r="A150" s="14">
        <v>2.9</v>
      </c>
      <c r="B150" s="14">
        <v>3.22</v>
      </c>
      <c r="C150" s="15">
        <v>2.5099999999999998</v>
      </c>
      <c r="D150" s="20">
        <f t="shared" si="23"/>
        <v>5.3792966920068741E-2</v>
      </c>
      <c r="E150" s="17">
        <f>IF(OR($A150="",$B150="",$C150=""),"",A150*'MPTO_working_3-way'!$I149)</f>
        <v>3.0559996040681994</v>
      </c>
      <c r="F150" s="21">
        <f>IF(OR($A150="",$B150="",$C150=""),"",B150*'MPTO_working_3-way'!$I149)</f>
        <v>3.3932133534826217</v>
      </c>
      <c r="G150" s="22">
        <f>IF(OR($A150="",$B150="",$C150=""),"",C150*'MPTO_working_3-way'!$I149)</f>
        <v>2.6450203469693725</v>
      </c>
      <c r="H150" s="17">
        <f>IF(OR($A150="",$B150="",$C150=""),"",'MPTO_working_3-way'!E149)</f>
        <v>3.0590713040845254</v>
      </c>
      <c r="I150" s="21">
        <f>IF(OR($A150="",$B150="",$C150=""),"",'MPTO_working_3-way'!F149)</f>
        <v>3.4173077801613325</v>
      </c>
      <c r="J150" s="22">
        <f>IF(OR($A150="",$B150="",$C150=""),"",'MPTO_working_3-way'!G149)</f>
        <v>2.6282909171919</v>
      </c>
      <c r="K150" s="17">
        <f>IF(OR($A150="",$B150="",$C150=""),"",'OddsRatio_working_3-way'!H149)</f>
        <v>3.0584820340200976</v>
      </c>
      <c r="L150" s="21">
        <f>IF(OR($A150="",$B150="",$C150=""),"",'OddsRatio_working_3-way'!I149)</f>
        <v>3.4051737450129562</v>
      </c>
      <c r="M150" s="22">
        <f>IF(OR($A150="",$B150="",$C150=""),"",'OddsRatio_working_3-way'!J149)</f>
        <v>2.6359515112475513</v>
      </c>
      <c r="N150" s="17">
        <f>IF('Log_working_3-way'!$D149="","",A150^('Log_working_3-way'!$D149))</f>
        <v>3.0596979533887105</v>
      </c>
      <c r="O150" s="21">
        <f>IF('Log_working_3-way'!$D149="","",B150^('Log_working_3-way'!$D149))</f>
        <v>3.415270584858856</v>
      </c>
      <c r="P150" s="22">
        <f>IF('Log_working_3-way'!$D149="","",C150^('Log_working_3-way'!$D149))</f>
        <v>2.629034422703302</v>
      </c>
      <c r="Q150" s="24">
        <f t="shared" si="20"/>
        <v>32.689659723354033</v>
      </c>
      <c r="R150" s="24">
        <f t="shared" si="21"/>
        <v>29.47059014057135</v>
      </c>
      <c r="S150" s="24">
        <f t="shared" si="22"/>
        <v>37.806892530932174</v>
      </c>
      <c r="T150" s="26" t="s">
        <v>34</v>
      </c>
      <c r="U150" s="4" t="s">
        <v>39</v>
      </c>
      <c r="V150" s="4" t="s">
        <v>64</v>
      </c>
      <c r="W150" s="4" t="s">
        <v>61</v>
      </c>
    </row>
    <row r="151" spans="1:23" x14ac:dyDescent="0.2">
      <c r="A151" s="14">
        <v>1.3839999999999999</v>
      </c>
      <c r="B151" s="14">
        <v>4.74</v>
      </c>
      <c r="C151" s="15">
        <v>8.1999999999999993</v>
      </c>
      <c r="D151" s="20">
        <f t="shared" si="23"/>
        <v>5.5465036248372401E-2</v>
      </c>
      <c r="E151" s="17">
        <f>IF(OR($A151="",$B151="",$C151=""),"",A151*'MPTO_working_3-way'!$I150)</f>
        <v>1.4607636101677473</v>
      </c>
      <c r="F151" s="21">
        <f>IF(OR($A151="",$B151="",$C151=""),"",B151*'MPTO_working_3-way'!$I150)</f>
        <v>5.0029042718172851</v>
      </c>
      <c r="G151" s="22">
        <f>IF(OR($A151="",$B151="",$C151=""),"",C151*'MPTO_working_3-way'!$I150)</f>
        <v>8.6548132972366538</v>
      </c>
      <c r="H151" s="17">
        <f>IF(OR($A151="",$B151="",$C151=""),"",'MPTO_working_3-way'!E150)</f>
        <v>1.4203435666173609</v>
      </c>
      <c r="I151" s="21">
        <f>IF(OR($A151="",$B151="",$C151=""),"",'MPTO_working_3-way'!F150)</f>
        <v>5.1952877839027289</v>
      </c>
      <c r="J151" s="22">
        <f>IF(OR($A151="",$B151="",$C151=""),"",'MPTO_working_3-way'!G150)</f>
        <v>9.6653027352733769</v>
      </c>
      <c r="K151" s="17">
        <f>IF(OR($A151="",$B151="",$C151=""),"",'OddsRatio_working_3-way'!H150)</f>
        <v>1.432228220786947</v>
      </c>
      <c r="L151" s="21">
        <f>IF(OR($A151="",$B151="",$C151=""),"",'OddsRatio_working_3-way'!I150)</f>
        <v>5.2097227753728692</v>
      </c>
      <c r="M151" s="22">
        <f>IF(OR($A151="",$B151="",$C151=""),"",'OddsRatio_working_3-way'!J150)</f>
        <v>9.1042791397552527</v>
      </c>
      <c r="N151" s="17">
        <f>IF('Log_working_3-way'!$D150="","",A151^('Log_working_3-way'!$D150))</f>
        <v>1.4163016895702196</v>
      </c>
      <c r="O151" s="21">
        <f>IF('Log_working_3-way'!$D150="","",B151^('Log_working_3-way'!$D150))</f>
        <v>5.2936340485368083</v>
      </c>
      <c r="P151" s="22">
        <f>IF('Log_working_3-way'!$D150="","",C151^('Log_working_3-way'!$D150))</f>
        <v>9.5211256237406729</v>
      </c>
      <c r="Q151" s="24">
        <f t="shared" si="20"/>
        <v>70.405500718503205</v>
      </c>
      <c r="R151" s="24">
        <f t="shared" si="21"/>
        <v>19.988389656649456</v>
      </c>
      <c r="S151" s="24">
        <f t="shared" si="22"/>
        <v>11.554264264941271</v>
      </c>
      <c r="T151" s="26" t="s">
        <v>35</v>
      </c>
      <c r="U151" s="4" t="s">
        <v>39</v>
      </c>
      <c r="V151" s="4" t="s">
        <v>66</v>
      </c>
      <c r="W151" s="4" t="s">
        <v>75</v>
      </c>
    </row>
    <row r="152" spans="1:23" x14ac:dyDescent="0.2">
      <c r="A152" s="14">
        <v>2.0699999999999998</v>
      </c>
      <c r="B152" s="14">
        <v>3.52</v>
      </c>
      <c r="C152" s="15">
        <v>3.5</v>
      </c>
      <c r="D152" s="20">
        <f t="shared" si="23"/>
        <v>5.2896982244808211E-2</v>
      </c>
      <c r="E152" s="17">
        <f>IF(OR($A152="",$B152="",$C152=""),"",A152*'MPTO_working_3-way'!$I151)</f>
        <v>2.1794967532467528</v>
      </c>
      <c r="F152" s="21">
        <f>IF(OR($A152="",$B152="",$C152=""),"",B152*'MPTO_working_3-way'!$I151)</f>
        <v>3.706197377501725</v>
      </c>
      <c r="G152" s="22">
        <f>IF(OR($A152="",$B152="",$C152=""),"",C152*'MPTO_working_3-way'!$I151)</f>
        <v>3.6851394378568285</v>
      </c>
      <c r="H152" s="17">
        <f>IF(OR($A152="",$B152="",$C152=""),"",'MPTO_working_3-way'!E151)</f>
        <v>2.1484148156468503</v>
      </c>
      <c r="I152" s="21">
        <f>IF(OR($A152="",$B152="",$C152=""),"",'MPTO_working_3-way'!F151)</f>
        <v>3.7529284803296377</v>
      </c>
      <c r="J152" s="22">
        <f>IF(OR($A152="",$B152="",$C152=""),"",'MPTO_working_3-way'!G151)</f>
        <v>3.7302025333736375</v>
      </c>
      <c r="K152" s="17">
        <f>IF(OR($A152="",$B152="",$C152=""),"",'OddsRatio_working_3-way'!H151)</f>
        <v>2.1607956061087683</v>
      </c>
      <c r="L152" s="21">
        <f>IF(OR($A152="",$B152="",$C152=""),"",'OddsRatio_working_3-way'!I151)</f>
        <v>3.7338363807421464</v>
      </c>
      <c r="M152" s="22">
        <f>IF(OR($A152="",$B152="",$C152=""),"",'OddsRatio_working_3-way'!J151)</f>
        <v>3.712139266609273</v>
      </c>
      <c r="N152" s="17">
        <f>IF('Log_working_3-way'!$D151="","",A152^('Log_working_3-way'!$D151))</f>
        <v>2.1481821931834659</v>
      </c>
      <c r="O152" s="21">
        <f>IF('Log_working_3-way'!$D151="","",B152^('Log_working_3-way'!$D151))</f>
        <v>3.7531213445337803</v>
      </c>
      <c r="P152" s="22">
        <f>IF('Log_working_3-way'!$D151="","",C152^('Log_working_3-way'!$D151))</f>
        <v>3.730713415392755</v>
      </c>
      <c r="Q152" s="24">
        <f t="shared" si="20"/>
        <v>46.545946002467744</v>
      </c>
      <c r="R152" s="24">
        <f t="shared" si="21"/>
        <v>26.98183334947154</v>
      </c>
      <c r="S152" s="24">
        <f t="shared" si="22"/>
        <v>27.136015254325663</v>
      </c>
      <c r="T152" s="26" t="s">
        <v>146</v>
      </c>
      <c r="U152" s="4" t="s">
        <v>39</v>
      </c>
      <c r="V152" s="4" t="s">
        <v>70</v>
      </c>
      <c r="W152" s="4" t="s">
        <v>69</v>
      </c>
    </row>
    <row r="153" spans="1:23" x14ac:dyDescent="0.2">
      <c r="A153" s="14">
        <v>1.5840000000000001</v>
      </c>
      <c r="B153" s="14">
        <v>3.86</v>
      </c>
      <c r="C153" s="15">
        <v>6.1</v>
      </c>
      <c r="D153" s="20">
        <f t="shared" si="23"/>
        <v>5.4314915055592827E-2</v>
      </c>
      <c r="E153" s="17">
        <f>IF(OR($A153="",$B153="",$C153=""),"",A153*'MPTO_working_3-way'!$I152)</f>
        <v>1.670034825448059</v>
      </c>
      <c r="F153" s="21">
        <f>IF(OR($A153="",$B153="",$C153=""),"",B153*'MPTO_working_3-way'!$I152)</f>
        <v>4.0696555721145886</v>
      </c>
      <c r="G153" s="22">
        <f>IF(OR($A153="",$B153="",$C153=""),"",C153*'MPTO_working_3-way'!$I152)</f>
        <v>6.4313209818391162</v>
      </c>
      <c r="H153" s="17">
        <f>IF(OR($A153="",$B153="",$C153=""),"",'MPTO_working_3-way'!E152)</f>
        <v>1.6307676019946535</v>
      </c>
      <c r="I153" s="21">
        <f>IF(OR($A153="",$B153="",$C153=""),"",'MPTO_working_3-way'!F152)</f>
        <v>4.1500253102358391</v>
      </c>
      <c r="J153" s="22">
        <f>IF(OR($A153="",$B153="",$C153=""),"",'MPTO_working_3-way'!G152)</f>
        <v>6.8573252442369084</v>
      </c>
      <c r="K153" s="17">
        <f>IF(OR($A153="",$B153="",$C153=""),"",'OddsRatio_working_3-way'!H152)</f>
        <v>1.6439773301558691</v>
      </c>
      <c r="L153" s="21">
        <f>IF(OR($A153="",$B153="",$C153=""),"",'OddsRatio_working_3-way'!I152)</f>
        <v>4.1537245963112754</v>
      </c>
      <c r="M153" s="22">
        <f>IF(OR($A153="",$B153="",$C153=""),"",'OddsRatio_working_3-way'!J152)</f>
        <v>6.6237746297858404</v>
      </c>
      <c r="N153" s="17">
        <f>IF('Log_working_3-way'!$D152="","",A153^('Log_working_3-way'!$D152))</f>
        <v>1.6284160234678349</v>
      </c>
      <c r="O153" s="21">
        <f>IF('Log_working_3-way'!$D152="","",B153^('Log_working_3-way'!$D152))</f>
        <v>4.1865434382537607</v>
      </c>
      <c r="P153" s="22">
        <f>IF('Log_working_3-way'!$D152="","",C153^('Log_working_3-way'!$D152))</f>
        <v>6.8006032233518123</v>
      </c>
      <c r="Q153" s="24">
        <f t="shared" si="20"/>
        <v>61.320815962793361</v>
      </c>
      <c r="R153" s="24">
        <f t="shared" si="21"/>
        <v>24.572104009293376</v>
      </c>
      <c r="S153" s="24">
        <f t="shared" si="22"/>
        <v>15.548905159979087</v>
      </c>
      <c r="T153" s="26" t="s">
        <v>108</v>
      </c>
      <c r="U153" s="4" t="s">
        <v>39</v>
      </c>
      <c r="V153" s="4" t="s">
        <v>72</v>
      </c>
      <c r="W153" s="4" t="s">
        <v>71</v>
      </c>
    </row>
    <row r="154" spans="1:23" x14ac:dyDescent="0.2">
      <c r="A154" s="14">
        <v>1.736</v>
      </c>
      <c r="B154" s="14">
        <v>3.78</v>
      </c>
      <c r="C154" s="15">
        <v>4.68</v>
      </c>
      <c r="D154" s="20">
        <f t="shared" si="23"/>
        <v>5.4262344584925515E-2</v>
      </c>
      <c r="E154" s="17">
        <f>IF(OR($A154="",$B154="",$C154=""),"",A154*'MPTO_working_3-way'!$I153)</f>
        <v>1.8301994301994307</v>
      </c>
      <c r="F154" s="21">
        <f>IF(OR($A154="",$B154="",$C154=""),"",B154*'MPTO_working_3-way'!$I153)</f>
        <v>3.9851116625310183</v>
      </c>
      <c r="G154" s="22">
        <f>IF(OR($A154="",$B154="",$C154=""),"",C154*'MPTO_working_3-way'!$I153)</f>
        <v>4.9339477726574508</v>
      </c>
      <c r="H154" s="17">
        <f>IF(OR($A154="",$B154="",$C154=""),"",'MPTO_working_3-way'!E153)</f>
        <v>1.7922771624886271</v>
      </c>
      <c r="I154" s="21">
        <f>IF(OR($A154="",$B154="",$C154=""),"",'MPTO_working_3-way'!F153)</f>
        <v>4.0574071772289022</v>
      </c>
      <c r="J154" s="22">
        <f>IF(OR($A154="",$B154="",$C154=""),"",'MPTO_working_3-way'!G153)</f>
        <v>5.1127942361048984</v>
      </c>
      <c r="K154" s="17">
        <f>IF(OR($A154="",$B154="",$C154=""),"",'OddsRatio_working_3-way'!H153)</f>
        <v>1.8056903971542184</v>
      </c>
      <c r="L154" s="21">
        <f>IF(OR($A154="",$B154="",$C154=""),"",'OddsRatio_working_3-way'!I153)</f>
        <v>4.0432327501205547</v>
      </c>
      <c r="M154" s="22">
        <f>IF(OR($A154="",$B154="",$C154=""),"",'OddsRatio_working_3-way'!J153)</f>
        <v>5.0284519857710928</v>
      </c>
      <c r="N154" s="17">
        <f>IF('Log_working_3-way'!$D153="","",A154^('Log_working_3-way'!$D153))</f>
        <v>1.7905290474188749</v>
      </c>
      <c r="O154" s="21">
        <f>IF('Log_working_3-way'!$D153="","",B154^('Log_working_3-way'!$D153))</f>
        <v>4.0726022734996219</v>
      </c>
      <c r="P154" s="22">
        <f>IF('Log_working_3-way'!$D153="","",C154^('Log_working_3-way'!$D153))</f>
        <v>5.1030145897679144</v>
      </c>
      <c r="Q154" s="24">
        <f t="shared" si="20"/>
        <v>55.794941816447185</v>
      </c>
      <c r="R154" s="24">
        <f t="shared" si="21"/>
        <v>25.093399750933994</v>
      </c>
      <c r="S154" s="24">
        <f t="shared" si="22"/>
        <v>20.267745952677458</v>
      </c>
      <c r="T154" s="26" t="s">
        <v>102</v>
      </c>
      <c r="U154" s="4" t="s">
        <v>39</v>
      </c>
      <c r="V154" s="4" t="s">
        <v>273</v>
      </c>
      <c r="W154" s="4" t="s">
        <v>65</v>
      </c>
    </row>
    <row r="155" spans="1:23" x14ac:dyDescent="0.2">
      <c r="A155" s="14">
        <v>2.1749999999999998</v>
      </c>
      <c r="B155" s="14">
        <v>3.42</v>
      </c>
      <c r="C155" s="15">
        <v>3.32</v>
      </c>
      <c r="D155" s="20">
        <f t="shared" si="23"/>
        <v>5.3372595038350568E-2</v>
      </c>
      <c r="E155" s="17">
        <f>IF(OR($A155="",$B155="",$C155=""),"",A155*'MPTO_working_3-way'!$I154)</f>
        <v>2.2910853942084124</v>
      </c>
      <c r="F155" s="21">
        <f>IF(OR($A155="",$B155="",$C155=""),"",B155*'MPTO_working_3-way'!$I154)</f>
        <v>3.6025342750311591</v>
      </c>
      <c r="G155" s="22">
        <f>IF(OR($A155="",$B155="",$C155=""),"",C155*'MPTO_working_3-way'!$I154)</f>
        <v>3.4971970155273238</v>
      </c>
      <c r="H155" s="17">
        <f>IF(OR($A155="",$B155="",$C155=""),"",'MPTO_working_3-way'!E154)</f>
        <v>2.2625496562541225</v>
      </c>
      <c r="I155" s="21">
        <f>IF(OR($A155="",$B155="",$C155=""),"",'MPTO_working_3-way'!F154)</f>
        <v>3.6415704755781788</v>
      </c>
      <c r="J155" s="22">
        <f>IF(OR($A155="",$B155="",$C155=""),"",'MPTO_working_3-way'!G154)</f>
        <v>3.5284077758124566</v>
      </c>
      <c r="K155" s="17">
        <f>IF(OR($A155="",$B155="",$C155=""),"",'OddsRatio_working_3-way'!H154)</f>
        <v>2.2743069262613278</v>
      </c>
      <c r="L155" s="21">
        <f>IF(OR($A155="",$B155="",$C155=""),"",'OddsRatio_working_3-way'!I154)</f>
        <v>3.624530009831842</v>
      </c>
      <c r="M155" s="22">
        <f>IF(OR($A155="",$B155="",$C155=""),"",'OddsRatio_working_3-way'!J154)</f>
        <v>3.5160783565330047</v>
      </c>
      <c r="N155" s="17">
        <f>IF('Log_working_3-way'!$D154="","",A155^('Log_working_3-way'!$D154))</f>
        <v>2.2626725047895722</v>
      </c>
      <c r="O155" s="21">
        <f>IF('Log_working_3-way'!$D154="","",B155^('Log_working_3-way'!$D154))</f>
        <v>3.6407051073268164</v>
      </c>
      <c r="P155" s="22">
        <f>IF('Log_working_3-way'!$D154="","",C155^('Log_working_3-way'!$D154))</f>
        <v>3.5289217147529057</v>
      </c>
      <c r="Q155" s="24">
        <f t="shared" si="20"/>
        <v>44.197924992974521</v>
      </c>
      <c r="R155" s="24">
        <f t="shared" si="21"/>
        <v>27.758236942557634</v>
      </c>
      <c r="S155" s="24">
        <f t="shared" si="22"/>
        <v>28.594328416731056</v>
      </c>
      <c r="T155" s="26" t="s">
        <v>106</v>
      </c>
      <c r="U155" s="4" t="s">
        <v>79</v>
      </c>
      <c r="V155" s="4" t="s">
        <v>179</v>
      </c>
      <c r="W155" s="4" t="s">
        <v>140</v>
      </c>
    </row>
    <row r="156" spans="1:23" x14ac:dyDescent="0.2">
      <c r="A156" s="14">
        <v>1.72</v>
      </c>
      <c r="B156" s="14">
        <v>3.62</v>
      </c>
      <c r="C156" s="15">
        <v>5.0999999999999996</v>
      </c>
      <c r="D156" s="20">
        <f t="shared" si="23"/>
        <v>5.371687413241033E-2</v>
      </c>
      <c r="E156" s="17">
        <f>IF(OR($A156="",$B156="",$C156=""),"",A156*'MPTO_working_3-way'!$I155)</f>
        <v>1.8123930235077457</v>
      </c>
      <c r="F156" s="21">
        <f>IF(OR($A156="",$B156="",$C156=""),"",B156*'MPTO_working_3-way'!$I155)</f>
        <v>3.8144550843593255</v>
      </c>
      <c r="G156" s="22">
        <f>IF(OR($A156="",$B156="",$C156=""),"",C156*'MPTO_working_3-way'!$I155)</f>
        <v>5.3739560580752928</v>
      </c>
      <c r="H156" s="17">
        <f>IF(OR($A156="",$B156="",$C156=""),"",'MPTO_working_3-way'!E155)</f>
        <v>1.7746552548945387</v>
      </c>
      <c r="I156" s="21">
        <f>IF(OR($A156="",$B156="",$C156=""),"",'MPTO_working_3-way'!F155)</f>
        <v>3.8709057693057849</v>
      </c>
      <c r="J156" s="22">
        <f>IF(OR($A156="",$B156="",$C156=""),"",'MPTO_working_3-way'!G155)</f>
        <v>5.6125287508012525</v>
      </c>
      <c r="K156" s="17">
        <f>IF(OR($A156="",$B156="",$C156=""),"",'OddsRatio_working_3-way'!H155)</f>
        <v>1.7881266434029526</v>
      </c>
      <c r="L156" s="21">
        <f>IF(OR($A156="",$B156="",$C156=""),"",'OddsRatio_working_3-way'!I155)</f>
        <v>3.8679052857163003</v>
      </c>
      <c r="M156" s="22">
        <f>IF(OR($A156="",$B156="",$C156=""),"",'OddsRatio_working_3-way'!J155)</f>
        <v>5.4879433860445914</v>
      </c>
      <c r="N156" s="17">
        <f>IF('Log_working_3-way'!$D155="","",A156^('Log_working_3-way'!$D155))</f>
        <v>1.7730650040693632</v>
      </c>
      <c r="O156" s="21">
        <f>IF('Log_working_3-way'!$D155="","",B156^('Log_working_3-way'!$D155))</f>
        <v>3.8905584960950756</v>
      </c>
      <c r="P156" s="22">
        <f>IF('Log_working_3-way'!$D155="","",C156^('Log_working_3-way'!$D155))</f>
        <v>5.5874543482127397</v>
      </c>
      <c r="Q156" s="24">
        <f t="shared" si="20"/>
        <v>56.348972412640585</v>
      </c>
      <c r="R156" s="24">
        <f t="shared" si="21"/>
        <v>26.216064362649576</v>
      </c>
      <c r="S156" s="24">
        <f t="shared" si="22"/>
        <v>18.60826529270421</v>
      </c>
      <c r="T156" s="26" t="s">
        <v>54</v>
      </c>
      <c r="U156" s="4" t="s">
        <v>43</v>
      </c>
      <c r="V156" s="4" t="s">
        <v>274</v>
      </c>
      <c r="W156" s="4" t="s">
        <v>166</v>
      </c>
    </row>
    <row r="157" spans="1:23" x14ac:dyDescent="0.2">
      <c r="A157" s="14">
        <v>2.4300000000000002</v>
      </c>
      <c r="B157" s="14">
        <v>3.15</v>
      </c>
      <c r="C157" s="15">
        <v>3.09</v>
      </c>
      <c r="D157" s="20">
        <f t="shared" si="23"/>
        <v>5.2607546674428907E-2</v>
      </c>
      <c r="E157" s="17">
        <f>IF(OR($A157="",$B157="",$C157=""),"",A157*'MPTO_working_3-way'!$I156)</f>
        <v>2.5578363384188623</v>
      </c>
      <c r="F157" s="21">
        <f>IF(OR($A157="",$B157="",$C157=""),"",B157*'MPTO_working_3-way'!$I156)</f>
        <v>3.3157137720244512</v>
      </c>
      <c r="G157" s="22">
        <f>IF(OR($A157="",$B157="",$C157=""),"",C157*'MPTO_working_3-way'!$I156)</f>
        <v>3.2525573192239854</v>
      </c>
      <c r="H157" s="17">
        <f>IF(OR($A157="",$B157="",$C157=""),"",'MPTO_working_3-way'!E156)</f>
        <v>2.5381561982393532</v>
      </c>
      <c r="I157" s="21">
        <f>IF(OR($A157="",$B157="",$C157=""),"",'MPTO_working_3-way'!F156)</f>
        <v>3.3341727828067209</v>
      </c>
      <c r="J157" s="22">
        <f>IF(OR($A157="",$B157="",$C157=""),"",'MPTO_working_3-way'!G156)</f>
        <v>3.2670263483400976</v>
      </c>
      <c r="K157" s="17">
        <f>IF(OR($A157="",$B157="",$C157=""),"",'OddsRatio_working_3-way'!H156)</f>
        <v>2.5468663048444777</v>
      </c>
      <c r="L157" s="21">
        <f>IF(OR($A157="",$B157="",$C157=""),"",'OddsRatio_working_3-way'!I156)</f>
        <v>3.3257080807102288</v>
      </c>
      <c r="M157" s="22">
        <f>IF(OR($A157="",$B157="",$C157=""),"",'OddsRatio_working_3-way'!J156)</f>
        <v>3.260804599388083</v>
      </c>
      <c r="N157" s="17">
        <f>IF('Log_working_3-way'!$D156="","",A157^('Log_working_3-way'!$D156))</f>
        <v>2.538763406913608</v>
      </c>
      <c r="O157" s="21">
        <f>IF('Log_working_3-way'!$D156="","",B157^('Log_working_3-way'!$D156))</f>
        <v>3.3333771818377125</v>
      </c>
      <c r="P157" s="22">
        <f>IF('Log_working_3-way'!$D156="","",C157^('Log_working_3-way'!$D156))</f>
        <v>3.2667846479544553</v>
      </c>
      <c r="Q157" s="24">
        <f t="shared" si="20"/>
        <v>39.39867848533796</v>
      </c>
      <c r="R157" s="24">
        <f t="shared" si="21"/>
        <v>30.159418718143371</v>
      </c>
      <c r="S157" s="24">
        <f t="shared" si="22"/>
        <v>30.745038499078198</v>
      </c>
      <c r="T157" s="26" t="s">
        <v>51</v>
      </c>
      <c r="U157" s="4" t="s">
        <v>43</v>
      </c>
      <c r="V157" s="4" t="s">
        <v>232</v>
      </c>
      <c r="W157" s="4" t="s">
        <v>228</v>
      </c>
    </row>
    <row r="158" spans="1:23" x14ac:dyDescent="0.2">
      <c r="A158" s="14">
        <v>1.92</v>
      </c>
      <c r="B158" s="14">
        <v>3.22</v>
      </c>
      <c r="C158" s="15">
        <v>4.5</v>
      </c>
      <c r="D158" s="20">
        <f t="shared" si="23"/>
        <v>5.3614561766735847E-2</v>
      </c>
      <c r="E158" s="17">
        <f>IF(OR($A158="",$B158="",$C158=""),"",A158*'MPTO_working_3-way'!$I157)</f>
        <v>2.0229399585921328</v>
      </c>
      <c r="F158" s="21">
        <f>IF(OR($A158="",$B158="",$C158=""),"",B158*'MPTO_working_3-way'!$I157)</f>
        <v>3.3926388888888894</v>
      </c>
      <c r="G158" s="22">
        <f>IF(OR($A158="",$B158="",$C158=""),"",C158*'MPTO_working_3-way'!$I157)</f>
        <v>4.7412655279503113</v>
      </c>
      <c r="H158" s="17">
        <f>IF(OR($A158="",$B158="",$C158=""),"",'MPTO_working_3-way'!E157)</f>
        <v>1.988222514435996</v>
      </c>
      <c r="I158" s="21">
        <f>IF(OR($A158="",$B158="",$C158=""),"",'MPTO_working_3-way'!F157)</f>
        <v>3.4166134499189473</v>
      </c>
      <c r="J158" s="22">
        <f>IF(OR($A158="",$B158="",$C158=""),"",'MPTO_working_3-way'!G157)</f>
        <v>4.8935481601350892</v>
      </c>
      <c r="K158" s="17">
        <f>IF(OR($A158="",$B158="",$C158=""),"",'OddsRatio_working_3-way'!H157)</f>
        <v>2.0018325275873807</v>
      </c>
      <c r="L158" s="21">
        <f>IF(OR($A158="",$B158="",$C158=""),"",'OddsRatio_working_3-way'!I157)</f>
        <v>3.4174654470043317</v>
      </c>
      <c r="M158" s="22">
        <f>IF(OR($A158="",$B158="",$C158=""),"",'OddsRatio_working_3-way'!J157)</f>
        <v>4.8113193984302525</v>
      </c>
      <c r="N158" s="17">
        <f>IF('Log_working_3-way'!$D157="","",A158^('Log_working_3-way'!$D157))</f>
        <v>1.9878398938626491</v>
      </c>
      <c r="O158" s="21">
        <f>IF('Log_working_3-way'!$D157="","",B158^('Log_working_3-way'!$D157))</f>
        <v>3.4268029155480897</v>
      </c>
      <c r="P158" s="22">
        <f>IF('Log_working_3-way'!$D157="","",C158^('Log_working_3-way'!$D157))</f>
        <v>4.8750955154993365</v>
      </c>
      <c r="Q158" s="24">
        <f t="shared" si="20"/>
        <v>50.296181274442134</v>
      </c>
      <c r="R158" s="24">
        <f t="shared" si="21"/>
        <v>29.475580300487159</v>
      </c>
      <c r="S158" s="24">
        <f t="shared" si="22"/>
        <v>21.091415237237481</v>
      </c>
      <c r="T158" s="26" t="s">
        <v>104</v>
      </c>
      <c r="U158" s="4" t="s">
        <v>46</v>
      </c>
      <c r="V158" s="4" t="s">
        <v>116</v>
      </c>
      <c r="W158" s="4" t="s">
        <v>275</v>
      </c>
    </row>
    <row r="159" spans="1:23" x14ac:dyDescent="0.2">
      <c r="A159" s="14">
        <v>2.0699999999999998</v>
      </c>
      <c r="B159" s="14">
        <v>3.34</v>
      </c>
      <c r="C159" s="15">
        <v>3.68</v>
      </c>
      <c r="D159" s="20">
        <f t="shared" si="23"/>
        <v>5.4232115479186493E-2</v>
      </c>
      <c r="E159" s="17">
        <f>IF(OR($A159="",$B159="",$C159=""),"",A159*'MPTO_working_3-way'!$I158)</f>
        <v>2.1822604790419158</v>
      </c>
      <c r="F159" s="21">
        <f>IF(OR($A159="",$B159="",$C159=""),"",B159*'MPTO_working_3-way'!$I158)</f>
        <v>3.5211352657004826</v>
      </c>
      <c r="G159" s="22">
        <f>IF(OR($A159="",$B159="",$C159=""),"",C159*'MPTO_working_3-way'!$I158)</f>
        <v>3.8795741849634067</v>
      </c>
      <c r="H159" s="17">
        <f>IF(OR($A159="",$B159="",$C159=""),"",'MPTO_working_3-way'!E158)</f>
        <v>2.1504709669726951</v>
      </c>
      <c r="I159" s="21">
        <f>IF(OR($A159="",$B159="",$C159=""),"",'MPTO_working_3-way'!F158)</f>
        <v>3.5546224968080815</v>
      </c>
      <c r="J159" s="22">
        <f>IF(OR($A159="",$B159="",$C159=""),"",'MPTO_working_3-way'!G158)</f>
        <v>3.9422576169387797</v>
      </c>
      <c r="K159" s="17">
        <f>IF(OR($A159="",$B159="",$C159=""),"",'OddsRatio_working_3-way'!H158)</f>
        <v>2.1631807604422542</v>
      </c>
      <c r="L159" s="21">
        <f>IF(OR($A159="",$B159="",$C159=""),"",'OddsRatio_working_3-way'!I158)</f>
        <v>3.5437784854531533</v>
      </c>
      <c r="M159" s="22">
        <f>IF(OR($A159="",$B159="",$C159=""),"",'OddsRatio_working_3-way'!J158)</f>
        <v>3.9133873252198508</v>
      </c>
      <c r="N159" s="17">
        <f>IF('Log_working_3-way'!$D158="","",A159^('Log_working_3-way'!$D158))</f>
        <v>2.1502744444498738</v>
      </c>
      <c r="O159" s="21">
        <f>IF('Log_working_3-way'!$D158="","",B159^('Log_working_3-way'!$D158))</f>
        <v>3.557423645107054</v>
      </c>
      <c r="P159" s="22">
        <f>IF('Log_working_3-way'!$D158="","",C159^('Log_working_3-way'!$D158))</f>
        <v>3.9394773991402614</v>
      </c>
      <c r="Q159" s="24">
        <f t="shared" si="20"/>
        <v>46.501441561321819</v>
      </c>
      <c r="R159" s="24">
        <f t="shared" si="21"/>
        <v>28.399931401131884</v>
      </c>
      <c r="S159" s="24">
        <f t="shared" si="22"/>
        <v>25.776024695592518</v>
      </c>
      <c r="T159" s="26" t="s">
        <v>34</v>
      </c>
      <c r="U159" s="4" t="s">
        <v>47</v>
      </c>
      <c r="V159" s="4" t="s">
        <v>276</v>
      </c>
      <c r="W159" s="4" t="s">
        <v>277</v>
      </c>
    </row>
    <row r="160" spans="1:23" x14ac:dyDescent="0.2">
      <c r="A160" s="14">
        <v>2.5</v>
      </c>
      <c r="B160" s="14">
        <v>3.19</v>
      </c>
      <c r="C160" s="15">
        <v>2.944</v>
      </c>
      <c r="D160" s="20">
        <f t="shared" si="23"/>
        <v>5.3153536867929674E-2</v>
      </c>
      <c r="E160" s="17">
        <f>IF(OR($A160="",$B160="",$C160=""),"",A160*'MPTO_working_3-way'!$I159)</f>
        <v>2.6328838421698242</v>
      </c>
      <c r="F160" s="21">
        <f>IF(OR($A160="",$B160="",$C160=""),"",B160*'MPTO_working_3-way'!$I159)</f>
        <v>3.3595597826086956</v>
      </c>
      <c r="G160" s="22">
        <f>IF(OR($A160="",$B160="",$C160=""),"",C160*'MPTO_working_3-way'!$I159)</f>
        <v>3.100484012539185</v>
      </c>
      <c r="H160" s="17">
        <f>IF(OR($A160="",$B160="",$C160=""),"",'MPTO_working_3-way'!E159)</f>
        <v>2.615868903503364</v>
      </c>
      <c r="I160" s="21">
        <f>IF(OR($A160="",$B160="",$C160=""),"",'MPTO_working_3-way'!F159)</f>
        <v>3.3810994986568765</v>
      </c>
      <c r="J160" s="22">
        <f>IF(OR($A160="",$B160="",$C160=""),"",'MPTO_working_3-way'!G159)</f>
        <v>3.1060138360209275</v>
      </c>
      <c r="K160" s="17">
        <f>IF(OR($A160="",$B160="",$C160=""),"",'OddsRatio_working_3-way'!H159)</f>
        <v>2.6235929188596345</v>
      </c>
      <c r="L160" s="21">
        <f>IF(OR($A160="",$B160="",$C160=""),"",'OddsRatio_working_3-way'!I159)</f>
        <v>3.3704456615350669</v>
      </c>
      <c r="M160" s="22">
        <f>IF(OR($A160="",$B160="",$C160=""),"",'OddsRatio_working_3-way'!J159)</f>
        <v>3.1041764228420865</v>
      </c>
      <c r="N160" s="17">
        <f>IF('Log_working_3-way'!$D159="","",A160^('Log_working_3-way'!$D159))</f>
        <v>2.6165648967011879</v>
      </c>
      <c r="O160" s="21">
        <f>IF('Log_working_3-way'!$D159="","",B160^('Log_working_3-way'!$D159))</f>
        <v>3.379454912228542</v>
      </c>
      <c r="P160" s="22">
        <f>IF('Log_working_3-way'!$D159="","",C160^('Log_working_3-way'!$D159))</f>
        <v>3.1064214416819032</v>
      </c>
      <c r="Q160" s="24">
        <f t="shared" si="20"/>
        <v>38.228215437735678</v>
      </c>
      <c r="R160" s="24">
        <f t="shared" si="21"/>
        <v>29.76580459072828</v>
      </c>
      <c r="S160" s="24">
        <f t="shared" si="22"/>
        <v>32.253028751502441</v>
      </c>
      <c r="T160" s="26" t="s">
        <v>105</v>
      </c>
      <c r="U160" s="4" t="s">
        <v>39</v>
      </c>
      <c r="V160" s="4" t="s">
        <v>129</v>
      </c>
      <c r="W160" s="4" t="s">
        <v>57</v>
      </c>
    </row>
    <row r="161" spans="1:23" s="36" customFormat="1" x14ac:dyDescent="0.2">
      <c r="A161" s="28">
        <v>1.97</v>
      </c>
      <c r="B161" s="28">
        <v>3.82</v>
      </c>
      <c r="C161" s="29">
        <v>3.52</v>
      </c>
      <c r="D161" s="30">
        <f t="shared" si="23"/>
        <v>5.348522700092051E-2</v>
      </c>
      <c r="E161" s="31">
        <f>IF(OR($A161="",$B161="",$C161=""),"",A161*'MPTO_working_3-way'!$I160)</f>
        <v>2.0753658971918134</v>
      </c>
      <c r="F161" s="32">
        <f>IF(OR($A161="",$B161="",$C161=""),"",B161*'MPTO_working_3-way'!$I160)</f>
        <v>4.0243135671435164</v>
      </c>
      <c r="G161" s="33">
        <f>IF(OR($A161="",$B161="",$C161=""),"",C161*'MPTO_working_3-way'!$I160)</f>
        <v>3.7082679990432403</v>
      </c>
      <c r="H161" s="31">
        <f>IF(OR($A161="",$B161="",$C161=""),"",'MPTO_working_3-way'!E160)</f>
        <v>2.0417088274702837</v>
      </c>
      <c r="I161" s="32">
        <f>IF(OR($A161="",$B161="",$C161=""),"",'MPTO_working_3-way'!F160)</f>
        <v>4.0991721622695643</v>
      </c>
      <c r="J161" s="33">
        <f>IF(OR($A161="",$B161="",$C161=""),"",'MPTO_working_3-way'!G160)</f>
        <v>3.7556922197445224</v>
      </c>
      <c r="K161" s="31">
        <f>IF(OR($A161="",$B161="",$C161=""),"",'OddsRatio_working_3-way'!H160)</f>
        <v>2.0546880643104872</v>
      </c>
      <c r="L161" s="32">
        <f>IF(OR($A161="",$B161="",$C161=""),"",'OddsRatio_working_3-way'!I160)</f>
        <v>4.0662065374799718</v>
      </c>
      <c r="M161" s="33">
        <f>IF(OR($A161="",$B161="",$C161=""),"",'OddsRatio_working_3-way'!J160)</f>
        <v>3.7400143526416776</v>
      </c>
      <c r="N161" s="31">
        <f>IF('Log_working_3-way'!$D160="","",A161^('Log_working_3-way'!$D160))</f>
        <v>2.0410879240035316</v>
      </c>
      <c r="O161" s="32">
        <f>IF('Log_working_3-way'!$D160="","",B161^('Log_working_3-way'!$D160))</f>
        <v>4.0972758373742275</v>
      </c>
      <c r="P161" s="33">
        <f>IF('Log_working_3-way'!$D160="","",C161^('Log_working_3-way'!$D160))</f>
        <v>3.7593900301144787</v>
      </c>
      <c r="Q161" s="34">
        <f t="shared" si="20"/>
        <v>48.978580419766274</v>
      </c>
      <c r="R161" s="34">
        <f t="shared" si="21"/>
        <v>24.848958296005904</v>
      </c>
      <c r="S161" s="34">
        <f t="shared" si="22"/>
        <v>26.966767241688228</v>
      </c>
      <c r="T161" s="35" t="s">
        <v>52</v>
      </c>
      <c r="U161" s="36" t="s">
        <v>49</v>
      </c>
      <c r="V161" s="36" t="s">
        <v>278</v>
      </c>
      <c r="W161" s="36" t="s">
        <v>279</v>
      </c>
    </row>
    <row r="162" spans="1:23" x14ac:dyDescent="0.2">
      <c r="A162" s="14">
        <v>1.74</v>
      </c>
      <c r="B162" s="14">
        <v>3.82</v>
      </c>
      <c r="C162" s="15">
        <v>4.62</v>
      </c>
      <c r="D162" s="20">
        <f t="shared" si="23"/>
        <v>5.294296484041916E-2</v>
      </c>
      <c r="E162" s="17">
        <f>IF(OR($A162="",$B162="",$C162=""),"",A162*'MPTO_working_3-way'!$I161)</f>
        <v>1.8321207588223294</v>
      </c>
      <c r="F162" s="21">
        <f>IF(OR($A162="",$B162="",$C162=""),"",B162*'MPTO_working_3-way'!$I161)</f>
        <v>4.0222421256904006</v>
      </c>
      <c r="G162" s="22">
        <f>IF(OR($A162="",$B162="",$C162=""),"",C162*'MPTO_working_3-way'!$I161)</f>
        <v>4.8645964975627365</v>
      </c>
      <c r="H162" s="17">
        <f>IF(OR($A162="",$B162="",$C162=""),"",'MPTO_working_3-way'!E161)</f>
        <v>1.7951226880680013</v>
      </c>
      <c r="I162" s="21">
        <f>IF(OR($A162="",$B162="",$C162=""),"",'MPTO_working_3-way'!F161)</f>
        <v>4.0961371622724778</v>
      </c>
      <c r="J162" s="22">
        <f>IF(OR($A162="",$B162="",$C162=""),"",'MPTO_working_3-way'!G161)</f>
        <v>5.0301162743461276</v>
      </c>
      <c r="K162" s="17">
        <f>IF(OR($A162="",$B162="",$C162=""),"",'OddsRatio_working_3-way'!H161)</f>
        <v>1.8082172464310509</v>
      </c>
      <c r="L162" s="21">
        <f>IF(OR($A162="",$B162="",$C162=""),"",'OddsRatio_working_3-way'!I161)</f>
        <v>4.0799630201831931</v>
      </c>
      <c r="M162" s="22">
        <f>IF(OR($A162="",$B162="",$C162=""),"",'OddsRatio_working_3-way'!J161)</f>
        <v>4.9537113947032481</v>
      </c>
      <c r="N162" s="17">
        <f>IF('Log_working_3-way'!$D161="","",A162^('Log_working_3-way'!$D161))</f>
        <v>1.7934238376820757</v>
      </c>
      <c r="O162" s="21">
        <f>IF('Log_working_3-way'!$D161="","",B162^('Log_working_3-way'!$D161))</f>
        <v>4.1100139733273506</v>
      </c>
      <c r="P162" s="22">
        <f>IF('Log_working_3-way'!$D161="","",C162^('Log_working_3-way'!$D161))</f>
        <v>5.0226232254289593</v>
      </c>
      <c r="Q162" s="37">
        <f t="shared" si="20"/>
        <v>55.706498873135459</v>
      </c>
      <c r="R162" s="37">
        <f t="shared" si="21"/>
        <v>24.861755427723146</v>
      </c>
      <c r="S162" s="37">
        <f t="shared" si="22"/>
        <v>20.556689552792729</v>
      </c>
      <c r="T162" s="26" t="s">
        <v>54</v>
      </c>
      <c r="U162" s="4" t="s">
        <v>76</v>
      </c>
      <c r="V162" s="4" t="s">
        <v>131</v>
      </c>
      <c r="W162" s="4" t="s">
        <v>255</v>
      </c>
    </row>
    <row r="163" spans="1:23" x14ac:dyDescent="0.2">
      <c r="A163" s="14">
        <v>6.35</v>
      </c>
      <c r="B163" s="14">
        <v>3.92</v>
      </c>
      <c r="C163" s="15">
        <v>1.5549999999999999</v>
      </c>
      <c r="D163" s="20">
        <f t="shared" si="23"/>
        <v>5.5669172497213815E-2</v>
      </c>
      <c r="E163" s="17">
        <f>IF(OR($A163="",$B163="",$C163=""),"",A163*'MPTO_working_3-way'!$I162)</f>
        <v>6.7034992453573077</v>
      </c>
      <c r="F163" s="21">
        <f>IF(OR($A163="",$B163="",$C163=""),"",B163*'MPTO_working_3-way'!$I162)</f>
        <v>4.1382231561890777</v>
      </c>
      <c r="G163" s="22">
        <f>IF(OR($A163="",$B163="",$C163=""),"",C163*'MPTO_working_3-way'!$I162)</f>
        <v>1.6415655632331674</v>
      </c>
      <c r="H163" s="17">
        <f>IF(OR($A163="",$B163="",$C163=""),"",'MPTO_working_3-way'!E162)</f>
        <v>7.1981842312272315</v>
      </c>
      <c r="I163" s="21">
        <f>IF(OR($A163="",$B163="",$C163=""),"",'MPTO_working_3-way'!F162)</f>
        <v>4.227513801534589</v>
      </c>
      <c r="J163" s="22">
        <f>IF(OR($A163="",$B163="",$C163=""),"",'MPTO_working_3-way'!G162)</f>
        <v>1.6012030135735464</v>
      </c>
      <c r="K163" s="17">
        <f>IF(OR($A163="",$B163="",$C163=""),"",'OddsRatio_working_3-way'!H162)</f>
        <v>6.9241925332303911</v>
      </c>
      <c r="L163" s="21">
        <f>IF(OR($A163="",$B163="",$C163=""),"",'OddsRatio_working_3-way'!I162)</f>
        <v>4.2333910648659332</v>
      </c>
      <c r="M163" s="22">
        <f>IF(OR($A163="",$B163="",$C163=""),"",'OddsRatio_working_3-way'!J162)</f>
        <v>1.6145657674659561</v>
      </c>
      <c r="N163" s="17">
        <f>IF('Log_working_3-way'!$D162="","",A163^('Log_working_3-way'!$D162))</f>
        <v>7.1293379598256044</v>
      </c>
      <c r="O163" s="21">
        <f>IF('Log_working_3-way'!$D162="","",B163^('Log_working_3-way'!$D162))</f>
        <v>4.2701380641877735</v>
      </c>
      <c r="P163" s="22">
        <f>IF('Log_working_3-way'!$D162="","",C163^('Log_working_3-way'!$D162))</f>
        <v>1.598593094608429</v>
      </c>
      <c r="Q163" s="37">
        <f t="shared" ref="Q163:Q176" si="24">(1/H163)*100</f>
        <v>13.892392412822534</v>
      </c>
      <c r="R163" s="37">
        <f t="shared" ref="R163:R176" si="25">(1/F163)*100</f>
        <v>24.164960715190333</v>
      </c>
      <c r="S163" s="37">
        <f t="shared" ref="S163:S176" si="26">(1/G163)*100</f>
        <v>60.917457237007135</v>
      </c>
      <c r="T163" s="26" t="s">
        <v>35</v>
      </c>
      <c r="U163" s="4" t="s">
        <v>76</v>
      </c>
      <c r="V163" s="4" t="s">
        <v>284</v>
      </c>
      <c r="W163" s="4" t="s">
        <v>244</v>
      </c>
    </row>
    <row r="164" spans="1:23" x14ac:dyDescent="0.2">
      <c r="A164" s="14">
        <v>1.4750000000000001</v>
      </c>
      <c r="B164" s="14">
        <v>4.54</v>
      </c>
      <c r="C164" s="15">
        <v>6.4</v>
      </c>
      <c r="D164" s="20">
        <f t="shared" si="23"/>
        <v>5.44804188755319E-2</v>
      </c>
      <c r="E164" s="17">
        <f>IF(OR($A164="",$B164="",$C164=""),"",A164*'MPTO_working_3-way'!$I163)</f>
        <v>1.5553586178414096</v>
      </c>
      <c r="F164" s="21">
        <f>IF(OR($A164="",$B164="",$C164=""),"",B164*'MPTO_working_3-way'!$I163)</f>
        <v>4.7873411016949152</v>
      </c>
      <c r="G164" s="22">
        <f>IF(OR($A164="",$B164="",$C164=""),"",C164*'MPTO_working_3-way'!$I163)</f>
        <v>6.7486746808034042</v>
      </c>
      <c r="H164" s="17">
        <f>IF(OR($A164="",$B164="",$C164=""),"",'MPTO_working_3-way'!E163)</f>
        <v>1.5155970959448613</v>
      </c>
      <c r="I164" s="21">
        <f>IF(OR($A164="",$B164="",$C164=""),"",'MPTO_working_3-way'!F163)</f>
        <v>4.9479432443977505</v>
      </c>
      <c r="J164" s="22">
        <f>IF(OR($A164="",$B164="",$C164=""),"",'MPTO_working_3-way'!G163)</f>
        <v>7.2416613159406573</v>
      </c>
      <c r="K164" s="17">
        <f>IF(OR($A164="",$B164="",$C164=""),"",'OddsRatio_working_3-way'!H163)</f>
        <v>1.5278867239898988</v>
      </c>
      <c r="L164" s="21">
        <f>IF(OR($A164="",$B164="",$C164=""),"",'OddsRatio_working_3-way'!I163)</f>
        <v>4.9341452693141932</v>
      </c>
      <c r="M164" s="22">
        <f>IF(OR($A164="",$B164="",$C164=""),"",'OddsRatio_working_3-way'!J163)</f>
        <v>7.0012385464114795</v>
      </c>
      <c r="N164" s="17">
        <f>IF('Log_working_3-way'!$D163="","",A164^('Log_working_3-way'!$D163))</f>
        <v>1.5121453421091744</v>
      </c>
      <c r="O164" s="21">
        <f>IF('Log_working_3-way'!$D163="","",B164^('Log_working_3-way'!$D163))</f>
        <v>5.0015297804155905</v>
      </c>
      <c r="P164" s="22">
        <f>IF('Log_working_3-way'!$D163="","",C164^('Log_working_3-way'!$D163))</f>
        <v>7.2072549831917874</v>
      </c>
      <c r="Q164" s="37">
        <f t="shared" si="24"/>
        <v>65.980596206973786</v>
      </c>
      <c r="R164" s="37">
        <f t="shared" si="25"/>
        <v>20.888421751396802</v>
      </c>
      <c r="S164" s="37">
        <f t="shared" si="26"/>
        <v>14.817724179897107</v>
      </c>
      <c r="T164" s="26" t="s">
        <v>99</v>
      </c>
      <c r="U164" s="4" t="s">
        <v>76</v>
      </c>
      <c r="V164" s="4" t="s">
        <v>243</v>
      </c>
      <c r="W164" s="4" t="s">
        <v>132</v>
      </c>
    </row>
    <row r="165" spans="1:23" s="36" customFormat="1" x14ac:dyDescent="0.2">
      <c r="A165" s="28">
        <v>1.984</v>
      </c>
      <c r="B165" s="28">
        <v>3.4</v>
      </c>
      <c r="C165" s="29">
        <v>3.9</v>
      </c>
      <c r="D165" s="30">
        <f t="shared" si="23"/>
        <v>5.4560161533595997E-2</v>
      </c>
      <c r="E165" s="31">
        <f>IF(OR($A165="",$B165="",$C165=""),"",A165*'MPTO_working_3-way'!$I164)</f>
        <v>2.0922473604826544</v>
      </c>
      <c r="F165" s="32">
        <f>IF(OR($A165="",$B165="",$C165=""),"",B165*'MPTO_working_3-way'!$I164)</f>
        <v>3.5855045492142263</v>
      </c>
      <c r="G165" s="33">
        <f>IF(OR($A165="",$B165="",$C165=""),"",C165*'MPTO_working_3-way'!$I164)</f>
        <v>4.1127846299810242</v>
      </c>
      <c r="H165" s="31">
        <f>IF(OR($A165="",$B165="",$C165=""),"",'MPTO_working_3-way'!E164)</f>
        <v>2.058267335408547</v>
      </c>
      <c r="I165" s="32">
        <f>IF(OR($A165="",$B165="",$C165=""),"",'MPTO_working_3-way'!F164)</f>
        <v>3.624095394132643</v>
      </c>
      <c r="J165" s="33">
        <f>IF(OR($A165="",$B165="",$C165=""),"",'MPTO_working_3-way'!G164)</f>
        <v>4.1977380455965063</v>
      </c>
      <c r="K165" s="31">
        <f>IF(OR($A165="",$B165="",$C165=""),"",'OddsRatio_working_3-way'!H164)</f>
        <v>2.0714931004399681</v>
      </c>
      <c r="L165" s="32">
        <f>IF(OR($A165="",$B165="",$C165=""),"",'OddsRatio_working_3-way'!I164)</f>
        <v>3.6133978059511414</v>
      </c>
      <c r="M165" s="33">
        <f>IF(OR($A165="",$B165="",$C165=""),"",'OddsRatio_working_3-way'!J164)</f>
        <v>4.157855682190962</v>
      </c>
      <c r="N165" s="31">
        <f>IF('Log_working_3-way'!$D164="","",A165^('Log_working_3-way'!$D164))</f>
        <v>2.0577497772206561</v>
      </c>
      <c r="O165" s="32">
        <f>IF('Log_working_3-way'!$D164="","",B165^('Log_working_3-way'!$D164))</f>
        <v>3.6290447105071686</v>
      </c>
      <c r="P165" s="33">
        <f>IF('Log_working_3-way'!$D164="","",C165^('Log_working_3-way'!$D164))</f>
        <v>4.1932649972307088</v>
      </c>
      <c r="Q165" s="34">
        <f t="shared" si="24"/>
        <v>48.584553755331747</v>
      </c>
      <c r="R165" s="34">
        <f t="shared" si="25"/>
        <v>27.890077568557341</v>
      </c>
      <c r="S165" s="34">
        <f t="shared" si="26"/>
        <v>24.314426598229481</v>
      </c>
      <c r="T165" s="35" t="s">
        <v>99</v>
      </c>
      <c r="U165" s="36" t="s">
        <v>76</v>
      </c>
      <c r="V165" s="36" t="s">
        <v>135</v>
      </c>
      <c r="W165" s="36" t="s">
        <v>137</v>
      </c>
    </row>
    <row r="166" spans="1:23" x14ac:dyDescent="0.2">
      <c r="A166" s="14">
        <v>2.835</v>
      </c>
      <c r="B166" s="14">
        <v>2.8849999999999998</v>
      </c>
      <c r="C166" s="15">
        <v>2.8250000000000002</v>
      </c>
      <c r="D166" s="20">
        <f t="shared" si="23"/>
        <v>5.3336437558560768E-2</v>
      </c>
      <c r="E166" s="17">
        <f>IF(OR($A166="",$B166="",$C166=""),"",A166*'MPTO_working_3-way'!$I165)</f>
        <v>2.9862088004785199</v>
      </c>
      <c r="F166" s="21">
        <f>IF(OR($A166="",$B166="",$C166=""),"",B166*'MPTO_working_3-way'!$I165)</f>
        <v>3.0388756223564477</v>
      </c>
      <c r="G166" s="22">
        <f>IF(OR($A166="",$B166="",$C166=""),"",C166*'MPTO_working_3-way'!$I165)</f>
        <v>2.9756754361029345</v>
      </c>
      <c r="H166" s="17">
        <f>IF(OR($A166="",$B166="",$C166=""),"",'MPTO_working_3-way'!E165)</f>
        <v>2.9854767879894495</v>
      </c>
      <c r="I166" s="21">
        <f>IF(OR($A166="",$B166="",$C166=""),"",'MPTO_working_3-way'!F165)</f>
        <v>3.0409774316208571</v>
      </c>
      <c r="J166" s="22">
        <f>IF(OR($A166="",$B166="",$C166=""),"",'MPTO_working_3-way'!G165)</f>
        <v>2.974389126245629</v>
      </c>
      <c r="K166" s="17">
        <f>IF(OR($A166="",$B166="",$C166=""),"",'OddsRatio_working_3-way'!H165)</f>
        <v>2.9858379740175174</v>
      </c>
      <c r="L166" s="21">
        <f>IF(OR($A166="",$B166="",$C166=""),"",'OddsRatio_working_3-way'!I165)</f>
        <v>3.0399480005575037</v>
      </c>
      <c r="M166" s="22">
        <f>IF(OR($A166="",$B166="",$C166=""),"",'OddsRatio_working_3-way'!J165)</f>
        <v>2.9750159687095201</v>
      </c>
      <c r="N166" s="17">
        <f>IF('Log_working_3-way'!$D165="","",A166^('Log_working_3-way'!$D165))</f>
        <v>2.9855322802637283</v>
      </c>
      <c r="O166" s="21">
        <f>IF('Log_working_3-way'!$D165="","",B166^('Log_working_3-way'!$D165))</f>
        <v>3.040825485583333</v>
      </c>
      <c r="P166" s="22">
        <f>IF('Log_working_3-way'!$D165="","",C166^('Log_working_3-way'!$D165))</f>
        <v>2.9744794209782333</v>
      </c>
      <c r="Q166" s="37">
        <f t="shared" si="24"/>
        <v>33.495487354749912</v>
      </c>
      <c r="R166" s="37">
        <f t="shared" si="25"/>
        <v>32.906907826144128</v>
      </c>
      <c r="S166" s="37">
        <f t="shared" si="26"/>
        <v>33.605815602982588</v>
      </c>
      <c r="T166" s="26" t="s">
        <v>35</v>
      </c>
      <c r="U166" s="4" t="s">
        <v>79</v>
      </c>
      <c r="V166" s="4" t="s">
        <v>248</v>
      </c>
      <c r="W166" s="4" t="s">
        <v>141</v>
      </c>
    </row>
    <row r="167" spans="1:23" x14ac:dyDescent="0.2">
      <c r="A167" s="14">
        <v>3.48</v>
      </c>
      <c r="B167" s="14">
        <v>3.32</v>
      </c>
      <c r="C167" s="15">
        <v>2.14</v>
      </c>
      <c r="D167" s="20">
        <f t="shared" si="23"/>
        <v>5.5850860742357122E-2</v>
      </c>
      <c r="E167" s="17">
        <f>IF(OR($A167="",$B167="",$C167=""),"",A167*'MPTO_working_3-way'!$I166)</f>
        <v>3.6743609953834029</v>
      </c>
      <c r="F167" s="21">
        <f>IF(OR($A167="",$B167="",$C167=""),"",B167*'MPTO_working_3-way'!$I166)</f>
        <v>3.5054248576646256</v>
      </c>
      <c r="G167" s="22">
        <f>IF(OR($A167="",$B167="",$C167=""),"",C167*'MPTO_working_3-way'!$I166)</f>
        <v>2.2595208419886443</v>
      </c>
      <c r="H167" s="17">
        <f>IF(OR($A167="",$B167="",$C167=""),"",'MPTO_working_3-way'!E166)</f>
        <v>3.7210774382667493</v>
      </c>
      <c r="I167" s="21">
        <f>IF(OR($A167="",$B167="",$C167=""),"",'MPTO_working_3-way'!F166)</f>
        <v>3.538722363523668</v>
      </c>
      <c r="J167" s="22">
        <f>IF(OR($A167="",$B167="",$C167=""),"",'MPTO_working_3-way'!G166)</f>
        <v>2.2287958522957276</v>
      </c>
      <c r="K167" s="17">
        <f>IF(OR($A167="",$B167="",$C167=""),"",'OddsRatio_working_3-way'!H166)</f>
        <v>3.7004044969072449</v>
      </c>
      <c r="L167" s="21">
        <f>IF(OR($A167="",$B167="",$C167=""),"",'OddsRatio_working_3-way'!I166)</f>
        <v>3.5261848519454864</v>
      </c>
      <c r="M167" s="22">
        <f>IF(OR($A167="",$B167="",$C167=""),"",'OddsRatio_working_3-way'!J166)</f>
        <v>2.2413149703525241</v>
      </c>
      <c r="N167" s="17">
        <f>IF('Log_working_3-way'!$D166="","",A167^('Log_working_3-way'!$D166))</f>
        <v>3.7198076286473345</v>
      </c>
      <c r="O167" s="21">
        <f>IF('Log_working_3-way'!$D166="","",B167^('Log_working_3-way'!$D166))</f>
        <v>3.5398672323489917</v>
      </c>
      <c r="P167" s="22">
        <f>IF('Log_working_3-way'!$D166="","",C167^('Log_working_3-way'!$D166))</f>
        <v>2.2287975564995399</v>
      </c>
      <c r="Q167" s="37">
        <f t="shared" si="24"/>
        <v>26.873936825829475</v>
      </c>
      <c r="R167" s="37">
        <f t="shared" si="25"/>
        <v>28.527212552096103</v>
      </c>
      <c r="S167" s="37">
        <f t="shared" si="26"/>
        <v>44.257170875214513</v>
      </c>
      <c r="T167" s="26" t="s">
        <v>54</v>
      </c>
      <c r="U167" s="4" t="s">
        <v>43</v>
      </c>
      <c r="V167" s="4" t="s">
        <v>274</v>
      </c>
      <c r="W167" s="4" t="s">
        <v>285</v>
      </c>
    </row>
    <row r="168" spans="1:23" x14ac:dyDescent="0.2">
      <c r="A168" s="14">
        <v>1.784</v>
      </c>
      <c r="B168" s="14">
        <v>3.82</v>
      </c>
      <c r="C168" s="15">
        <v>4.32</v>
      </c>
      <c r="D168" s="20">
        <f t="shared" si="23"/>
        <v>5.3799702785451542E-2</v>
      </c>
      <c r="E168" s="17">
        <f>IF(OR($A168="",$B168="",$C168=""),"",A168*'MPTO_working_3-way'!$I167)</f>
        <v>1.8799786697692455</v>
      </c>
      <c r="F168" s="21">
        <f>IF(OR($A168="",$B168="",$C168=""),"",B168*'MPTO_working_3-way'!$I167)</f>
        <v>4.0255148646404244</v>
      </c>
      <c r="G168" s="22">
        <f>IF(OR($A168="",$B168="",$C168=""),"",C168*'MPTO_working_3-way'!$I167)</f>
        <v>4.5524147160331507</v>
      </c>
      <c r="H168" s="17">
        <f>IF(OR($A168="",$B168="",$C168=""),"",'MPTO_working_3-way'!E167)</f>
        <v>1.8429616698355065</v>
      </c>
      <c r="I168" s="21">
        <f>IF(OR($A168="",$B168="",$C168=""),"",'MPTO_working_3-way'!F167)</f>
        <v>4.1009343205990625</v>
      </c>
      <c r="J168" s="22">
        <f>IF(OR($A168="",$B168="",$C168=""),"",'MPTO_working_3-way'!G167)</f>
        <v>4.6827825234798572</v>
      </c>
      <c r="K168" s="17">
        <f>IF(OR($A168="",$B168="",$C168=""),"",'OddsRatio_working_3-way'!H167)</f>
        <v>1.8562462522433714</v>
      </c>
      <c r="L168" s="21">
        <f>IF(OR($A168="",$B168="",$C168=""),"",'OddsRatio_working_3-way'!I167)</f>
        <v>4.0798653460794725</v>
      </c>
      <c r="M168" s="22">
        <f>IF(OR($A168="",$B168="",$C168=""),"",'OddsRatio_working_3-way'!J167)</f>
        <v>4.6259407620510107</v>
      </c>
      <c r="N168" s="17">
        <f>IF('Log_working_3-way'!$D167="","",A168^('Log_working_3-way'!$D167))</f>
        <v>1.8414122372963642</v>
      </c>
      <c r="O168" s="21">
        <f>IF('Log_working_3-way'!$D167="","",B168^('Log_working_3-way'!$D167))</f>
        <v>4.1106785793210987</v>
      </c>
      <c r="P168" s="22">
        <f>IF('Log_working_3-way'!$D167="","",C168^('Log_working_3-way'!$D167))</f>
        <v>4.680120499950819</v>
      </c>
      <c r="Q168" s="37">
        <f t="shared" si="24"/>
        <v>54.260488233011102</v>
      </c>
      <c r="R168" s="37">
        <f t="shared" si="25"/>
        <v>24.841542849185931</v>
      </c>
      <c r="S168" s="37">
        <f t="shared" si="26"/>
        <v>21.966364278678295</v>
      </c>
      <c r="T168" s="26" t="s">
        <v>103</v>
      </c>
      <c r="U168" s="4" t="s">
        <v>110</v>
      </c>
      <c r="V168" s="4" t="s">
        <v>286</v>
      </c>
      <c r="W168" s="4" t="s">
        <v>287</v>
      </c>
    </row>
    <row r="169" spans="1:23" x14ac:dyDescent="0.2">
      <c r="A169" s="14">
        <v>2.6880000000000002</v>
      </c>
      <c r="B169" s="14">
        <v>3.25</v>
      </c>
      <c r="C169" s="15">
        <v>2.6749999999999998</v>
      </c>
      <c r="D169" s="20">
        <f t="shared" si="23"/>
        <v>5.3547892917051865E-2</v>
      </c>
      <c r="E169" s="17">
        <f>IF(OR($A169="",$B169="",$C169=""),"",A169*'MPTO_working_3-way'!$I168)</f>
        <v>2.8319367361610355</v>
      </c>
      <c r="F169" s="21">
        <f>IF(OR($A169="",$B169="",$C169=""),"",B169*'MPTO_working_3-way'!$I168)</f>
        <v>3.4240306519804187</v>
      </c>
      <c r="G169" s="22">
        <f>IF(OR($A169="",$B169="",$C169=""),"",C169*'MPTO_working_3-way'!$I168)</f>
        <v>2.8182406135531135</v>
      </c>
      <c r="H169" s="17">
        <f>IF(OR($A169="",$B169="",$C169=""),"",'MPTO_working_3-way'!E168)</f>
        <v>2.8234668685737763</v>
      </c>
      <c r="I169" s="21">
        <f>IF(OR($A169="",$B169="",$C169=""),"",'MPTO_working_3-way'!F168)</f>
        <v>3.4501435788157888</v>
      </c>
      <c r="J169" s="22">
        <f>IF(OR($A169="",$B169="",$C169=""),"",'MPTO_working_3-way'!G168)</f>
        <v>2.8091270262635408</v>
      </c>
      <c r="K169" s="17">
        <f>IF(OR($A169="",$B169="",$C169=""),"",'OddsRatio_working_3-way'!H168)</f>
        <v>2.8279091624922579</v>
      </c>
      <c r="L169" s="21">
        <f>IF(OR($A169="",$B169="",$C169=""),"",'OddsRatio_working_3-way'!I168)</f>
        <v>3.436490293606385</v>
      </c>
      <c r="M169" s="22">
        <f>IF(OR($A169="",$B169="",$C169=""),"",'OddsRatio_working_3-way'!J168)</f>
        <v>2.8138316630180857</v>
      </c>
      <c r="N169" s="17">
        <f>IF('Log_working_3-way'!$D168="","",A169^('Log_working_3-way'!$D168))</f>
        <v>2.824359405075819</v>
      </c>
      <c r="O169" s="21">
        <f>IF('Log_working_3-way'!$D168="","",B169^('Log_working_3-way'!$D168))</f>
        <v>3.4474696778424923</v>
      </c>
      <c r="P169" s="22">
        <f>IF('Log_working_3-way'!$D168="","",C169^('Log_working_3-way'!$D168))</f>
        <v>2.8100180816022942</v>
      </c>
      <c r="Q169" s="37">
        <f t="shared" si="24"/>
        <v>35.41745118847922</v>
      </c>
      <c r="R169" s="37">
        <f t="shared" si="25"/>
        <v>29.205346027542479</v>
      </c>
      <c r="S169" s="37">
        <f t="shared" si="26"/>
        <v>35.483130687668435</v>
      </c>
      <c r="U169" s="4" t="s">
        <v>39</v>
      </c>
      <c r="V169" s="4" t="s">
        <v>165</v>
      </c>
      <c r="W169" s="4" t="s">
        <v>42</v>
      </c>
    </row>
    <row r="170" spans="1:23" x14ac:dyDescent="0.2">
      <c r="A170" s="14">
        <v>2.625</v>
      </c>
      <c r="B170" s="14">
        <v>3.4</v>
      </c>
      <c r="C170" s="15">
        <v>2.63</v>
      </c>
      <c r="D170" s="20">
        <f t="shared" si="23"/>
        <v>5.5298164893333723E-2</v>
      </c>
      <c r="E170" s="17">
        <f>IF(OR($A170="",$B170="",$C170=""),"",A170*'MPTO_working_3-way'!$I169)</f>
        <v>2.7701576828450012</v>
      </c>
      <c r="F170" s="21">
        <f>IF(OR($A170="",$B170="",$C170=""),"",B170*'MPTO_working_3-way'!$I169)</f>
        <v>3.5880137606373346</v>
      </c>
      <c r="G170" s="22">
        <f>IF(OR($A170="",$B170="",$C170=""),"",C170*'MPTO_working_3-way'!$I169)</f>
        <v>2.7754341736694674</v>
      </c>
      <c r="H170" s="17">
        <f>IF(OR($A170="",$B170="",$C170=""),"",'MPTO_working_3-way'!E169)</f>
        <v>2.7584710905672205</v>
      </c>
      <c r="I170" s="21">
        <f>IF(OR($A170="",$B170="",$C170=""),"",'MPTO_working_3-way'!F169)</f>
        <v>3.6273292725329345</v>
      </c>
      <c r="J170" s="22">
        <f>IF(OR($A170="",$B170="",$C170=""),"",'MPTO_working_3-way'!G169)</f>
        <v>2.763993013306119</v>
      </c>
      <c r="K170" s="17">
        <f>IF(OR($A170="",$B170="",$C170=""),"",'OddsRatio_working_3-way'!H169)</f>
        <v>2.7646661715768577</v>
      </c>
      <c r="L170" s="21">
        <f>IF(OR($A170="",$B170="",$C170=""),"",'OddsRatio_working_3-way'!I169)</f>
        <v>3.6062761918673587</v>
      </c>
      <c r="M170" s="22">
        <f>IF(OR($A170="",$B170="",$C170=""),"",'OddsRatio_working_3-way'!J169)</f>
        <v>2.7700959136432473</v>
      </c>
      <c r="N170" s="17">
        <f>IF('Log_working_3-way'!$D169="","",A170^('Log_working_3-way'!$D169))</f>
        <v>2.7597671326990261</v>
      </c>
      <c r="O170" s="21">
        <f>IF('Log_working_3-way'!$D169="","",B170^('Log_working_3-way'!$D169))</f>
        <v>3.6228503692859007</v>
      </c>
      <c r="P170" s="22">
        <f>IF('Log_working_3-way'!$D169="","",C170^('Log_working_3-way'!$D169))</f>
        <v>2.7652968063029175</v>
      </c>
      <c r="Q170" s="37">
        <f t="shared" si="24"/>
        <v>36.251965932126964</v>
      </c>
      <c r="R170" s="37">
        <f t="shared" si="25"/>
        <v>27.870573155839047</v>
      </c>
      <c r="S170" s="37">
        <f t="shared" si="26"/>
        <v>36.030398756598011</v>
      </c>
      <c r="U170" s="4" t="s">
        <v>82</v>
      </c>
      <c r="V170" s="4" t="s">
        <v>93</v>
      </c>
      <c r="W170" s="4" t="s">
        <v>87</v>
      </c>
    </row>
    <row r="171" spans="1:23" x14ac:dyDescent="0.2">
      <c r="A171" s="14">
        <v>2.2000000000000002</v>
      </c>
      <c r="B171" s="14">
        <v>2.9039999999999999</v>
      </c>
      <c r="C171" s="15">
        <v>3.88</v>
      </c>
      <c r="D171" s="20">
        <f t="shared" si="23"/>
        <v>5.6630030388231001E-2</v>
      </c>
      <c r="E171" s="17">
        <f>IF(OR($A171="",$B171="",$C171=""),"",A171*'MPTO_working_3-way'!$I170)</f>
        <v>2.3245860668541085</v>
      </c>
      <c r="F171" s="21">
        <f>IF(OR($A171="",$B171="",$C171=""),"",B171*'MPTO_working_3-way'!$I170)</f>
        <v>3.0684536082474225</v>
      </c>
      <c r="G171" s="22">
        <f>IF(OR($A171="",$B171="",$C171=""),"",C171*'MPTO_working_3-way'!$I170)</f>
        <v>4.0997245179063357</v>
      </c>
      <c r="H171" s="17">
        <f>IF(OR($A171="",$B171="",$C171=""),"",'MPTO_working_3-way'!E170)</f>
        <v>2.2953217009626043</v>
      </c>
      <c r="I171" s="21">
        <f>IF(OR($A171="",$B171="",$C171=""),"",'MPTO_working_3-way'!F170)</f>
        <v>3.072423722404817</v>
      </c>
      <c r="J171" s="22">
        <f>IF(OR($A171="",$B171="",$C171=""),"",'MPTO_working_3-way'!G170)</f>
        <v>4.1866354880900483</v>
      </c>
      <c r="K171" s="17">
        <f>IF(OR($A171="",$B171="",$C171=""),"",'OddsRatio_working_3-way'!H170)</f>
        <v>2.308067248903678</v>
      </c>
      <c r="L171" s="21">
        <f>IF(OR($A171="",$B171="",$C171=""),"",'OddsRatio_working_3-way'!I170)</f>
        <v>3.0754667015938351</v>
      </c>
      <c r="M171" s="22">
        <f>IF(OR($A171="",$B171="",$C171=""),"",'OddsRatio_working_3-way'!J170)</f>
        <v>4.1393613973688268</v>
      </c>
      <c r="N171" s="17">
        <f>IF('Log_working_3-way'!$D170="","",A171^('Log_working_3-way'!$D170))</f>
        <v>2.2960899532364216</v>
      </c>
      <c r="O171" s="21">
        <f>IF('Log_working_3-way'!$D170="","",B171^('Log_working_3-way'!$D170))</f>
        <v>3.0768078084495993</v>
      </c>
      <c r="P171" s="22">
        <f>IF('Log_working_3-way'!$D170="","",C171^('Log_working_3-way'!$D170))</f>
        <v>4.1759787922616773</v>
      </c>
      <c r="Q171" s="37">
        <f t="shared" si="24"/>
        <v>43.566877774937751</v>
      </c>
      <c r="R171" s="37">
        <f t="shared" si="25"/>
        <v>32.589705684719803</v>
      </c>
      <c r="S171" s="37">
        <f t="shared" si="26"/>
        <v>24.391882811450074</v>
      </c>
      <c r="U171" s="4" t="s">
        <v>46</v>
      </c>
      <c r="V171" s="4" t="s">
        <v>288</v>
      </c>
      <c r="W171" s="4" t="s">
        <v>225</v>
      </c>
    </row>
    <row r="172" spans="1:23" x14ac:dyDescent="0.2">
      <c r="A172" s="14">
        <v>1.95</v>
      </c>
      <c r="B172" s="14">
        <v>3.88</v>
      </c>
      <c r="C172" s="15">
        <v>3.52</v>
      </c>
      <c r="D172" s="20">
        <f t="shared" si="23"/>
        <v>5.4643380674308739E-2</v>
      </c>
      <c r="E172" s="17">
        <f>IF(OR($A172="",$B172="",$C172=""),"",A172*'MPTO_working_3-way'!$I171)</f>
        <v>2.0565545923149018</v>
      </c>
      <c r="F172" s="21">
        <f>IF(OR($A172="",$B172="",$C172=""),"",B172*'MPTO_working_3-way'!$I171)</f>
        <v>4.0920163170163182</v>
      </c>
      <c r="G172" s="22">
        <f>IF(OR($A172="",$B172="",$C172=""),"",C172*'MPTO_working_3-way'!$I171)</f>
        <v>3.712344699973567</v>
      </c>
      <c r="H172" s="17">
        <f>IF(OR($A172="",$B172="",$C172=""),"",'MPTO_working_3-way'!E171)</f>
        <v>2.0218110853110218</v>
      </c>
      <c r="I172" s="21">
        <f>IF(OR($A172="",$B172="",$C172=""),"",'MPTO_working_3-way'!F171)</f>
        <v>4.1750603029150257</v>
      </c>
      <c r="J172" s="22">
        <f>IF(OR($A172="",$B172="",$C172=""),"",'MPTO_working_3-way'!G171)</f>
        <v>3.7611454653641356</v>
      </c>
      <c r="K172" s="17">
        <f>IF(OR($A172="",$B172="",$C172=""),"",'OddsRatio_working_3-way'!H171)</f>
        <v>2.0351160337244956</v>
      </c>
      <c r="L172" s="21">
        <f>IF(OR($A172="",$B172="",$C172=""),"",'OddsRatio_working_3-way'!I171)</f>
        <v>4.1380359759226817</v>
      </c>
      <c r="M172" s="22">
        <f>IF(OR($A172="",$B172="",$C172=""),"",'OddsRatio_working_3-way'!J171)</f>
        <v>3.7457814789323458</v>
      </c>
      <c r="N172" s="17">
        <f>IF('Log_working_3-way'!$D171="","",A172^('Log_working_3-way'!$D171))</f>
        <v>2.0210858834784076</v>
      </c>
      <c r="O172" s="21">
        <f>IF('Log_working_3-way'!$D171="","",B172^('Log_working_3-way'!$D171))</f>
        <v>4.1725527942114127</v>
      </c>
      <c r="P172" s="22">
        <f>IF('Log_working_3-way'!$D171="","",C172^('Log_working_3-way'!$D171))</f>
        <v>3.765697736170825</v>
      </c>
      <c r="Q172" s="37">
        <f t="shared" si="24"/>
        <v>49.460605259574322</v>
      </c>
      <c r="R172" s="37">
        <f t="shared" si="25"/>
        <v>24.437830216892856</v>
      </c>
      <c r="S172" s="37">
        <f t="shared" si="26"/>
        <v>26.937153761802353</v>
      </c>
      <c r="U172" s="4" t="s">
        <v>110</v>
      </c>
      <c r="V172" s="4" t="s">
        <v>290</v>
      </c>
      <c r="W172" s="4" t="s">
        <v>289</v>
      </c>
    </row>
    <row r="173" spans="1:23" x14ac:dyDescent="0.2">
      <c r="A173" s="14">
        <v>1.8879999999999999</v>
      </c>
      <c r="B173" s="14">
        <v>3.3</v>
      </c>
      <c r="C173" s="15">
        <v>4.54</v>
      </c>
      <c r="D173" s="20">
        <f t="shared" si="23"/>
        <v>5.2955637160072344E-2</v>
      </c>
      <c r="E173" s="17">
        <f>IF(OR($A173="",$B173="",$C173=""),"",A173*'MPTO_working_3-way'!$I172)</f>
        <v>1.9879802429582165</v>
      </c>
      <c r="F173" s="21">
        <f>IF(OR($A173="",$B173="",$C173=""),"",B173*'MPTO_working_3-way'!$I172)</f>
        <v>3.4747536026282386</v>
      </c>
      <c r="G173" s="22">
        <f>IF(OR($A173="",$B173="",$C173=""),"",C173*'MPTO_working_3-way'!$I172)</f>
        <v>4.7804185927067282</v>
      </c>
      <c r="H173" s="17">
        <f>IF(OR($A173="",$B173="",$C173=""),"",'MPTO_working_3-way'!E172)</f>
        <v>1.9530901423160176</v>
      </c>
      <c r="I173" s="21">
        <f>IF(OR($A173="",$B173="",$C173=""),"",'MPTO_working_3-way'!F172)</f>
        <v>3.5041191484076082</v>
      </c>
      <c r="J173" s="22">
        <f>IF(OR($A173="",$B173="",$C173=""),"",'MPTO_working_3-way'!G172)</f>
        <v>4.9355311512114968</v>
      </c>
      <c r="K173" s="17">
        <f>IF(OR($A173="",$B173="",$C173=""),"",'OddsRatio_working_3-way'!H172)</f>
        <v>1.9665339887168043</v>
      </c>
      <c r="L173" s="21">
        <f>IF(OR($A173="",$B173="",$C173=""),"",'OddsRatio_working_3-way'!I172)</f>
        <v>3.5034101059106413</v>
      </c>
      <c r="M173" s="22">
        <f>IF(OR($A173="",$B173="",$C173=""),"",'OddsRatio_working_3-way'!J172)</f>
        <v>4.8530746847494228</v>
      </c>
      <c r="N173" s="17">
        <f>IF('Log_working_3-way'!$D172="","",A173^('Log_working_3-way'!$D172))</f>
        <v>1.9524957834120216</v>
      </c>
      <c r="O173" s="21">
        <f>IF('Log_working_3-way'!$D172="","",B173^('Log_working_3-way'!$D172))</f>
        <v>3.5149572681954293</v>
      </c>
      <c r="P173" s="22">
        <f>IF('Log_working_3-way'!$D172="","",C173^('Log_working_3-way'!$D172))</f>
        <v>4.9179556754965086</v>
      </c>
      <c r="Q173" s="37">
        <f t="shared" si="24"/>
        <v>51.200913789579516</v>
      </c>
      <c r="R173" s="37">
        <f t="shared" si="25"/>
        <v>28.779019014286906</v>
      </c>
      <c r="S173" s="37">
        <f t="shared" si="26"/>
        <v>20.91867020862264</v>
      </c>
      <c r="U173" s="4" t="s">
        <v>113</v>
      </c>
      <c r="V173" s="4" t="s">
        <v>291</v>
      </c>
      <c r="W173" s="4" t="s">
        <v>292</v>
      </c>
    </row>
    <row r="174" spans="1:23" x14ac:dyDescent="0.2">
      <c r="A174" s="14">
        <v>3.1680000000000001</v>
      </c>
      <c r="B174" s="14">
        <v>2.88</v>
      </c>
      <c r="C174" s="15">
        <v>2.57</v>
      </c>
      <c r="D174" s="20">
        <f t="shared" si="23"/>
        <v>5.198384624454655E-2</v>
      </c>
      <c r="E174" s="17">
        <f>IF(OR($A174="",$B174="",$C174=""),"",A174*'MPTO_working_3-way'!$I173)</f>
        <v>3.3326848249027234</v>
      </c>
      <c r="F174" s="21">
        <f>IF(OR($A174="",$B174="",$C174=""),"",B174*'MPTO_working_3-way'!$I173)</f>
        <v>3.029713477184294</v>
      </c>
      <c r="G174" s="22">
        <f>IF(OR($A174="",$B174="",$C174=""),"",C174*'MPTO_working_3-way'!$I173)</f>
        <v>2.7035984848484844</v>
      </c>
      <c r="H174" s="17">
        <f>IF(OR($A174="",$B174="",$C174=""),"",'MPTO_working_3-way'!E173)</f>
        <v>3.3520082999851786</v>
      </c>
      <c r="I174" s="21">
        <f>IF(OR($A174="",$B174="",$C174=""),"",'MPTO_working_3-way'!F173)</f>
        <v>3.0312742002740216</v>
      </c>
      <c r="J174" s="22">
        <f>IF(OR($A174="",$B174="",$C174=""),"",'MPTO_working_3-way'!G173)</f>
        <v>2.6897836744942047</v>
      </c>
      <c r="K174" s="17">
        <f>IF(OR($A174="",$B174="",$C174=""),"",'OddsRatio_working_3-way'!H173)</f>
        <v>3.3422740764582342</v>
      </c>
      <c r="L174" s="21">
        <f>IF(OR($A174="",$B174="",$C174=""),"",'OddsRatio_working_3-way'!I173)</f>
        <v>3.0311232766335237</v>
      </c>
      <c r="M174" s="22">
        <f>IF(OR($A174="",$B174="",$C174=""),"",'OddsRatio_working_3-way'!J173)</f>
        <v>2.6962040129333142</v>
      </c>
      <c r="N174" s="17">
        <f>IF('Log_working_3-way'!$D173="","",A174^('Log_working_3-way'!$D173))</f>
        <v>3.3503656423997366</v>
      </c>
      <c r="O174" s="21">
        <f>IF('Log_working_3-way'!$D173="","",B174^('Log_working_3-way'!$D173))</f>
        <v>3.0317292195566612</v>
      </c>
      <c r="P174" s="22">
        <f>IF('Log_working_3-way'!$D173="","",C174^('Log_working_3-way'!$D173))</f>
        <v>2.6904838782031417</v>
      </c>
      <c r="Q174" s="37">
        <f t="shared" si="24"/>
        <v>29.832861690838346</v>
      </c>
      <c r="R174" s="37">
        <f t="shared" si="25"/>
        <v>33.006421482778755</v>
      </c>
      <c r="S174" s="37">
        <f t="shared" si="26"/>
        <v>36.987740805604204</v>
      </c>
      <c r="U174" s="4" t="s">
        <v>170</v>
      </c>
      <c r="V174" s="4" t="s">
        <v>200</v>
      </c>
      <c r="W174" s="4" t="s">
        <v>293</v>
      </c>
    </row>
    <row r="175" spans="1:23" x14ac:dyDescent="0.2">
      <c r="A175" s="14">
        <v>1.53</v>
      </c>
      <c r="B175" s="14">
        <v>4.18</v>
      </c>
      <c r="C175" s="15">
        <v>5.55</v>
      </c>
      <c r="D175" s="20">
        <f t="shared" si="23"/>
        <v>7.3009401182775768E-2</v>
      </c>
      <c r="E175" s="17">
        <f>IF(OR($A175="",$B175="",$C175=""),"",A175*'MPTO_working_3-way'!$I174)</f>
        <v>1.641704383809647</v>
      </c>
      <c r="F175" s="21">
        <f>IF(OR($A175="",$B175="",$C175=""),"",B175*'MPTO_working_3-way'!$I174)</f>
        <v>4.4851792969440023</v>
      </c>
      <c r="G175" s="22">
        <f>IF(OR($A175="",$B175="",$C175=""),"",C175*'MPTO_working_3-way'!$I174)</f>
        <v>5.9552021765644056</v>
      </c>
      <c r="H175" s="17">
        <f>IF(OR($A175="",$B175="",$C175=""),"",'MPTO_working_3-way'!E174)</f>
        <v>1.5891725120762348</v>
      </c>
      <c r="I175" s="21">
        <f>IF(OR($A175="",$B175="",$C175=""),"",'MPTO_working_3-way'!F174)</f>
        <v>4.6533708108221488</v>
      </c>
      <c r="J175" s="22">
        <f>IF(OR($A175="",$B175="",$C175=""),"",'MPTO_working_3-way'!G174)</f>
        <v>6.4166848953013496</v>
      </c>
      <c r="K175" s="17">
        <f>IF(OR($A175="",$B175="",$C175=""),"",'OddsRatio_working_3-way'!H174)</f>
        <v>1.6055448785912738</v>
      </c>
      <c r="L175" s="21">
        <f>IF(OR($A175="",$B175="",$C175=""),"",'OddsRatio_working_3-way'!I174)</f>
        <v>4.6332692715476407</v>
      </c>
      <c r="M175" s="22">
        <f>IF(OR($A175="",$B175="",$C175=""),"",'OddsRatio_working_3-way'!J174)</f>
        <v>6.1985456558307446</v>
      </c>
      <c r="N175" s="17">
        <f>IF('Log_working_3-way'!$D174="","",A175^('Log_working_3-way'!$D174))</f>
        <v>1.584705667939911</v>
      </c>
      <c r="O175" s="21">
        <f>IF('Log_working_3-way'!$D174="","",B175^('Log_working_3-way'!$D174))</f>
        <v>4.7042571480923057</v>
      </c>
      <c r="P175" s="22">
        <f>IF('Log_working_3-way'!$D174="","",C175^('Log_working_3-way'!$D174))</f>
        <v>6.3940835446425899</v>
      </c>
      <c r="Q175" s="37">
        <f t="shared" si="24"/>
        <v>62.925830418090477</v>
      </c>
      <c r="R175" s="37">
        <f t="shared" si="25"/>
        <v>22.295652721873452</v>
      </c>
      <c r="S175" s="37">
        <f t="shared" si="26"/>
        <v>16.792041149086671</v>
      </c>
      <c r="U175" s="4" t="s">
        <v>49</v>
      </c>
      <c r="V175" s="4" t="s">
        <v>279</v>
      </c>
      <c r="W175" s="4" t="s">
        <v>194</v>
      </c>
    </row>
    <row r="176" spans="1:23" ht="14.25" customHeight="1" x14ac:dyDescent="0.2">
      <c r="A176" s="14">
        <v>4.5599999999999996</v>
      </c>
      <c r="B176" s="14">
        <v>3.6</v>
      </c>
      <c r="C176" s="15">
        <v>1.78</v>
      </c>
      <c r="D176" s="20">
        <f t="shared" si="23"/>
        <v>5.8873776200801586E-2</v>
      </c>
      <c r="E176" s="17">
        <f>IF(OR($A176="",$B176="",$C176=""),"",A176*'MPTO_working_3-way'!$I175)</f>
        <v>4.8284644194756545</v>
      </c>
      <c r="F176" s="21">
        <f>IF(OR($A176="",$B176="",$C176=""),"",B176*'MPTO_working_3-way'!$I175)</f>
        <v>3.8119455943228857</v>
      </c>
      <c r="G176" s="22">
        <f>IF(OR($A176="",$B176="",$C176=""),"",C176*'MPTO_working_3-way'!$I175)</f>
        <v>1.8847953216374269</v>
      </c>
      <c r="H176" s="17">
        <f>IF(OR($A176="",$B176="",$C176=""),"",'MPTO_working_3-way'!E175)</f>
        <v>5.0081719958317334</v>
      </c>
      <c r="I176" s="21">
        <f>IF(OR($A176="",$B176="",$C176=""),"",'MPTO_working_3-way'!F175)</f>
        <v>3.8736690281253976</v>
      </c>
      <c r="J176" s="22">
        <f>IF(OR($A176="",$B176="",$C176=""),"",'MPTO_working_3-way'!G175)</f>
        <v>1.844429183162317</v>
      </c>
      <c r="K176" s="17">
        <f>IF(OR($A176="",$B176="",$C176=""),"",'OddsRatio_working_3-way'!H175)</f>
        <v>4.9205392193019843</v>
      </c>
      <c r="L176" s="21">
        <f>IF(OR($A176="",$B176="",$C176=""),"",'OddsRatio_working_3-way'!I175)</f>
        <v>3.8633151601643712</v>
      </c>
      <c r="M176" s="22">
        <f>IF(OR($A176="",$B176="",$C176=""),"",'OddsRatio_working_3-way'!J175)</f>
        <v>1.8589945480493113</v>
      </c>
      <c r="N176" s="17">
        <f>IF('Log_working_3-way'!$D175="","",A176^('Log_working_3-way'!$D175))</f>
        <v>4.9957261692322774</v>
      </c>
      <c r="O176" s="21">
        <f>IF('Log_working_3-way'!$D175="","",B176^('Log_working_3-way'!$D175))</f>
        <v>3.8883164582438448</v>
      </c>
      <c r="P176" s="22">
        <f>IF('Log_working_3-way'!$D175="","",C176^('Log_working_3-way'!$D175))</f>
        <v>1.8428145959407116</v>
      </c>
      <c r="Q176" s="37">
        <f t="shared" si="24"/>
        <v>19.967365354710122</v>
      </c>
      <c r="R176" s="37">
        <f t="shared" si="25"/>
        <v>26.233322991002172</v>
      </c>
      <c r="S176" s="37">
        <f t="shared" si="26"/>
        <v>53.056158858206636</v>
      </c>
      <c r="U176" s="4" t="s">
        <v>49</v>
      </c>
      <c r="V176" s="4" t="s">
        <v>59</v>
      </c>
      <c r="W176" s="4" t="s">
        <v>294</v>
      </c>
    </row>
    <row r="177" spans="1:23" x14ac:dyDescent="0.2">
      <c r="A177" s="14">
        <v>2.08</v>
      </c>
      <c r="B177" s="14">
        <v>3.5</v>
      </c>
      <c r="C177" s="15">
        <v>3.46</v>
      </c>
      <c r="D177" s="20">
        <f t="shared" si="23"/>
        <v>5.5500857523978819E-2</v>
      </c>
      <c r="E177" s="17">
        <f>IF(OR($A177="",$B177="",$C177=""),"",A177*'MPTO_working_3-way'!$I176)</f>
        <v>2.1954417836498759</v>
      </c>
      <c r="F177" s="21">
        <f>IF(OR($A177="",$B177="",$C177=""),"",B177*'MPTO_working_3-way'!$I176)</f>
        <v>3.6942530013339256</v>
      </c>
      <c r="G177" s="22">
        <f>IF(OR($A177="",$B177="",$C177=""),"",C177*'MPTO_working_3-way'!$I176)</f>
        <v>3.6520329670329668</v>
      </c>
      <c r="H177" s="17">
        <f>IF(OR($A177="",$B177="",$C177=""),"",'MPTO_working_3-way'!E176)</f>
        <v>2.163242871865338</v>
      </c>
      <c r="I177" s="21">
        <f>IF(OR($A177="",$B177="",$C177=""),"",'MPTO_working_3-way'!F176)</f>
        <v>3.7423188922564918</v>
      </c>
      <c r="J177" s="22">
        <f>IF(OR($A177="",$B177="",$C177=""),"",'MPTO_working_3-way'!G176)</f>
        <v>3.6966245964191362</v>
      </c>
      <c r="K177" s="17">
        <f>IF(OR($A177="",$B177="",$C177=""),"",'OddsRatio_working_3-way'!H176)</f>
        <v>2.1760972674563237</v>
      </c>
      <c r="L177" s="21">
        <f>IF(OR($A177="",$B177="",$C177=""),"",'OddsRatio_working_3-way'!I176)</f>
        <v>3.7224473783711192</v>
      </c>
      <c r="M177" s="22">
        <f>IF(OR($A177="",$B177="",$C177=""),"",'OddsRatio_working_3-way'!J176)</f>
        <v>3.6788882203171807</v>
      </c>
      <c r="N177" s="17">
        <f>IF('Log_working_3-way'!$D176="","",A177^('Log_working_3-way'!$D176))</f>
        <v>2.1630157276247357</v>
      </c>
      <c r="O177" s="21">
        <f>IF('Log_working_3-way'!$D176="","",B177^('Log_working_3-way'!$D176))</f>
        <v>3.7423240839926937</v>
      </c>
      <c r="P177" s="22">
        <f>IF('Log_working_3-way'!$D176="","",C177^('Log_working_3-way'!$D176))</f>
        <v>3.6972830051700911</v>
      </c>
      <c r="Q177" s="37">
        <f t="shared" ref="Q177" si="27">(1/H177)*100</f>
        <v>46.226894492790457</v>
      </c>
      <c r="R177" s="37">
        <f t="shared" ref="R177" si="28">(1/F177)*100</f>
        <v>27.069071870251406</v>
      </c>
      <c r="S177" s="37">
        <f t="shared" ref="S177" si="29">(1/G177)*100</f>
        <v>27.382009117306332</v>
      </c>
      <c r="U177" s="4" t="s">
        <v>82</v>
      </c>
      <c r="V177" s="4" t="s">
        <v>94</v>
      </c>
      <c r="W177" s="4" t="s">
        <v>97</v>
      </c>
    </row>
    <row r="178" spans="1:23" x14ac:dyDescent="0.2">
      <c r="A178" s="14">
        <v>2.08</v>
      </c>
      <c r="B178" s="14">
        <v>3.58</v>
      </c>
      <c r="C178" s="15">
        <v>3.38</v>
      </c>
      <c r="D178" s="20">
        <f t="shared" si="23"/>
        <v>5.595682787345857E-2</v>
      </c>
      <c r="E178" s="17">
        <f>IF(OR($A178="",$B178="",$C178=""),"",A178*'MPTO_working_3-way'!$I177)</f>
        <v>2.196390201976794</v>
      </c>
      <c r="F178" s="21">
        <f>IF(OR($A178="",$B178="",$C178=""),"",B178*'MPTO_working_3-way'!$I177)</f>
        <v>3.7803254437869818</v>
      </c>
      <c r="G178" s="22">
        <f>IF(OR($A178="",$B178="",$C178=""),"",C178*'MPTO_working_3-way'!$I177)</f>
        <v>3.56913407821229</v>
      </c>
      <c r="H178" s="17">
        <f>IF(OR($A178="",$B178="",$C178=""),"",'MPTO_working_3-way'!E177)</f>
        <v>2.1639543617439823</v>
      </c>
      <c r="I178" s="21">
        <f>IF(OR($A178="",$B178="",$C178=""),"",'MPTO_working_3-way'!F177)</f>
        <v>3.8361601623181047</v>
      </c>
      <c r="J178" s="22">
        <f>IF(OR($A178="",$B178="",$C178=""),"",'MPTO_working_3-way'!G177)</f>
        <v>3.6074292698923767</v>
      </c>
      <c r="K178" s="17">
        <f>IF(OR($A178="",$B178="",$C178=""),"",'OddsRatio_working_3-way'!H177)</f>
        <v>2.1769203072503753</v>
      </c>
      <c r="L178" s="21">
        <f>IF(OR($A178="",$B178="",$C178=""),"",'OddsRatio_working_3-way'!I177)</f>
        <v>3.8115318450981177</v>
      </c>
      <c r="M178" s="22">
        <f>IF(OR($A178="",$B178="",$C178=""),"",'OddsRatio_working_3-way'!J177)</f>
        <v>3.5935836400517509</v>
      </c>
      <c r="N178" s="17">
        <f>IF('Log_working_3-way'!$D177="","",A178^('Log_working_3-way'!$D177))</f>
        <v>2.1637404209078239</v>
      </c>
      <c r="O178" s="21">
        <f>IF('Log_working_3-way'!$D177="","",B178^('Log_working_3-way'!$D177))</f>
        <v>3.8347248143202943</v>
      </c>
      <c r="P178" s="22">
        <f>IF('Log_working_3-way'!$D177="","",C178^('Log_working_3-way'!$D177))</f>
        <v>3.6092946100433445</v>
      </c>
      <c r="Q178" s="37">
        <f t="shared" ref="Q178" si="30">(1/H178)*100</f>
        <v>46.21169548114112</v>
      </c>
      <c r="R178" s="37">
        <f t="shared" ref="R178" si="31">(1/F178)*100</f>
        <v>26.452748972803757</v>
      </c>
      <c r="S178" s="37">
        <f t="shared" ref="S178" si="32">(1/G178)*100</f>
        <v>28.01800039131286</v>
      </c>
      <c r="U178" s="4" t="s">
        <v>82</v>
      </c>
      <c r="V178" s="4" t="s">
        <v>86</v>
      </c>
      <c r="W178" s="4" t="s">
        <v>83</v>
      </c>
    </row>
    <row r="179" spans="1:23" x14ac:dyDescent="0.2">
      <c r="A179" s="14">
        <v>2.7650000000000001</v>
      </c>
      <c r="B179" s="14">
        <v>3.5</v>
      </c>
      <c r="C179" s="15">
        <v>2.4500000000000002</v>
      </c>
      <c r="D179" s="20">
        <f t="shared" si="23"/>
        <v>5.554120382330141E-2</v>
      </c>
      <c r="E179" s="17">
        <f>IF(OR($A179="",$B179="",$C179=""),"",A179*'MPTO_working_3-way'!$I178)</f>
        <v>2.9185714285714286</v>
      </c>
      <c r="F179" s="21">
        <f>IF(OR($A179="",$B179="",$C179=""),"",B179*'MPTO_working_3-way'!$I178)</f>
        <v>3.694394213381555</v>
      </c>
      <c r="G179" s="22">
        <f>IF(OR($A179="",$B179="",$C179=""),"",C179*'MPTO_working_3-way'!$I178)</f>
        <v>2.5860759493670886</v>
      </c>
      <c r="H179" s="17">
        <f>IF(OR($A179="",$B179="",$C179=""),"",'MPTO_working_3-way'!E178)</f>
        <v>2.9141781681304892</v>
      </c>
      <c r="I179" s="21">
        <f>IF(OR($A179="",$B179="",$C179=""),"",'MPTO_working_3-way'!F178)</f>
        <v>3.7425072510473734</v>
      </c>
      <c r="J179" s="22">
        <f>IF(OR($A179="",$B179="",$C179=""),"",'MPTO_working_3-way'!G178)</f>
        <v>2.5664088397790055</v>
      </c>
      <c r="K179" s="17">
        <f>IF(OR($A179="",$B179="",$C179=""),"",'OddsRatio_working_3-way'!H178)</f>
        <v>2.9180006604128761</v>
      </c>
      <c r="L179" s="21">
        <f>IF(OR($A179="",$B179="",$C179=""),"",'OddsRatio_working_3-way'!I178)</f>
        <v>3.7167148164488331</v>
      </c>
      <c r="M179" s="22">
        <f>IF(OR($A179="",$B179="",$C179=""),"",'OddsRatio_working_3-way'!J178)</f>
        <v>2.575694593540323</v>
      </c>
      <c r="N179" s="17">
        <f>IF('Log_working_3-way'!$D178="","",A179^('Log_working_3-way'!$D178))</f>
        <v>2.9160536764438301</v>
      </c>
      <c r="O179" s="21">
        <f>IF('Log_working_3-way'!$D178="","",B179^('Log_working_3-way'!$D178))</f>
        <v>3.7369945237164988</v>
      </c>
      <c r="P179" s="22">
        <f>IF('Log_working_3-way'!$D178="","",C179^('Log_working_3-way'!$D178))</f>
        <v>2.5675518710210765</v>
      </c>
      <c r="Q179" s="37">
        <f t="shared" ref="Q179" si="33">(1/H179)*100</f>
        <v>34.314991819512613</v>
      </c>
      <c r="R179" s="37">
        <f t="shared" ref="R179" si="34">(1/F179)*100</f>
        <v>27.068037200195793</v>
      </c>
      <c r="S179" s="37">
        <f t="shared" ref="S179" si="35">(1/G179)*100</f>
        <v>38.668624571708271</v>
      </c>
      <c r="U179" s="4" t="s">
        <v>82</v>
      </c>
      <c r="V179" s="4" t="s">
        <v>89</v>
      </c>
      <c r="W179" s="4" t="s">
        <v>236</v>
      </c>
    </row>
    <row r="180" spans="1:23" x14ac:dyDescent="0.2">
      <c r="A180" s="14">
        <v>1.67</v>
      </c>
      <c r="B180" s="14">
        <v>3.94</v>
      </c>
      <c r="C180" s="15">
        <v>4.84</v>
      </c>
      <c r="D180" s="20">
        <f t="shared" si="23"/>
        <v>5.9221072056499624E-2</v>
      </c>
      <c r="E180" s="17">
        <f>IF(OR($A180="",$B180="",$C180=""),"",A180*'MPTO_working_3-way'!$I179)</f>
        <v>1.7688991903343543</v>
      </c>
      <c r="F180" s="21">
        <f>IF(OR($A180="",$B180="",$C180=""),"",B180*'MPTO_working_3-way'!$I179)</f>
        <v>4.1733310239026089</v>
      </c>
      <c r="G180" s="22">
        <f>IF(OR($A180="",$B180="",$C180=""),"",C180*'MPTO_working_3-way'!$I179)</f>
        <v>5.1266299887534581</v>
      </c>
      <c r="H180" s="17">
        <f>IF(OR($A180="",$B180="",$C180=""),"",'MPTO_working_3-way'!E179)</f>
        <v>1.7269306820735424</v>
      </c>
      <c r="I180" s="21">
        <f>IF(OR($A180="",$B180="",$C180=""),"",'MPTO_working_3-way'!F179)</f>
        <v>4.2722855904044792</v>
      </c>
      <c r="J180" s="22">
        <f>IF(OR($A180="",$B180="",$C180=""),"",'MPTO_working_3-way'!G179)</f>
        <v>5.3512790145894646</v>
      </c>
      <c r="K180" s="17">
        <f>IF(OR($A180="",$B180="",$C180=""),"",'OddsRatio_working_3-way'!H179)</f>
        <v>1.741228712863349</v>
      </c>
      <c r="L180" s="21">
        <f>IF(OR($A180="",$B180="",$C180=""),"",'OddsRatio_working_3-way'!I179)</f>
        <v>4.2525558445048457</v>
      </c>
      <c r="M180" s="22">
        <f>IF(OR($A180="",$B180="",$C180=""),"",'OddsRatio_working_3-way'!J179)</f>
        <v>5.2482362050675526</v>
      </c>
      <c r="N180" s="17">
        <f>IF('Log_working_3-way'!$D179="","",A180^('Log_working_3-way'!$D179))</f>
        <v>1.7244861969245211</v>
      </c>
      <c r="O180" s="21">
        <f>IF('Log_working_3-way'!$D179="","",B180^('Log_working_3-way'!$D179))</f>
        <v>4.293164155444579</v>
      </c>
      <c r="P180" s="22">
        <f>IF('Log_working_3-way'!$D179="","",C180^('Log_working_3-way'!$D179))</f>
        <v>5.3422028192805255</v>
      </c>
      <c r="Q180" s="37">
        <f t="shared" ref="Q180" si="36">(1/H180)*100</f>
        <v>57.90620378574144</v>
      </c>
      <c r="R180" s="37">
        <f t="shared" ref="R180" si="37">(1/F180)*100</f>
        <v>23.961674601715863</v>
      </c>
      <c r="S180" s="37">
        <f t="shared" ref="S180" si="38">(1/G180)*100</f>
        <v>19.505991308008369</v>
      </c>
      <c r="U180" s="4" t="s">
        <v>82</v>
      </c>
      <c r="V180" s="4" t="s">
        <v>96</v>
      </c>
      <c r="W180" s="4" t="s">
        <v>95</v>
      </c>
    </row>
    <row r="181" spans="1:23" x14ac:dyDescent="0.2">
      <c r="A181" s="14">
        <v>2.38</v>
      </c>
      <c r="B181" s="14">
        <v>3.44</v>
      </c>
      <c r="C181" s="15">
        <v>3.09</v>
      </c>
      <c r="D181" s="20">
        <f t="shared" si="23"/>
        <v>3.4490337114751135E-2</v>
      </c>
      <c r="E181" s="17">
        <f>IF(OR($A181="",$B181="",$C181=""),"",A181*'MPTO_working_3-way'!$I180)</f>
        <v>2.4620870023331074</v>
      </c>
      <c r="F181" s="21">
        <f>IF(OR($A181="",$B181="",$C181=""),"",B181*'MPTO_working_3-way'!$I180)</f>
        <v>3.558646759674744</v>
      </c>
      <c r="G181" s="22">
        <f>IF(OR($A181="",$B181="",$C181=""),"",C181*'MPTO_working_3-way'!$I180)</f>
        <v>3.1965751416845807</v>
      </c>
      <c r="H181" s="17">
        <f>IF(OR($A181="",$B181="",$C181=""),"",'MPTO_working_3-way'!E180)</f>
        <v>2.4469543833928591</v>
      </c>
      <c r="I181" s="21">
        <f>IF(OR($A181="",$B181="",$C181=""),"",'MPTO_working_3-way'!F180)</f>
        <v>3.5816504049448126</v>
      </c>
      <c r="J181" s="22">
        <f>IF(OR($A181="",$B181="",$C181=""),"",'MPTO_working_3-way'!G180)</f>
        <v>3.2038157042022117</v>
      </c>
      <c r="K181" s="17">
        <f>IF(OR($A181="",$B181="",$C181=""),"",'OddsRatio_working_3-way'!H180)</f>
        <v>2.4536504108868868</v>
      </c>
      <c r="L181" s="21">
        <f>IF(OR($A181="",$B181="",$C181=""),"",'OddsRatio_working_3-way'!I180)</f>
        <v>3.5702224656260895</v>
      </c>
      <c r="M181" s="22">
        <f>IF(OR($A181="",$B181="",$C181=""),"",'OddsRatio_working_3-way'!J180)</f>
        <v>3.2015430135895597</v>
      </c>
      <c r="N181" s="17">
        <f>IF('Log_working_3-way'!$D180="","",A181^('Log_working_3-way'!$D180))</f>
        <v>2.4474647650356851</v>
      </c>
      <c r="O181" s="21">
        <f>IF('Log_working_3-way'!$D180="","",B181^('Log_working_3-way'!$D180))</f>
        <v>3.5797703227031192</v>
      </c>
      <c r="P181" s="22">
        <f>IF('Log_working_3-way'!$D180="","",C181^('Log_working_3-way'!$D180))</f>
        <v>3.204446198924455</v>
      </c>
      <c r="Q181" s="37">
        <f t="shared" ref="Q181" si="39">(1/H181)*100</f>
        <v>40.867128818864039</v>
      </c>
      <c r="R181" s="37">
        <f t="shared" ref="R181" si="40">(1/F181)*100</f>
        <v>28.100569332467234</v>
      </c>
      <c r="S181" s="37">
        <f t="shared" ref="S181" si="41">(1/G181)*100</f>
        <v>31.283481716403656</v>
      </c>
      <c r="U181" s="4" t="s">
        <v>110</v>
      </c>
      <c r="V181" s="4" t="s">
        <v>295</v>
      </c>
      <c r="W181" s="4" t="s">
        <v>122</v>
      </c>
    </row>
    <row r="182" spans="1:23" x14ac:dyDescent="0.2">
      <c r="A182" s="14">
        <v>3.01</v>
      </c>
      <c r="B182" s="14">
        <v>3.34</v>
      </c>
      <c r="C182" s="15">
        <v>2.33</v>
      </c>
      <c r="D182" s="20">
        <f t="shared" si="23"/>
        <v>6.0811660582276161E-2</v>
      </c>
      <c r="E182" s="17">
        <f>IF(OR($A182="",$B182="",$C182=""),"",A182*'MPTO_working_3-way'!$I181)</f>
        <v>3.1930430983526512</v>
      </c>
      <c r="F182" s="21">
        <f>IF(OR($A182="",$B182="",$C182=""),"",B182*'MPTO_working_3-way'!$I181)</f>
        <v>3.5431109463448021</v>
      </c>
      <c r="G182" s="22">
        <f>IF(OR($A182="",$B182="",$C182=""),"",C182*'MPTO_working_3-way'!$I181)</f>
        <v>2.4716911691567036</v>
      </c>
      <c r="H182" s="17">
        <f>IF(OR($A182="",$B182="",$C182=""),"",'MPTO_working_3-way'!E181)</f>
        <v>3.2055868496671995</v>
      </c>
      <c r="I182" s="21">
        <f>IF(OR($A182="",$B182="",$C182=""),"",'MPTO_working_3-way'!F181)</f>
        <v>3.5825518309012163</v>
      </c>
      <c r="J182" s="22">
        <f>IF(OR($A182="",$B182="",$C182=""),"",'MPTO_working_3-way'!G181)</f>
        <v>2.445502013138908</v>
      </c>
      <c r="K182" s="17">
        <f>IF(OR($A182="",$B182="",$C182=""),"",'OddsRatio_working_3-way'!H181)</f>
        <v>3.2017290176242685</v>
      </c>
      <c r="L182" s="21">
        <f>IF(OR($A182="",$B182="",$C182=""),"",'OddsRatio_working_3-way'!I181)</f>
        <v>3.5632069160401931</v>
      </c>
      <c r="M182" s="22">
        <f>IF(OR($A182="",$B182="",$C182=""),"",'OddsRatio_working_3-way'!J181)</f>
        <v>2.4568654693732723</v>
      </c>
      <c r="N182" s="17">
        <f>IF('Log_working_3-way'!$D181="","",A182^('Log_working_3-way'!$D181))</f>
        <v>3.2068260708748504</v>
      </c>
      <c r="O182" s="21">
        <f>IF('Log_working_3-way'!$D181="","",B182^('Log_working_3-way'!$D181))</f>
        <v>3.5797476062276639</v>
      </c>
      <c r="P182" s="22">
        <f>IF('Log_working_3-way'!$D181="","",C182^('Log_working_3-way'!$D181))</f>
        <v>2.446088896755251</v>
      </c>
      <c r="Q182" s="37">
        <f t="shared" ref="Q182" si="42">(1/H182)*100</f>
        <v>31.195536009383705</v>
      </c>
      <c r="R182" s="37">
        <f t="shared" ref="R182" si="43">(1/F182)*100</f>
        <v>28.22378455384343</v>
      </c>
      <c r="S182" s="37">
        <f t="shared" ref="S182" si="44">(1/G182)*100</f>
        <v>40.458128931260532</v>
      </c>
      <c r="U182" s="4" t="s">
        <v>49</v>
      </c>
      <c r="V182" s="4" t="s">
        <v>194</v>
      </c>
      <c r="W182" s="4" t="s">
        <v>168</v>
      </c>
    </row>
    <row r="183" spans="1:23" x14ac:dyDescent="0.2">
      <c r="A183" s="14">
        <v>2.65</v>
      </c>
      <c r="B183" s="14">
        <v>3.23</v>
      </c>
      <c r="C183" s="15">
        <v>2.68</v>
      </c>
      <c r="D183" s="20">
        <f t="shared" si="23"/>
        <v>6.0090342144060838E-2</v>
      </c>
      <c r="E183" s="17">
        <f>IF(OR($A183="",$B183="",$C183=""),"",A183*'MPTO_working_3-way'!$I182)</f>
        <v>2.809239406681761</v>
      </c>
      <c r="F183" s="21">
        <f>IF(OR($A183="",$B183="",$C183=""),"",B183*'MPTO_working_3-way'!$I182)</f>
        <v>3.4240918051253164</v>
      </c>
      <c r="G183" s="22">
        <f>IF(OR($A183="",$B183="",$C183=""),"",C183*'MPTO_working_3-way'!$I182)</f>
        <v>2.8410421169460833</v>
      </c>
      <c r="H183" s="17">
        <f>IF(OR($A183="",$B183="",$C183=""),"",'MPTO_working_3-way'!E182)</f>
        <v>2.7985462832380938</v>
      </c>
      <c r="I183" s="21">
        <f>IF(OR($A183="",$B183="",$C183=""),"",'MPTO_working_3-way'!F182)</f>
        <v>3.4534273137303306</v>
      </c>
      <c r="J183" s="22">
        <f>IF(OR($A183="",$B183="",$C183=""),"",'MPTO_working_3-way'!G182)</f>
        <v>2.8320251061108492</v>
      </c>
      <c r="K183" s="17">
        <f>IF(OR($A183="",$B183="",$C183=""),"",'OddsRatio_working_3-way'!H182)</f>
        <v>2.8039966149380513</v>
      </c>
      <c r="L183" s="21">
        <f>IF(OR($A183="",$B183="",$C183=""),"",'OddsRatio_working_3-way'!I182)</f>
        <v>3.4381287583708202</v>
      </c>
      <c r="M183" s="22">
        <f>IF(OR($A183="",$B183="",$C183=""),"",'OddsRatio_working_3-way'!J182)</f>
        <v>2.8367965533914705</v>
      </c>
      <c r="N183" s="17">
        <f>IF('Log_working_3-way'!$D182="","",A183^('Log_working_3-way'!$D182))</f>
        <v>2.799518038322776</v>
      </c>
      <c r="O183" s="21">
        <f>IF('Log_working_3-way'!$D182="","",B183^('Log_working_3-way'!$D182))</f>
        <v>3.4504920831577119</v>
      </c>
      <c r="P183" s="22">
        <f>IF('Log_working_3-way'!$D182="","",C183^('Log_working_3-way'!$D182))</f>
        <v>2.8330062746207934</v>
      </c>
      <c r="Q183" s="37">
        <f t="shared" ref="Q183" si="45">(1/H183)*100</f>
        <v>35.732837651801745</v>
      </c>
      <c r="R183" s="37">
        <f t="shared" ref="R183" si="46">(1/F183)*100</f>
        <v>29.204824429741059</v>
      </c>
      <c r="S183" s="37">
        <f t="shared" ref="S183" si="47">(1/G183)*100</f>
        <v>35.19835183136702</v>
      </c>
      <c r="U183" s="4" t="s">
        <v>49</v>
      </c>
      <c r="V183" s="4" t="s">
        <v>296</v>
      </c>
      <c r="W183" s="4" t="s">
        <v>297</v>
      </c>
    </row>
    <row r="184" spans="1:23" ht="15" x14ac:dyDescent="0.25">
      <c r="A184">
        <v>6.48</v>
      </c>
      <c r="B184">
        <v>5.47</v>
      </c>
      <c r="C184">
        <v>1.44</v>
      </c>
      <c r="D184" s="20">
        <f t="shared" si="23"/>
        <v>3.1580788588710496E-2</v>
      </c>
      <c r="E184" s="17">
        <f>IF(OR($A184="",$B184="",$C184=""),"",A184*'MPTO_working_3-way'!$I183)</f>
        <v>6.684643510054844</v>
      </c>
      <c r="F184" s="21">
        <f>IF(OR($A184="",$B184="",$C184=""),"",B184*'MPTO_working_3-way'!$I183)</f>
        <v>5.6427469135802459</v>
      </c>
      <c r="G184" s="22">
        <f>IF(OR($A184="",$B184="",$C184=""),"",C184*'MPTO_working_3-way'!$I183)</f>
        <v>1.4854763355677432</v>
      </c>
      <c r="H184" s="17">
        <f>IF(OR($A184="",$B184="",$C184=""),"",'MPTO_working_3-way'!E183)</f>
        <v>6.9543902789949374</v>
      </c>
      <c r="I184" s="21">
        <f>IF(OR($A184="",$B184="",$C184=""),"",'MPTO_working_3-way'!F183)</f>
        <v>5.8042203857952233</v>
      </c>
      <c r="J184" s="22">
        <f>IF(OR($A184="",$B184="",$C184=""),"",'MPTO_working_3-way'!G183)</f>
        <v>1.4621646297864852</v>
      </c>
      <c r="K184" s="17">
        <f>IF(OR($A184="",$B184="",$C184=""),"",'OddsRatio_working_3-way'!H183)</f>
        <v>6.8457668967235188</v>
      </c>
      <c r="L184" s="21">
        <f>IF(OR($A184="",$B184="",$C184=""),"",'OddsRatio_working_3-way'!I183)</f>
        <v>5.7683536548091476</v>
      </c>
      <c r="M184" s="22">
        <f>IF(OR($A184="",$B184="",$C184=""),"",'OddsRatio_working_3-way'!J183)</f>
        <v>1.4693681449923994</v>
      </c>
      <c r="N184" s="17">
        <f>IF('Log_working_3-way'!$D183="","",A184^('Log_working_3-way'!$D183))</f>
        <v>6.9571154624781331</v>
      </c>
      <c r="O184" s="21">
        <f>IF('Log_working_3-way'!$D183="","",B184^('Log_working_3-way'!$D183))</f>
        <v>5.8350408141829808</v>
      </c>
      <c r="P184" s="22">
        <f>IF('Log_working_3-way'!$D183="","",C184^('Log_working_3-way'!$D183))</f>
        <v>1.4601015697969939</v>
      </c>
      <c r="Q184" s="37">
        <f t="shared" ref="Q184" si="48">(1/H184)*100</f>
        <v>14.379405812475079</v>
      </c>
      <c r="R184" s="37">
        <f t="shared" ref="R184" si="49">(1/F184)*100</f>
        <v>17.721865171612201</v>
      </c>
      <c r="S184" s="37">
        <f t="shared" ref="S184" si="50">(1/G184)*100</f>
        <v>67.318473950499111</v>
      </c>
      <c r="V184" t="s">
        <v>298</v>
      </c>
      <c r="W184" t="s">
        <v>299</v>
      </c>
    </row>
    <row r="185" spans="1:23" ht="15" x14ac:dyDescent="0.25">
      <c r="A185">
        <v>2.1</v>
      </c>
      <c r="B185">
        <v>3.46</v>
      </c>
      <c r="C185">
        <v>3.83</v>
      </c>
      <c r="D185" s="20">
        <f t="shared" si="23"/>
        <v>2.6304422975063968E-2</v>
      </c>
      <c r="E185" s="17">
        <f>IF(OR($A185="",$B185="",$C185=""),"",A185*'MPTO_working_3-way'!$I184)</f>
        <v>2.1552392882476346</v>
      </c>
      <c r="F185" s="21">
        <f>IF(OR($A185="",$B185="",$C185=""),"",B185*'MPTO_working_3-way'!$I184)</f>
        <v>3.5510133034937215</v>
      </c>
      <c r="G185" s="22">
        <f>IF(OR($A185="",$B185="",$C185=""),"",C185*'MPTO_working_3-way'!$I184)</f>
        <v>3.9307459399944951</v>
      </c>
      <c r="H185" s="17">
        <f>IF(OR($A185="",$B185="",$C185=""),"",'MPTO_working_3-way'!E184)</f>
        <v>2.139392846032302</v>
      </c>
      <c r="I185" s="21">
        <f>IF(OR($A185="",$B185="",$C185=""),"",'MPTO_working_3-way'!F184)</f>
        <v>3.5682528257920465</v>
      </c>
      <c r="J185" s="22">
        <f>IF(OR($A185="",$B185="",$C185=""),"",'MPTO_working_3-way'!G184)</f>
        <v>3.9630883538292547</v>
      </c>
      <c r="K185" s="17">
        <f>IF(OR($A185="",$B185="",$C185=""),"",'OddsRatio_working_3-way'!H184)</f>
        <v>2.1458679384779873</v>
      </c>
      <c r="L185" s="21">
        <f>IF(OR($A185="",$B185="",$C185=""),"",'OddsRatio_working_3-way'!I184)</f>
        <v>3.5625773896871338</v>
      </c>
      <c r="M185" s="22">
        <f>IF(OR($A185="",$B185="",$C185=""),"",'OddsRatio_working_3-way'!J184)</f>
        <v>3.9480056962660943</v>
      </c>
      <c r="N185" s="17">
        <f>IF('Log_working_3-way'!$D184="","",A185^('Log_working_3-way'!$D184))</f>
        <v>2.1394723638393334</v>
      </c>
      <c r="O185" s="21">
        <f>IF('Log_working_3-way'!$D184="","",B185^('Log_working_3-way'!$D184))</f>
        <v>3.5694917022717667</v>
      </c>
      <c r="P185" s="22">
        <f>IF('Log_working_3-way'!$D184="","",C185^('Log_working_3-way'!$D184))</f>
        <v>3.9612886307828621</v>
      </c>
      <c r="Q185" s="37">
        <f t="shared" ref="Q185:Q243" si="51">(1/H185)*100</f>
        <v>46.742233519878809</v>
      </c>
      <c r="R185" s="37">
        <f t="shared" ref="R185:R243" si="52">(1/F185)*100</f>
        <v>28.160975883028485</v>
      </c>
      <c r="S185" s="37">
        <f t="shared" ref="S185:S243" si="53">(1/G185)*100</f>
        <v>25.440463852553147</v>
      </c>
      <c r="V185" t="s">
        <v>287</v>
      </c>
      <c r="W185" t="s">
        <v>122</v>
      </c>
    </row>
    <row r="186" spans="1:23" ht="15" x14ac:dyDescent="0.25">
      <c r="A186">
        <v>8.35</v>
      </c>
      <c r="B186">
        <v>5.53</v>
      </c>
      <c r="C186">
        <v>1.37</v>
      </c>
      <c r="D186" s="20">
        <f t="shared" si="23"/>
        <v>3.0519312742632865E-2</v>
      </c>
      <c r="E186" s="17">
        <f>IF(OR($A186="",$B186="",$C186=""),"",A186*'MPTO_working_3-way'!$I185)</f>
        <v>8.6048362614009832</v>
      </c>
      <c r="F186" s="21">
        <f>IF(OR($A186="",$B186="",$C186=""),"",B186*'MPTO_working_3-way'!$I185)</f>
        <v>5.6987717994667602</v>
      </c>
      <c r="G186" s="22">
        <f>IF(OR($A186="",$B186="",$C186=""),"",C186*'MPTO_working_3-way'!$I185)</f>
        <v>1.4118114584574071</v>
      </c>
      <c r="H186" s="17">
        <f>IF(OR($A186="",$B186="",$C186=""),"",'MPTO_working_3-way'!E185)</f>
        <v>9.1251387477470374</v>
      </c>
      <c r="I186" s="21">
        <f>IF(OR($A186="",$B186="",$C186=""),"",'MPTO_working_3-way'!F185)</f>
        <v>5.8596477658972885</v>
      </c>
      <c r="J186" s="22">
        <f>IF(OR($A186="",$B186="",$C186=""),"",'MPTO_working_3-way'!G185)</f>
        <v>1.3893637752571302</v>
      </c>
      <c r="K186" s="17">
        <f>IF(OR($A186="",$B186="",$C186=""),"",'OddsRatio_working_3-way'!H185)</f>
        <v>8.8683565042677497</v>
      </c>
      <c r="L186" s="21">
        <f>IF(OR($A186="",$B186="",$C186=""),"",'OddsRatio_working_3-way'!I185)</f>
        <v>5.8494768658956326</v>
      </c>
      <c r="M186" s="22">
        <f>IF(OR($A186="",$B186="",$C186=""),"",'OddsRatio_working_3-way'!J185)</f>
        <v>1.396094136949533</v>
      </c>
      <c r="N186" s="17">
        <f>IF('Log_working_3-way'!$D185="","",A186^('Log_working_3-way'!$D185))</f>
        <v>9.0816046538105351</v>
      </c>
      <c r="O186" s="21">
        <f>IF('Log_working_3-way'!$D185="","",B186^('Log_working_3-way'!$D185))</f>
        <v>5.9172344897049163</v>
      </c>
      <c r="P186" s="22">
        <f>IF('Log_working_3-way'!$D185="","",C186^('Log_working_3-way'!$D185))</f>
        <v>1.387175274283371</v>
      </c>
      <c r="Q186" s="37">
        <f t="shared" si="51"/>
        <v>10.95873747943719</v>
      </c>
      <c r="R186" s="37">
        <f t="shared" si="52"/>
        <v>17.547640705556432</v>
      </c>
      <c r="S186" s="37">
        <f t="shared" si="53"/>
        <v>70.83098766549422</v>
      </c>
      <c r="V186" t="s">
        <v>300</v>
      </c>
      <c r="W186" t="s">
        <v>301</v>
      </c>
    </row>
    <row r="187" spans="1:23" ht="15" x14ac:dyDescent="0.25">
      <c r="A187">
        <v>2.16</v>
      </c>
      <c r="B187">
        <v>3.75</v>
      </c>
      <c r="C187">
        <v>3.37</v>
      </c>
      <c r="D187" s="20">
        <f t="shared" si="23"/>
        <v>2.6365534674140045E-2</v>
      </c>
      <c r="E187" s="17">
        <f>IF(OR($A187="",$B187="",$C187=""),"",A187*'MPTO_working_3-way'!$I186)</f>
        <v>2.2169495548961424</v>
      </c>
      <c r="F187" s="21">
        <f>IF(OR($A187="",$B187="",$C187=""),"",B187*'MPTO_working_3-way'!$I186)</f>
        <v>3.8488707550280252</v>
      </c>
      <c r="G187" s="22">
        <f>IF(OR($A187="",$B187="",$C187=""),"",C187*'MPTO_working_3-way'!$I186)</f>
        <v>3.4588518518518518</v>
      </c>
      <c r="H187" s="17">
        <f>IF(OR($A187="",$B187="",$C187=""),"",'MPTO_working_3-way'!E186)</f>
        <v>2.2017971220236174</v>
      </c>
      <c r="I187" s="21">
        <f>IF(OR($A187="",$B187="",$C187=""),"",'MPTO_working_3-way'!F186)</f>
        <v>3.8778003494665665</v>
      </c>
      <c r="J187" s="22">
        <f>IF(OR($A187="",$B187="",$C187=""),"",'MPTO_working_3-way'!G186)</f>
        <v>3.4728565794328317</v>
      </c>
      <c r="K187" s="17">
        <f>IF(OR($A187="",$B187="",$C187=""),"",'OddsRatio_working_3-way'!H186)</f>
        <v>2.2081058181364766</v>
      </c>
      <c r="L187" s="21">
        <f>IF(OR($A187="",$B187="",$C187=""),"",'OddsRatio_working_3-way'!I186)</f>
        <v>3.86404396540975</v>
      </c>
      <c r="M187" s="22">
        <f>IF(OR($A187="",$B187="",$C187=""),"",'OddsRatio_working_3-way'!J186)</f>
        <v>3.468285162916767</v>
      </c>
      <c r="N187" s="17">
        <f>IF('Log_working_3-way'!$D186="","",A187^('Log_working_3-way'!$D186))</f>
        <v>2.2019766517101194</v>
      </c>
      <c r="O187" s="21">
        <f>IF('Log_working_3-way'!$D186="","",B187^('Log_working_3-way'!$D186))</f>
        <v>3.8759481221428129</v>
      </c>
      <c r="P187" s="22">
        <f>IF('Log_working_3-way'!$D186="","",C187^('Log_working_3-way'!$D186))</f>
        <v>3.4738965830222552</v>
      </c>
      <c r="Q187" s="37">
        <f t="shared" si="51"/>
        <v>45.41744514049163</v>
      </c>
      <c r="R187" s="37">
        <f t="shared" si="52"/>
        <v>25.981646660741625</v>
      </c>
      <c r="S187" s="37">
        <f t="shared" si="53"/>
        <v>28.911327886581933</v>
      </c>
      <c r="V187" t="s">
        <v>295</v>
      </c>
      <c r="W187" t="s">
        <v>302</v>
      </c>
    </row>
    <row r="188" spans="1:23" ht="15" x14ac:dyDescent="0.25">
      <c r="A188">
        <v>3.19</v>
      </c>
      <c r="B188">
        <v>3.81</v>
      </c>
      <c r="C188">
        <v>2.23</v>
      </c>
      <c r="D188" s="20">
        <f t="shared" si="23"/>
        <v>2.4377308699043976E-2</v>
      </c>
      <c r="E188" s="17">
        <f>IF(OR($A188="",$B188="",$C188=""),"",A188*'MPTO_working_3-way'!$I187)</f>
        <v>3.26776361474995</v>
      </c>
      <c r="F188" s="21">
        <f>IF(OR($A188="",$B188="",$C188=""),"",B188*'MPTO_working_3-way'!$I187)</f>
        <v>3.9028775461433578</v>
      </c>
      <c r="G188" s="22">
        <f>IF(OR($A188="",$B188="",$C188=""),"",C188*'MPTO_working_3-way'!$I187)</f>
        <v>2.2843613983988682</v>
      </c>
      <c r="H188" s="17">
        <f>IF(OR($A188="",$B188="",$C188=""),"",'MPTO_working_3-way'!E187)</f>
        <v>3.2748890706804046</v>
      </c>
      <c r="I188" s="21">
        <f>IF(OR($A188="",$B188="",$C188=""),"",'MPTO_working_3-way'!F187)</f>
        <v>3.9317229258219761</v>
      </c>
      <c r="J188" s="22">
        <f>IF(OR($A188="",$B188="",$C188=""),"",'MPTO_working_3-way'!G187)</f>
        <v>2.2711543759521557</v>
      </c>
      <c r="K188" s="17">
        <f>IF(OR($A188="",$B188="",$C188=""),"",'OddsRatio_working_3-way'!H187)</f>
        <v>3.2733806163573518</v>
      </c>
      <c r="L188" s="21">
        <f>IF(OR($A188="",$B188="",$C188=""),"",'OddsRatio_working_3-way'!I187)</f>
        <v>3.9169860876548674</v>
      </c>
      <c r="M188" s="22">
        <f>IF(OR($A188="",$B188="",$C188=""),"",'OddsRatio_working_3-way'!J187)</f>
        <v>2.2768302091870058</v>
      </c>
      <c r="N188" s="17">
        <f>IF('Log_working_3-way'!$D187="","",A188^('Log_working_3-way'!$D187))</f>
        <v>3.2761699296854085</v>
      </c>
      <c r="O188" s="21">
        <f>IF('Log_working_3-way'!$D187="","",B188^('Log_working_3-way'!$D187))</f>
        <v>3.9289187550612286</v>
      </c>
      <c r="P188" s="22">
        <f>IF('Log_working_3-way'!$D187="","",C188^('Log_working_3-way'!$D187))</f>
        <v>2.2714749903971998</v>
      </c>
      <c r="Q188" s="37">
        <f t="shared" si="51"/>
        <v>30.53538542581034</v>
      </c>
      <c r="R188" s="37">
        <f t="shared" si="52"/>
        <v>25.622120811557451</v>
      </c>
      <c r="S188" s="37">
        <f t="shared" si="53"/>
        <v>43.775910444858248</v>
      </c>
      <c r="V188" t="s">
        <v>289</v>
      </c>
      <c r="W188" t="s">
        <v>303</v>
      </c>
    </row>
    <row r="189" spans="1:23" ht="15" x14ac:dyDescent="0.25">
      <c r="A189">
        <v>1.71</v>
      </c>
      <c r="B189">
        <v>4.1100000000000003</v>
      </c>
      <c r="C189">
        <v>4.97</v>
      </c>
      <c r="D189" s="20">
        <f t="shared" si="23"/>
        <v>2.9311567531281391E-2</v>
      </c>
      <c r="E189" s="17">
        <f>IF(OR($A189="",$B189="",$C189=""),"",A189*'MPTO_working_3-way'!$I188)</f>
        <v>1.7601227804784911</v>
      </c>
      <c r="F189" s="21">
        <f>IF(OR($A189="",$B189="",$C189=""),"",B189*'MPTO_working_3-way'!$I188)</f>
        <v>4.2304705425535669</v>
      </c>
      <c r="G189" s="22">
        <f>IF(OR($A189="",$B189="",$C189=""),"",C189*'MPTO_working_3-way'!$I188)</f>
        <v>5.1156784906304686</v>
      </c>
      <c r="H189" s="17">
        <f>IF(OR($A189="",$B189="",$C189=""),"",'MPTO_working_3-way'!E188)</f>
        <v>1.7390554312060902</v>
      </c>
      <c r="I189" s="21">
        <f>IF(OR($A189="",$B189="",$C189=""),"",'MPTO_working_3-way'!F188)</f>
        <v>4.2819495970477917</v>
      </c>
      <c r="J189" s="22">
        <f>IF(OR($A189="",$B189="",$C189=""),"",'MPTO_working_3-way'!G188)</f>
        <v>5.2236582147654946</v>
      </c>
      <c r="K189" s="17">
        <f>IF(OR($A189="",$B189="",$C189=""),"",'OddsRatio_working_3-way'!H188)</f>
        <v>1.7465553021170834</v>
      </c>
      <c r="L189" s="21">
        <f>IF(OR($A189="",$B189="",$C189=""),"",'OddsRatio_working_3-way'!I188)</f>
        <v>4.2701225205410269</v>
      </c>
      <c r="M189" s="22">
        <f>IF(OR($A189="",$B189="",$C189=""),"",'OddsRatio_working_3-way'!J188)</f>
        <v>5.1744007738096069</v>
      </c>
      <c r="N189" s="17">
        <f>IF('Log_working_3-way'!$D188="","",A189^('Log_working_3-way'!$D188))</f>
        <v>1.7381628447553177</v>
      </c>
      <c r="O189" s="21">
        <f>IF('Log_working_3-way'!$D188="","",B189^('Log_working_3-way'!$D188))</f>
        <v>4.2907410444578904</v>
      </c>
      <c r="P189" s="22">
        <f>IF('Log_working_3-way'!$D188="","",C189^('Log_working_3-way'!$D188))</f>
        <v>5.2186636347590181</v>
      </c>
      <c r="Q189" s="37">
        <f t="shared" si="51"/>
        <v>57.502479912699975</v>
      </c>
      <c r="R189" s="37">
        <f t="shared" si="52"/>
        <v>23.638032458592349</v>
      </c>
      <c r="S189" s="37">
        <f t="shared" si="53"/>
        <v>19.547749176019028</v>
      </c>
      <c r="V189" t="s">
        <v>159</v>
      </c>
      <c r="W189" t="s">
        <v>304</v>
      </c>
    </row>
    <row r="190" spans="1:23" ht="15" x14ac:dyDescent="0.25">
      <c r="A190">
        <v>1.39</v>
      </c>
      <c r="B190">
        <v>5.47</v>
      </c>
      <c r="C190">
        <v>7.82</v>
      </c>
      <c r="D190" s="20">
        <f t="shared" si="23"/>
        <v>3.011705477326232E-2</v>
      </c>
      <c r="E190" s="17">
        <f>IF(OR($A190="",$B190="",$C190=""),"",A190*'MPTO_working_3-way'!$I189)</f>
        <v>1.4318627061348346</v>
      </c>
      <c r="F190" s="21">
        <f>IF(OR($A190="",$B190="",$C190=""),"",B190*'MPTO_working_3-way'!$I189)</f>
        <v>5.6347402896097449</v>
      </c>
      <c r="G190" s="22">
        <f>IF(OR($A190="",$B190="",$C190=""),"",C190*'MPTO_working_3-way'!$I189)</f>
        <v>8.0555153683269118</v>
      </c>
      <c r="H190" s="17">
        <f>IF(OR($A190="",$B190="",$C190=""),"",'MPTO_working_3-way'!E189)</f>
        <v>1.409670879255029</v>
      </c>
      <c r="I190" s="21">
        <f>IF(OR($A190="",$B190="",$C190=""),"",'MPTO_working_3-way'!F189)</f>
        <v>5.7878295733766372</v>
      </c>
      <c r="J190" s="22">
        <f>IF(OR($A190="",$B190="",$C190=""),"",'MPTO_working_3-way'!G189)</f>
        <v>8.4862110395606791</v>
      </c>
      <c r="K190" s="17">
        <f>IF(OR($A190="",$B190="",$C190=""),"",'OddsRatio_working_3-way'!H189)</f>
        <v>1.4163968959951339</v>
      </c>
      <c r="L190" s="21">
        <f>IF(OR($A190="",$B190="",$C190=""),"",'OddsRatio_working_3-way'!I189)</f>
        <v>5.7725490387134535</v>
      </c>
      <c r="M190" s="22">
        <f>IF(OR($A190="",$B190="",$C190=""),"",'OddsRatio_working_3-way'!J189)</f>
        <v>8.2816072581713112</v>
      </c>
      <c r="N190" s="17">
        <f>IF('Log_working_3-way'!$D189="","",A190^('Log_working_3-way'!$D189))</f>
        <v>1.4075786631360849</v>
      </c>
      <c r="O190" s="21">
        <f>IF('Log_working_3-way'!$D189="","",B190^('Log_working_3-way'!$D189))</f>
        <v>5.8364818739714419</v>
      </c>
      <c r="P190" s="22">
        <f>IF('Log_working_3-way'!$D189="","",C190^('Log_working_3-way'!$D189))</f>
        <v>8.4585166347095466</v>
      </c>
      <c r="Q190" s="37">
        <f t="shared" si="51"/>
        <v>70.93854421739006</v>
      </c>
      <c r="R190" s="37">
        <f t="shared" si="52"/>
        <v>17.747046866453868</v>
      </c>
      <c r="S190" s="37">
        <f t="shared" si="53"/>
        <v>12.413855033184484</v>
      </c>
      <c r="V190" t="s">
        <v>305</v>
      </c>
      <c r="W190" t="s">
        <v>306</v>
      </c>
    </row>
    <row r="191" spans="1:23" ht="15" x14ac:dyDescent="0.25">
      <c r="A191">
        <v>2.33</v>
      </c>
      <c r="B191">
        <v>3.49</v>
      </c>
      <c r="C191">
        <v>3.14</v>
      </c>
      <c r="D191" s="20">
        <f t="shared" si="23"/>
        <v>3.4188838225239326E-2</v>
      </c>
      <c r="E191" s="17">
        <f>IF(OR($A191="",$B191="",$C191=""),"",A191*'MPTO_working_3-way'!$I190)</f>
        <v>2.4096599930648077</v>
      </c>
      <c r="F191" s="21">
        <f>IF(OR($A191="",$B191="",$C191=""),"",B191*'MPTO_working_3-way'!$I190)</f>
        <v>3.6093190454060853</v>
      </c>
      <c r="G191" s="22">
        <f>IF(OR($A191="",$B191="",$C191=""),"",C191*'MPTO_working_3-way'!$I190)</f>
        <v>3.2473529520272515</v>
      </c>
      <c r="H191" s="17">
        <f>IF(OR($A191="",$B191="",$C191=""),"",'MPTO_working_3-way'!E190)</f>
        <v>2.39355690892164</v>
      </c>
      <c r="I191" s="21">
        <f>IF(OR($A191="",$B191="",$C191=""),"",'MPTO_working_3-way'!F190)</f>
        <v>3.6345573026069249</v>
      </c>
      <c r="J191" s="22">
        <f>IF(OR($A191="",$B191="",$C191=""),"",'MPTO_working_3-way'!G190)</f>
        <v>3.2565328032681382</v>
      </c>
      <c r="K191" s="17">
        <f>IF(OR($A191="",$B191="",$C191=""),"",'OddsRatio_working_3-way'!H190)</f>
        <v>2.4005825161480523</v>
      </c>
      <c r="L191" s="21">
        <f>IF(OR($A191="",$B191="",$C191=""),"",'OddsRatio_working_3-way'!I190)</f>
        <v>3.6221432069237971</v>
      </c>
      <c r="M191" s="22">
        <f>IF(OR($A191="",$B191="",$C191=""),"",'OddsRatio_working_3-way'!J190)</f>
        <v>3.2535688605690467</v>
      </c>
      <c r="N191" s="17">
        <f>IF('Log_working_3-way'!$D190="","",A191^('Log_working_3-way'!$D190))</f>
        <v>2.3940129662217973</v>
      </c>
      <c r="O191" s="21">
        <f>IF('Log_working_3-way'!$D190="","",B191^('Log_working_3-way'!$D190))</f>
        <v>3.632605890962799</v>
      </c>
      <c r="P191" s="22">
        <f>IF('Log_working_3-way'!$D190="","",C191^('Log_working_3-way'!$D190))</f>
        <v>3.2572563664206777</v>
      </c>
      <c r="Q191" s="37">
        <f t="shared" si="51"/>
        <v>41.778826994781006</v>
      </c>
      <c r="R191" s="37">
        <f t="shared" si="52"/>
        <v>27.706057220760037</v>
      </c>
      <c r="S191" s="37">
        <f t="shared" si="53"/>
        <v>30.794312006513547</v>
      </c>
      <c r="V191" t="s">
        <v>219</v>
      </c>
      <c r="W191" t="s">
        <v>220</v>
      </c>
    </row>
    <row r="192" spans="1:23" ht="15" x14ac:dyDescent="0.25">
      <c r="A192">
        <v>5.84</v>
      </c>
      <c r="B192">
        <v>4.54</v>
      </c>
      <c r="C192">
        <v>1.56</v>
      </c>
      <c r="D192" s="20">
        <f t="shared" si="23"/>
        <v>3.252283491858643E-2</v>
      </c>
      <c r="E192" s="17">
        <f>IF(OR($A192="",$B192="",$C192=""),"",A192*'MPTO_working_3-way'!$I191)</f>
        <v>6.0299333559245447</v>
      </c>
      <c r="F192" s="21">
        <f>IF(OR($A192="",$B192="",$C192=""),"",B192*'MPTO_working_3-way'!$I191)</f>
        <v>4.6876536705303824</v>
      </c>
      <c r="G192" s="22">
        <f>IF(OR($A192="",$B192="",$C192=""),"",C192*'MPTO_working_3-way'!$I191)</f>
        <v>1.610735622472995</v>
      </c>
      <c r="H192" s="17">
        <f>IF(OR($A192="",$B192="",$C192=""),"",'MPTO_working_3-way'!E191)</f>
        <v>6.2347275773469368</v>
      </c>
      <c r="I192" s="21">
        <f>IF(OR($A192="",$B192="",$C192=""),"",'MPTO_working_3-way'!F191)</f>
        <v>4.7750162241106908</v>
      </c>
      <c r="J192" s="22">
        <f>IF(OR($A192="",$B192="",$C192=""),"",'MPTO_working_3-way'!G191)</f>
        <v>1.5868363771186353</v>
      </c>
      <c r="K192" s="17">
        <f>IF(OR($A192="",$B192="",$C192=""),"",'OddsRatio_working_3-way'!H191)</f>
        <v>6.1404696576307378</v>
      </c>
      <c r="L192" s="21">
        <f>IF(OR($A192="",$B192="",$C192=""),"",'OddsRatio_working_3-way'!I191)</f>
        <v>4.7597649975233072</v>
      </c>
      <c r="M192" s="22">
        <f>IF(OR($A192="",$B192="",$C192=""),"",'OddsRatio_working_3-way'!J191)</f>
        <v>1.5947650843539696</v>
      </c>
      <c r="N192" s="17">
        <f>IF('Log_working_3-way'!$D191="","",A192^('Log_working_3-way'!$D191))</f>
        <v>6.2246356928653404</v>
      </c>
      <c r="O192" s="21">
        <f>IF('Log_working_3-way'!$D191="","",B192^('Log_working_3-way'!$D191))</f>
        <v>4.7951739294338784</v>
      </c>
      <c r="P192" s="22">
        <f>IF('Log_working_3-way'!$D191="","",C192^('Log_working_3-way'!$D191))</f>
        <v>1.5852759095911098</v>
      </c>
      <c r="Q192" s="37">
        <f t="shared" si="51"/>
        <v>16.039193173946661</v>
      </c>
      <c r="R192" s="37">
        <f t="shared" si="52"/>
        <v>21.332633984601841</v>
      </c>
      <c r="S192" s="37">
        <f t="shared" si="53"/>
        <v>62.083434801341255</v>
      </c>
      <c r="V192" t="s">
        <v>307</v>
      </c>
      <c r="W192" t="s">
        <v>161</v>
      </c>
    </row>
    <row r="193" spans="1:23" ht="15" x14ac:dyDescent="0.25">
      <c r="A193">
        <v>6.44</v>
      </c>
      <c r="B193">
        <v>4.32</v>
      </c>
      <c r="C193">
        <v>1.54</v>
      </c>
      <c r="D193" s="20">
        <f t="shared" si="23"/>
        <v>3.6111633937720988E-2</v>
      </c>
      <c r="E193" s="17">
        <f>IF(OR($A193="",$B193="",$C193=""),"",A193*'MPTO_working_3-way'!$I192)</f>
        <v>6.6725589225589239</v>
      </c>
      <c r="F193" s="21">
        <f>IF(OR($A193="",$B193="",$C193=""),"",B193*'MPTO_working_3-way'!$I192)</f>
        <v>4.4760022586109551</v>
      </c>
      <c r="G193" s="22">
        <f>IF(OR($A193="",$B193="",$C193=""),"",C193*'MPTO_working_3-way'!$I192)</f>
        <v>1.5956119162640903</v>
      </c>
      <c r="H193" s="17">
        <f>IF(OR($A193="",$B193="",$C193=""),"",'MPTO_working_3-way'!E192)</f>
        <v>6.9811784458530548</v>
      </c>
      <c r="I193" s="21">
        <f>IF(OR($A193="",$B193="",$C193=""),"",'MPTO_working_3-way'!F192)</f>
        <v>4.5569656443082014</v>
      </c>
      <c r="J193" s="22">
        <f>IF(OR($A193="",$B193="",$C193=""),"",'MPTO_working_3-way'!G192)</f>
        <v>1.5690866382457418</v>
      </c>
      <c r="K193" s="17">
        <f>IF(OR($A193="",$B193="",$C193=""),"",'OddsRatio_working_3-way'!H192)</f>
        <v>6.8215555518979603</v>
      </c>
      <c r="L193" s="21">
        <f>IF(OR($A193="",$B193="",$C193=""),"",'OddsRatio_working_3-way'!I192)</f>
        <v>4.5528611088789024</v>
      </c>
      <c r="M193" s="22">
        <f>IF(OR($A193="",$B193="",$C193=""),"",'OddsRatio_working_3-way'!J192)</f>
        <v>1.5778749996369297</v>
      </c>
      <c r="N193" s="17">
        <f>IF('Log_working_3-way'!$D192="","",A193^('Log_working_3-way'!$D192))</f>
        <v>6.9483751425063467</v>
      </c>
      <c r="O193" s="21">
        <f>IF('Log_working_3-way'!$D192="","",B193^('Log_working_3-way'!$D192))</f>
        <v>4.5857189645129788</v>
      </c>
      <c r="P193" s="22">
        <f>IF('Log_working_3-way'!$D192="","",C193^('Log_working_3-way'!$D192))</f>
        <v>1.5673658198005449</v>
      </c>
      <c r="Q193" s="37">
        <f t="shared" si="51"/>
        <v>14.324229179301639</v>
      </c>
      <c r="R193" s="37">
        <f t="shared" si="52"/>
        <v>22.341364955216346</v>
      </c>
      <c r="S193" s="37">
        <f t="shared" si="53"/>
        <v>62.671880913334164</v>
      </c>
      <c r="V193" t="s">
        <v>308</v>
      </c>
      <c r="W193" t="s">
        <v>294</v>
      </c>
    </row>
    <row r="194" spans="1:23" ht="15" x14ac:dyDescent="0.25">
      <c r="A194">
        <v>3.22</v>
      </c>
      <c r="B194">
        <v>3.26</v>
      </c>
      <c r="C194">
        <v>2.42</v>
      </c>
      <c r="D194" s="20">
        <f t="shared" si="23"/>
        <v>3.0530612964716486E-2</v>
      </c>
      <c r="E194" s="17">
        <f>IF(OR($A194="",$B194="",$C194=""),"",A194*'MPTO_working_3-way'!$I193)</f>
        <v>3.3183085737463873</v>
      </c>
      <c r="F194" s="21">
        <f>IF(OR($A194="",$B194="",$C194=""),"",B194*'MPTO_working_3-way'!$I193)</f>
        <v>3.3595297982649757</v>
      </c>
      <c r="G194" s="22">
        <f>IF(OR($A194="",$B194="",$C194=""),"",C194*'MPTO_working_3-way'!$I193)</f>
        <v>2.4938840833746139</v>
      </c>
      <c r="H194" s="17">
        <f>IF(OR($A194="",$B194="",$C194=""),"",'MPTO_working_3-way'!E193)</f>
        <v>3.3290927879509473</v>
      </c>
      <c r="I194" s="21">
        <f>IF(OR($A194="",$B194="",$C194=""),"",'MPTO_working_3-way'!F193)</f>
        <v>3.3718670835334659</v>
      </c>
      <c r="J194" s="22">
        <f>IF(OR($A194="",$B194="",$C194=""),"",'MPTO_working_3-way'!G193)</f>
        <v>2.4811047158968229</v>
      </c>
      <c r="K194" s="17">
        <f>IF(OR($A194="",$B194="",$C194=""),"",'OddsRatio_working_3-way'!H193)</f>
        <v>3.3243879937720529</v>
      </c>
      <c r="L194" s="21">
        <f>IF(OR($A194="",$B194="",$C194=""),"",'OddsRatio_working_3-way'!I193)</f>
        <v>3.3662688585247023</v>
      </c>
      <c r="M194" s="22">
        <f>IF(OR($A194="",$B194="",$C194=""),"",'OddsRatio_working_3-way'!J193)</f>
        <v>2.4867706987190608</v>
      </c>
      <c r="N194" s="17">
        <f>IF('Log_working_3-way'!$D193="","",A194^('Log_working_3-way'!$D193))</f>
        <v>3.3288060531649122</v>
      </c>
      <c r="O194" s="21">
        <f>IF('Log_working_3-way'!$D193="","",B194^('Log_working_3-way'!$D193))</f>
        <v>3.3713403186140556</v>
      </c>
      <c r="P194" s="22">
        <f>IF('Log_working_3-way'!$D193="","",C194^('Log_working_3-way'!$D193))</f>
        <v>2.4815493291758997</v>
      </c>
      <c r="Q194" s="37">
        <f t="shared" si="51"/>
        <v>30.038213522294129</v>
      </c>
      <c r="R194" s="37">
        <f t="shared" si="52"/>
        <v>29.766070255321104</v>
      </c>
      <c r="S194" s="37">
        <f t="shared" si="53"/>
        <v>40.098094641465622</v>
      </c>
      <c r="V194" t="s">
        <v>309</v>
      </c>
      <c r="W194" t="s">
        <v>310</v>
      </c>
    </row>
    <row r="195" spans="1:23" ht="15" x14ac:dyDescent="0.25">
      <c r="A195">
        <v>1.85</v>
      </c>
      <c r="B195">
        <v>3.72</v>
      </c>
      <c r="C195">
        <v>4.34</v>
      </c>
      <c r="D195" s="20">
        <f t="shared" si="23"/>
        <v>3.9772491385394515E-2</v>
      </c>
      <c r="E195" s="17">
        <f>IF(OR($A195="",$B195="",$C195=""),"",A195*'MPTO_working_3-way'!$I194)</f>
        <v>1.9235791090629799</v>
      </c>
      <c r="F195" s="21">
        <f>IF(OR($A195="",$B195="",$C195=""),"",B195*'MPTO_working_3-way'!$I194)</f>
        <v>3.8679536679536679</v>
      </c>
      <c r="G195" s="22">
        <f>IF(OR($A195="",$B195="",$C195=""),"",C195*'MPTO_working_3-way'!$I194)</f>
        <v>4.512612612612612</v>
      </c>
      <c r="H195" s="17">
        <f>IF(OR($A195="",$B195="",$C195=""),"",'MPTO_working_3-way'!E194)</f>
        <v>1.8965146186551889</v>
      </c>
      <c r="I195" s="21">
        <f>IF(OR($A195="",$B195="",$C195=""),"",'MPTO_working_3-way'!F194)</f>
        <v>3.9129799101099256</v>
      </c>
      <c r="J195" s="22">
        <f>IF(OR($A195="",$B195="",$C195=""),"",'MPTO_working_3-way'!G194)</f>
        <v>4.6049579403517704</v>
      </c>
      <c r="K195" s="17">
        <f>IF(OR($A195="",$B195="",$C195=""),"",'OddsRatio_working_3-way'!H194)</f>
        <v>1.9066195295223678</v>
      </c>
      <c r="L195" s="21">
        <f>IF(OR($A195="",$B195="",$C195=""),"",'OddsRatio_working_3-way'!I194)</f>
        <v>3.9011824944715787</v>
      </c>
      <c r="M195" s="22">
        <f>IF(OR($A195="",$B195="",$C195=""),"",'OddsRatio_working_3-way'!J194)</f>
        <v>4.5624814454173057</v>
      </c>
      <c r="N195" s="17">
        <f>IF('Log_working_3-way'!$D194="","",A195^('Log_working_3-way'!$D194))</f>
        <v>1.8957701216822407</v>
      </c>
      <c r="O195" s="21">
        <f>IF('Log_working_3-way'!$D194="","",B195^('Log_working_3-way'!$D194))</f>
        <v>3.9193038171163028</v>
      </c>
      <c r="P195" s="22">
        <f>IF('Log_working_3-way'!$D194="","",C195^('Log_working_3-way'!$D194))</f>
        <v>4.6006089385389233</v>
      </c>
      <c r="Q195" s="37">
        <f t="shared" si="51"/>
        <v>52.728304341207568</v>
      </c>
      <c r="R195" s="37">
        <f t="shared" si="52"/>
        <v>25.8534637652226</v>
      </c>
      <c r="S195" s="37">
        <f t="shared" si="53"/>
        <v>22.16011179876223</v>
      </c>
      <c r="V195" t="s">
        <v>311</v>
      </c>
      <c r="W195" t="s">
        <v>312</v>
      </c>
    </row>
    <row r="196" spans="1:23" ht="15" x14ac:dyDescent="0.25">
      <c r="A196">
        <v>1.85</v>
      </c>
      <c r="B196">
        <v>3.73</v>
      </c>
      <c r="C196">
        <v>4.33</v>
      </c>
      <c r="D196" s="20">
        <f t="shared" si="23"/>
        <v>3.9583937502938982E-2</v>
      </c>
      <c r="E196" s="17">
        <f>IF(OR($A196="",$B196="",$C196=""),"",A196*'MPTO_working_3-way'!$I195)</f>
        <v>1.9232302843804372</v>
      </c>
      <c r="F196" s="21">
        <f>IF(OR($A196="",$B196="",$C196=""),"",B196*'MPTO_working_3-way'!$I195)</f>
        <v>3.8776480868859622</v>
      </c>
      <c r="G196" s="22">
        <f>IF(OR($A196="",$B196="",$C196=""),"",C196*'MPTO_working_3-way'!$I195)</f>
        <v>4.5013984493877262</v>
      </c>
      <c r="H196" s="17">
        <f>IF(OR($A196="",$B196="",$C196=""),"",'MPTO_working_3-way'!E195)</f>
        <v>1.8962885840935151</v>
      </c>
      <c r="I196" s="21">
        <f>IF(OR($A196="",$B196="",$C196=""),"",'MPTO_working_3-way'!F195)</f>
        <v>3.923078337056729</v>
      </c>
      <c r="J196" s="22">
        <f>IF(OR($A196="",$B196="",$C196=""),"",'MPTO_working_3-way'!G195)</f>
        <v>4.5923753372715952</v>
      </c>
      <c r="K196" s="17">
        <f>IF(OR($A196="",$B196="",$C196=""),"",'OddsRatio_working_3-way'!H195)</f>
        <v>1.9063446419950625</v>
      </c>
      <c r="L196" s="21">
        <f>IF(OR($A196="",$B196="",$C196=""),"",'OddsRatio_working_3-way'!I195)</f>
        <v>3.9109657325253182</v>
      </c>
      <c r="M196" s="22">
        <f>IF(OR($A196="",$B196="",$C196=""),"",'OddsRatio_working_3-way'!J195)</f>
        <v>4.5507384209924222</v>
      </c>
      <c r="N196" s="17">
        <f>IF('Log_working_3-way'!$D195="","",A196^('Log_working_3-way'!$D195))</f>
        <v>1.8955446958248601</v>
      </c>
      <c r="O196" s="21">
        <f>IF('Log_working_3-way'!$D195="","",B196^('Log_working_3-way'!$D195))</f>
        <v>3.92925873275514</v>
      </c>
      <c r="P196" s="22">
        <f>IF('Log_working_3-way'!$D195="","",C196^('Log_working_3-way'!$D195))</f>
        <v>4.5882877990690583</v>
      </c>
      <c r="Q196" s="37">
        <f t="shared" si="51"/>
        <v>52.734589470622751</v>
      </c>
      <c r="R196" s="37">
        <f t="shared" si="52"/>
        <v>25.788828114184902</v>
      </c>
      <c r="S196" s="37">
        <f t="shared" si="53"/>
        <v>22.215318444782834</v>
      </c>
      <c r="V196" t="s">
        <v>313</v>
      </c>
      <c r="W196" t="s">
        <v>50</v>
      </c>
    </row>
    <row r="197" spans="1:23" ht="15" x14ac:dyDescent="0.25">
      <c r="A197">
        <v>1.94</v>
      </c>
      <c r="B197">
        <v>3.7</v>
      </c>
      <c r="C197">
        <v>3.97</v>
      </c>
      <c r="D197" s="20">
        <f t="shared" ref="D197:D260" si="54">IF(OR($A197="",$B197="",$C197=""),"",(1/A197)+(1/B197)+(1/C197)-1)</f>
        <v>3.7623356561786725E-2</v>
      </c>
      <c r="E197" s="17">
        <f>IF(OR($A197="",$B197="",$C197=""),"",A197*'MPTO_working_3-way'!$I196)</f>
        <v>2.0129893117298661</v>
      </c>
      <c r="F197" s="21">
        <f>IF(OR($A197="",$B197="",$C197=""),"",B197*'MPTO_working_3-way'!$I196)</f>
        <v>3.8392064192786113</v>
      </c>
      <c r="G197" s="22">
        <f>IF(OR($A197="",$B197="",$C197=""),"",C197*'MPTO_working_3-way'!$I196)</f>
        <v>4.1193647255502936</v>
      </c>
      <c r="H197" s="17">
        <f>IF(OR($A197="",$B197="",$C197=""),"",'MPTO_working_3-way'!E196)</f>
        <v>1.9883767501510647</v>
      </c>
      <c r="I197" s="21">
        <f>IF(OR($A197="",$B197="",$C197=""),"",'MPTO_working_3-way'!F196)</f>
        <v>3.880042263378185</v>
      </c>
      <c r="J197" s="22">
        <f>IF(OR($A197="",$B197="",$C197=""),"",'MPTO_working_3-way'!G196)</f>
        <v>4.1780160747849919</v>
      </c>
      <c r="K197" s="17">
        <f>IF(OR($A197="",$B197="",$C197=""),"",'OddsRatio_working_3-way'!H196)</f>
        <v>1.9978416920387378</v>
      </c>
      <c r="L197" s="21">
        <f>IF(OR($A197="",$B197="",$C197=""),"",'OddsRatio_working_3-way'!I196)</f>
        <v>3.8661410303240364</v>
      </c>
      <c r="M197" s="22">
        <f>IF(OR($A197="",$B197="",$C197=""),"",'OddsRatio_working_3-way'!J196)</f>
        <v>4.1527551333564388</v>
      </c>
      <c r="N197" s="17">
        <f>IF('Log_working_3-way'!$D196="","",A197^('Log_working_3-way'!$D196))</f>
        <v>1.9879433337675569</v>
      </c>
      <c r="O197" s="21">
        <f>IF('Log_working_3-way'!$D196="","",B197^('Log_working_3-way'!$D196))</f>
        <v>3.8826978435790114</v>
      </c>
      <c r="P197" s="22">
        <f>IF('Log_working_3-way'!$D196="","",C197^('Log_working_3-way'!$D196))</f>
        <v>4.1768533877233072</v>
      </c>
      <c r="Q197" s="37">
        <f t="shared" si="51"/>
        <v>50.292279867184433</v>
      </c>
      <c r="R197" s="37">
        <f t="shared" si="52"/>
        <v>26.047049592814041</v>
      </c>
      <c r="S197" s="37">
        <f t="shared" si="53"/>
        <v>24.275587781715856</v>
      </c>
      <c r="V197" t="s">
        <v>193</v>
      </c>
      <c r="W197" t="s">
        <v>314</v>
      </c>
    </row>
    <row r="198" spans="1:23" ht="15" x14ac:dyDescent="0.25">
      <c r="A198">
        <v>2.64</v>
      </c>
      <c r="B198">
        <v>3.19</v>
      </c>
      <c r="C198">
        <v>2.88</v>
      </c>
      <c r="D198" s="20">
        <f t="shared" si="54"/>
        <v>3.9489724834552486E-2</v>
      </c>
      <c r="E198" s="17">
        <f>IF(OR($A198="",$B198="",$C198=""),"",A198*'MPTO_working_3-way'!$I197)</f>
        <v>2.7442528735632186</v>
      </c>
      <c r="F198" s="21">
        <f>IF(OR($A198="",$B198="",$C198=""),"",B198*'MPTO_working_3-way'!$I197)</f>
        <v>3.3159722222222223</v>
      </c>
      <c r="G198" s="22">
        <f>IF(OR($A198="",$B198="",$C198=""),"",C198*'MPTO_working_3-way'!$I197)</f>
        <v>2.9937304075235112</v>
      </c>
      <c r="H198" s="17">
        <f>IF(OR($A198="",$B198="",$C198=""),"",'MPTO_working_3-way'!E197)</f>
        <v>2.7350454491326954</v>
      </c>
      <c r="I198" s="21">
        <f>IF(OR($A198="",$B198="",$C198=""),"",'MPTO_working_3-way'!F197)</f>
        <v>3.3298216788285897</v>
      </c>
      <c r="J198" s="22">
        <f>IF(OR($A198="",$B198="",$C198=""),"",'MPTO_working_3-way'!G197)</f>
        <v>2.9934833608480327</v>
      </c>
      <c r="K198" s="17">
        <f>IF(OR($A198="",$B198="",$C198=""),"",'OddsRatio_working_3-way'!H197)</f>
        <v>2.7394199469613647</v>
      </c>
      <c r="L198" s="21">
        <f>IF(OR($A198="",$B198="",$C198=""),"",'OddsRatio_working_3-way'!I197)</f>
        <v>3.3227620023447488</v>
      </c>
      <c r="M198" s="22">
        <f>IF(OR($A198="",$B198="",$C198=""),"",'OddsRatio_working_3-way'!J197)</f>
        <v>2.9939692074922961</v>
      </c>
      <c r="N198" s="17">
        <f>IF('Log_working_3-way'!$D197="","",A198^('Log_working_3-way'!$D197))</f>
        <v>2.7356146995506188</v>
      </c>
      <c r="O198" s="21">
        <f>IF('Log_working_3-way'!$D197="","",B198^('Log_working_3-way'!$D197))</f>
        <v>3.3285392082111103</v>
      </c>
      <c r="P198" s="22">
        <f>IF('Log_working_3-way'!$D197="","",C198^('Log_working_3-way'!$D197))</f>
        <v>2.9938385086138908</v>
      </c>
      <c r="Q198" s="37">
        <f t="shared" si="51"/>
        <v>36.562463717636135</v>
      </c>
      <c r="R198" s="37">
        <f t="shared" si="52"/>
        <v>30.157068062827225</v>
      </c>
      <c r="S198" s="37">
        <f t="shared" si="53"/>
        <v>33.403141361256544</v>
      </c>
      <c r="V198" t="s">
        <v>194</v>
      </c>
      <c r="W198" t="s">
        <v>315</v>
      </c>
    </row>
    <row r="199" spans="1:23" ht="15" x14ac:dyDescent="0.25">
      <c r="A199">
        <v>2.65</v>
      </c>
      <c r="B199">
        <v>3.36</v>
      </c>
      <c r="C199">
        <v>2.74</v>
      </c>
      <c r="D199" s="20">
        <f t="shared" si="54"/>
        <v>3.9941041834720359E-2</v>
      </c>
      <c r="E199" s="17">
        <f>IF(OR($A199="",$B199="",$C199=""),"",A199*'MPTO_working_3-way'!$I198)</f>
        <v>2.755843760862009</v>
      </c>
      <c r="F199" s="21">
        <f>IF(OR($A199="",$B199="",$C199=""),"",B199*'MPTO_working_3-way'!$I198)</f>
        <v>3.4942019005646601</v>
      </c>
      <c r="G199" s="22">
        <f>IF(OR($A199="",$B199="",$C199=""),"",C199*'MPTO_working_3-way'!$I198)</f>
        <v>2.8494384546271339</v>
      </c>
      <c r="H199" s="17">
        <f>IF(OR($A199="",$B199="",$C199=""),"",'MPTO_working_3-way'!E198)</f>
        <v>2.7469145903359609</v>
      </c>
      <c r="I199" s="21">
        <f>IF(OR($A199="",$B199="",$C199=""),"",'MPTO_working_3-way'!F198)</f>
        <v>3.5173447850307755</v>
      </c>
      <c r="J199" s="22">
        <f>IF(OR($A199="",$B199="",$C199=""),"",'MPTO_working_3-way'!G198)</f>
        <v>2.8437381010476517</v>
      </c>
      <c r="K199" s="17">
        <f>IF(OR($A199="",$B199="",$C199=""),"",'OddsRatio_working_3-way'!H198)</f>
        <v>2.7514285912971395</v>
      </c>
      <c r="L199" s="21">
        <f>IF(OR($A199="",$B199="",$C199=""),"",'OddsRatio_working_3-way'!I198)</f>
        <v>3.5050736214916673</v>
      </c>
      <c r="M199" s="22">
        <f>IF(OR($A199="",$B199="",$C199=""),"",'OddsRatio_working_3-way'!J198)</f>
        <v>2.8469610599133475</v>
      </c>
      <c r="N199" s="17">
        <f>IF('Log_working_3-way'!$D198="","",A199^('Log_working_3-way'!$D198))</f>
        <v>2.7477184288870244</v>
      </c>
      <c r="O199" s="21">
        <f>IF('Log_working_3-way'!$D198="","",B199^('Log_working_3-way'!$D198))</f>
        <v>3.5147644433079188</v>
      </c>
      <c r="P199" s="22">
        <f>IF('Log_working_3-way'!$D198="","",C199^('Log_working_3-way'!$D198))</f>
        <v>2.8445649829452093</v>
      </c>
      <c r="Q199" s="37">
        <f t="shared" si="51"/>
        <v>36.404480995446434</v>
      </c>
      <c r="R199" s="37">
        <f t="shared" si="52"/>
        <v>28.618838534728084</v>
      </c>
      <c r="S199" s="37">
        <f t="shared" si="53"/>
        <v>35.094634115578963</v>
      </c>
      <c r="V199" t="s">
        <v>316</v>
      </c>
      <c r="W199" t="s">
        <v>168</v>
      </c>
    </row>
    <row r="200" spans="1:23" ht="15" x14ac:dyDescent="0.25">
      <c r="A200">
        <v>4.62</v>
      </c>
      <c r="B200">
        <v>3.82</v>
      </c>
      <c r="C200">
        <v>1.78</v>
      </c>
      <c r="D200" s="20">
        <f t="shared" si="54"/>
        <v>4.002807397124708E-2</v>
      </c>
      <c r="E200" s="17">
        <f>IF(OR($A200="",$B200="",$C200=""),"",A200*'MPTO_working_3-way'!$I199)</f>
        <v>4.8049297017471613</v>
      </c>
      <c r="F200" s="21">
        <f>IF(OR($A200="",$B200="",$C200=""),"",B200*'MPTO_working_3-way'!$I199)</f>
        <v>3.9729072425701637</v>
      </c>
      <c r="G200" s="22">
        <f>IF(OR($A200="",$B200="",$C200=""),"",C200*'MPTO_working_3-way'!$I199)</f>
        <v>1.8512499716688198</v>
      </c>
      <c r="H200" s="17">
        <f>IF(OR($A200="",$B200="",$C200=""),"",'MPTO_working_3-way'!E199)</f>
        <v>4.9235004925461903</v>
      </c>
      <c r="I200" s="21">
        <f>IF(OR($A200="",$B200="",$C200=""),"",'MPTO_working_3-way'!F199)</f>
        <v>4.0251586359783085</v>
      </c>
      <c r="J200" s="22">
        <f>IF(OR($A200="",$B200="",$C200=""),"",'MPTO_working_3-way'!G199)</f>
        <v>1.8233034394685999</v>
      </c>
      <c r="K200" s="17">
        <f>IF(OR($A200="",$B200="",$C200=""),"",'OddsRatio_working_3-way'!H199)</f>
        <v>4.8681626808011318</v>
      </c>
      <c r="L200" s="21">
        <f>IF(OR($A200="",$B200="",$C200=""),"",'OddsRatio_working_3-way'!I199)</f>
        <v>4.0133200994086167</v>
      </c>
      <c r="M200" s="22">
        <f>IF(OR($A200="",$B200="",$C200=""),"",'OddsRatio_working_3-way'!J199)</f>
        <v>1.833471516857702</v>
      </c>
      <c r="N200" s="17">
        <f>IF('Log_working_3-way'!$D199="","",A200^('Log_working_3-way'!$D199))</f>
        <v>4.9171470653606972</v>
      </c>
      <c r="O200" s="21">
        <f>IF('Log_working_3-way'!$D199="","",B200^('Log_working_3-way'!$D199))</f>
        <v>4.0343271606692266</v>
      </c>
      <c r="P200" s="22">
        <f>IF('Log_working_3-way'!$D199="","",C200^('Log_working_3-way'!$D199))</f>
        <v>1.8222994434984328</v>
      </c>
      <c r="Q200" s="37">
        <f t="shared" si="51"/>
        <v>20.31075251264674</v>
      </c>
      <c r="R200" s="37">
        <f t="shared" si="52"/>
        <v>25.170484457449284</v>
      </c>
      <c r="S200" s="37">
        <f t="shared" si="53"/>
        <v>54.017556532278796</v>
      </c>
      <c r="V200" t="s">
        <v>317</v>
      </c>
      <c r="W200" t="s">
        <v>278</v>
      </c>
    </row>
    <row r="201" spans="1:23" ht="15" x14ac:dyDescent="0.25">
      <c r="A201">
        <v>1.93</v>
      </c>
      <c r="B201">
        <v>3.57</v>
      </c>
      <c r="C201">
        <v>4.1500000000000004</v>
      </c>
      <c r="D201" s="20">
        <f t="shared" si="54"/>
        <v>3.9210615265520721E-2</v>
      </c>
      <c r="E201" s="17">
        <f>IF(OR($A201="",$B201="",$C201=""),"",A201*'MPTO_working_3-way'!$I200)</f>
        <v>2.0056764874624551</v>
      </c>
      <c r="F201" s="21">
        <f>IF(OR($A201="",$B201="",$C201=""),"",B201*'MPTO_working_3-way'!$I200)</f>
        <v>3.7099818964979088</v>
      </c>
      <c r="G201" s="22">
        <f>IF(OR($A201="",$B201="",$C201=""),"",C201*'MPTO_working_3-way'!$I200)</f>
        <v>4.3127240533519116</v>
      </c>
      <c r="H201" s="17">
        <f>IF(OR($A201="",$B201="",$C201=""),"",'MPTO_working_3-way'!E200)</f>
        <v>1.9799450967638665</v>
      </c>
      <c r="I201" s="21">
        <f>IF(OR($A201="",$B201="",$C201=""),"",'MPTO_working_3-way'!F200)</f>
        <v>3.744731540994656</v>
      </c>
      <c r="J201" s="22">
        <f>IF(OR($A201="",$B201="",$C201=""),"",'MPTO_working_3-way'!G200)</f>
        <v>4.3880116823702773</v>
      </c>
      <c r="K201" s="17">
        <f>IF(OR($A201="",$B201="",$C201=""),"",'OddsRatio_working_3-way'!H200)</f>
        <v>1.9898523682957787</v>
      </c>
      <c r="L201" s="21">
        <f>IF(OR($A201="",$B201="",$C201=""),"",'OddsRatio_working_3-way'!I200)</f>
        <v>3.7353984801291937</v>
      </c>
      <c r="M201" s="22">
        <f>IF(OR($A201="",$B201="",$C201=""),"",'OddsRatio_working_3-way'!J200)</f>
        <v>4.3527257635824759</v>
      </c>
      <c r="N201" s="17">
        <f>IF('Log_working_3-way'!$D200="","",A201^('Log_working_3-way'!$D200))</f>
        <v>1.9795051767119709</v>
      </c>
      <c r="O201" s="21">
        <f>IF('Log_working_3-way'!$D200="","",B201^('Log_working_3-way'!$D200))</f>
        <v>3.7493531467865693</v>
      </c>
      <c r="P201" s="22">
        <f>IF('Log_working_3-way'!$D200="","",C201^('Log_working_3-way'!$D200))</f>
        <v>4.3838388889709128</v>
      </c>
      <c r="Q201" s="37">
        <f t="shared" si="51"/>
        <v>50.506450993739982</v>
      </c>
      <c r="R201" s="37">
        <f t="shared" si="52"/>
        <v>26.954309425174404</v>
      </c>
      <c r="S201" s="37">
        <f t="shared" si="53"/>
        <v>23.187201119969302</v>
      </c>
      <c r="V201" t="s">
        <v>318</v>
      </c>
      <c r="W201" t="s">
        <v>319</v>
      </c>
    </row>
    <row r="202" spans="1:23" ht="15" x14ac:dyDescent="0.25">
      <c r="A202">
        <v>4.1900000000000004</v>
      </c>
      <c r="B202">
        <v>3.63</v>
      </c>
      <c r="C202">
        <v>1.84</v>
      </c>
      <c r="D202" s="20">
        <f t="shared" si="54"/>
        <v>5.7623839020350509E-2</v>
      </c>
      <c r="E202" s="17">
        <f>IF(OR($A202="",$B202="",$C202=""),"",A202*'MPTO_working_3-way'!$I201)</f>
        <v>4.4314438854952689</v>
      </c>
      <c r="F202" s="21">
        <f>IF(OR($A202="",$B202="",$C202=""),"",B202*'MPTO_working_3-way'!$I201)</f>
        <v>3.8391745356438722</v>
      </c>
      <c r="G202" s="22">
        <f>IF(OR($A202="",$B202="",$C202=""),"",C202*'MPTO_working_3-way'!$I201)</f>
        <v>1.9460278637974451</v>
      </c>
      <c r="H202" s="17">
        <f>IF(OR($A202="",$B202="",$C202=""),"",'MPTO_working_3-way'!E201)</f>
        <v>4.5567316662169137</v>
      </c>
      <c r="I202" s="21">
        <f>IF(OR($A202="",$B202="",$C202=""),"",'MPTO_working_3-way'!F201)</f>
        <v>3.9020713187137397</v>
      </c>
      <c r="J202" s="22">
        <f>IF(OR($A202="",$B202="",$C202=""),"",'MPTO_working_3-way'!G201)</f>
        <v>1.9074129743499522</v>
      </c>
      <c r="K202" s="17">
        <f>IF(OR($A202="",$B202="",$C202=""),"",'OddsRatio_working_3-way'!H201)</f>
        <v>4.4998606927923026</v>
      </c>
      <c r="L202" s="21">
        <f>IF(OR($A202="",$B202="",$C202=""),"",'OddsRatio_working_3-way'!I201)</f>
        <v>3.885465085280174</v>
      </c>
      <c r="M202" s="22">
        <f>IF(OR($A202="",$B202="",$C202=""),"",'OddsRatio_working_3-way'!J201)</f>
        <v>1.9215934112681925</v>
      </c>
      <c r="N202" s="17">
        <f>IF('Log_working_3-way'!$D201="","",A202^('Log_working_3-way'!$D201))</f>
        <v>4.5521057737568116</v>
      </c>
      <c r="O202" s="21">
        <f>IF('Log_working_3-way'!$D201="","",B202^('Log_working_3-way'!$D201))</f>
        <v>3.911110979757106</v>
      </c>
      <c r="P202" s="22">
        <f>IF('Log_working_3-way'!$D201="","",C202^('Log_working_3-way'!$D201))</f>
        <v>1.9060702956167137</v>
      </c>
      <c r="Q202" s="37">
        <f t="shared" si="51"/>
        <v>21.945553814675666</v>
      </c>
      <c r="R202" s="37">
        <f t="shared" si="52"/>
        <v>26.047265908745377</v>
      </c>
      <c r="S202" s="37">
        <f t="shared" si="53"/>
        <v>51.386725678666146</v>
      </c>
      <c r="V202" t="s">
        <v>320</v>
      </c>
      <c r="W202" t="s">
        <v>321</v>
      </c>
    </row>
    <row r="203" spans="1:23" ht="15" x14ac:dyDescent="0.25">
      <c r="A203">
        <v>1.78</v>
      </c>
      <c r="B203">
        <v>3.37</v>
      </c>
      <c r="C203">
        <v>4.97</v>
      </c>
      <c r="D203" s="20">
        <f t="shared" si="54"/>
        <v>5.9740901314263795E-2</v>
      </c>
      <c r="E203" s="17">
        <f>IF(OR($A203="",$B203="",$C203=""),"",A203*'MPTO_working_3-way'!$I202)</f>
        <v>1.8863388043393896</v>
      </c>
      <c r="F203" s="21">
        <f>IF(OR($A203="",$B203="",$C203=""),"",B203*'MPTO_working_3-way'!$I202)</f>
        <v>3.5713268374290692</v>
      </c>
      <c r="G203" s="22">
        <f>IF(OR($A203="",$B203="",$C203=""),"",C203*'MPTO_working_3-way'!$I202)</f>
        <v>5.2669122795318906</v>
      </c>
      <c r="H203" s="17">
        <f>IF(OR($A203="",$B203="",$C203=""),"",'MPTO_working_3-way'!E202)</f>
        <v>1.8454130041236221</v>
      </c>
      <c r="I203" s="21">
        <f>IF(OR($A203="",$B203="",$C203=""),"",'MPTO_working_3-way'!F202)</f>
        <v>3.6124261079177611</v>
      </c>
      <c r="J203" s="22">
        <f>IF(OR($A203="",$B203="",$C203=""),"",'MPTO_working_3-way'!G202)</f>
        <v>5.5159142217619008</v>
      </c>
      <c r="K203" s="17">
        <f>IF(OR($A203="",$B203="",$C203=""),"",'OddsRatio_working_3-way'!H202)</f>
        <v>1.8605417768548866</v>
      </c>
      <c r="L203" s="21">
        <f>IF(OR($A203="",$B203="",$C203=""),"",'OddsRatio_working_3-way'!I202)</f>
        <v>3.6147230912129258</v>
      </c>
      <c r="M203" s="22">
        <f>IF(OR($A203="",$B203="",$C203=""),"",'OddsRatio_working_3-way'!J202)</f>
        <v>5.3799369924537173</v>
      </c>
      <c r="N203" s="17">
        <f>IF('Log_working_3-way'!$D202="","",A203^('Log_working_3-way'!$D202))</f>
        <v>1.8441528382515369</v>
      </c>
      <c r="O203" s="21">
        <f>IF('Log_working_3-way'!$D202="","",B203^('Log_working_3-way'!$D202))</f>
        <v>3.6310208142777141</v>
      </c>
      <c r="P203" s="22">
        <f>IF('Log_working_3-way'!$D202="","",C203^('Log_working_3-way'!$D202))</f>
        <v>5.4842316132490039</v>
      </c>
      <c r="Q203" s="37">
        <f t="shared" si="51"/>
        <v>54.188411903756759</v>
      </c>
      <c r="R203" s="37">
        <f t="shared" si="52"/>
        <v>28.000797617276639</v>
      </c>
      <c r="S203" s="37">
        <f t="shared" si="53"/>
        <v>18.986456332036678</v>
      </c>
      <c r="V203" t="s">
        <v>322</v>
      </c>
      <c r="W203" t="s">
        <v>323</v>
      </c>
    </row>
    <row r="204" spans="1:23" ht="15" x14ac:dyDescent="0.25">
      <c r="A204">
        <v>3.53</v>
      </c>
      <c r="B204">
        <v>3.49</v>
      </c>
      <c r="C204">
        <v>2.0499999999999998</v>
      </c>
      <c r="D204" s="20">
        <f t="shared" si="54"/>
        <v>5.7623948318348717E-2</v>
      </c>
      <c r="E204" s="17">
        <f>IF(OR($A204="",$B204="",$C204=""),"",A204*'MPTO_working_3-way'!$I203)</f>
        <v>3.7334125375637708</v>
      </c>
      <c r="F204" s="21">
        <f>IF(OR($A204="",$B204="",$C204=""),"",B204*'MPTO_working_3-way'!$I203)</f>
        <v>3.6911075796310371</v>
      </c>
      <c r="G204" s="22">
        <f>IF(OR($A204="",$B204="",$C204=""),"",C204*'MPTO_working_3-way'!$I203)</f>
        <v>2.1681290940526146</v>
      </c>
      <c r="H204" s="17">
        <f>IF(OR($A204="",$B204="",$C204=""),"",'MPTO_working_3-way'!E203)</f>
        <v>3.7867580192806094</v>
      </c>
      <c r="I204" s="21">
        <f>IF(OR($A204="",$B204="",$C204=""),"",'MPTO_working_3-way'!F203)</f>
        <v>3.7407654269969393</v>
      </c>
      <c r="J204" s="22">
        <f>IF(OR($A204="",$B204="",$C204=""),"",'MPTO_working_3-way'!G203)</f>
        <v>2.1340303576083506</v>
      </c>
      <c r="K204" s="17">
        <f>IF(OR($A204="",$B204="",$C204=""),"",'OddsRatio_working_3-way'!H203)</f>
        <v>3.7649135278144188</v>
      </c>
      <c r="L204" s="21">
        <f>IF(OR($A204="",$B204="",$C204=""),"",'OddsRatio_working_3-way'!I203)</f>
        <v>3.7211994799438344</v>
      </c>
      <c r="M204" s="22">
        <f>IF(OR($A204="",$B204="",$C204=""),"",'OddsRatio_working_3-way'!J203)</f>
        <v>2.1474937566028216</v>
      </c>
      <c r="N204" s="17">
        <f>IF('Log_working_3-way'!$D203="","",A204^('Log_working_3-way'!$D203))</f>
        <v>3.7869915294810901</v>
      </c>
      <c r="O204" s="21">
        <f>IF('Log_working_3-way'!$D203="","",B204^('Log_working_3-way'!$D203))</f>
        <v>3.7417029211271502</v>
      </c>
      <c r="P204" s="22">
        <f>IF('Log_working_3-way'!$D203="","",C204^('Log_working_3-way'!$D203))</f>
        <v>2.1336512409799901</v>
      </c>
      <c r="Q204" s="37">
        <f t="shared" si="51"/>
        <v>26.407813620738708</v>
      </c>
      <c r="R204" s="37">
        <f t="shared" si="52"/>
        <v>27.092139105302373</v>
      </c>
      <c r="S204" s="37">
        <f t="shared" si="53"/>
        <v>46.12271486707575</v>
      </c>
      <c r="V204" t="s">
        <v>324</v>
      </c>
      <c r="W204" t="s">
        <v>325</v>
      </c>
    </row>
    <row r="205" spans="1:23" ht="15" x14ac:dyDescent="0.25">
      <c r="A205">
        <v>4.9800000000000004</v>
      </c>
      <c r="B205">
        <v>3.33</v>
      </c>
      <c r="C205">
        <v>1.79</v>
      </c>
      <c r="D205" s="20">
        <f t="shared" si="54"/>
        <v>5.9762731028800697E-2</v>
      </c>
      <c r="E205" s="17">
        <f>IF(OR($A205="",$B205="",$C205=""),"",A205*'MPTO_working_3-way'!$I204)</f>
        <v>5.2776184005234281</v>
      </c>
      <c r="F205" s="21">
        <f>IF(OR($A205="",$B205="",$C205=""),"",B205*'MPTO_working_3-way'!$I204)</f>
        <v>3.5290098943259065</v>
      </c>
      <c r="G205" s="22">
        <f>IF(OR($A205="",$B205="",$C205=""),"",C205*'MPTO_working_3-way'!$I204)</f>
        <v>1.8969752885415534</v>
      </c>
      <c r="H205" s="17">
        <f>IF(OR($A205="",$B205="",$C205=""),"",'MPTO_working_3-way'!E204)</f>
        <v>5.5284568259692666</v>
      </c>
      <c r="I205" s="21">
        <f>IF(OR($A205="",$B205="",$C205=""),"",'MPTO_working_3-way'!F204)</f>
        <v>3.5665959618217862</v>
      </c>
      <c r="J205" s="22">
        <f>IF(OR($A205="",$B205="",$C205=""),"",'MPTO_working_3-way'!G204)</f>
        <v>1.8561887766568186</v>
      </c>
      <c r="K205" s="17">
        <f>IF(OR($A205="",$B205="",$C205=""),"",'OddsRatio_working_3-way'!H204)</f>
        <v>5.3900240756805102</v>
      </c>
      <c r="L205" s="21">
        <f>IF(OR($A205="",$B205="",$C205=""),"",'OddsRatio_working_3-way'!I204)</f>
        <v>3.5700392201848197</v>
      </c>
      <c r="M205" s="22">
        <f>IF(OR($A205="",$B205="",$C205=""),"",'OddsRatio_working_3-way'!J204)</f>
        <v>1.8713866883888453</v>
      </c>
      <c r="N205" s="17">
        <f>IF('Log_working_3-way'!$D204="","",A205^('Log_working_3-way'!$D204))</f>
        <v>5.495093427681736</v>
      </c>
      <c r="O205" s="21">
        <f>IF('Log_working_3-way'!$D204="","",B205^('Log_working_3-way'!$D204))</f>
        <v>3.5848768873658785</v>
      </c>
      <c r="P205" s="22">
        <f>IF('Log_working_3-way'!$D204="","",C205^('Log_working_3-way'!$D204))</f>
        <v>1.8550471179395558</v>
      </c>
      <c r="Q205" s="37">
        <f t="shared" si="51"/>
        <v>18.088230250847204</v>
      </c>
      <c r="R205" s="37">
        <f t="shared" si="52"/>
        <v>28.336559826818362</v>
      </c>
      <c r="S205" s="37">
        <f t="shared" si="53"/>
        <v>52.715499566092262</v>
      </c>
      <c r="V205" t="s">
        <v>326</v>
      </c>
      <c r="W205" t="s">
        <v>327</v>
      </c>
    </row>
    <row r="206" spans="1:23" ht="15" x14ac:dyDescent="0.25">
      <c r="A206">
        <v>1.19</v>
      </c>
      <c r="B206">
        <v>6.62</v>
      </c>
      <c r="C206">
        <v>13.75</v>
      </c>
      <c r="D206" s="20">
        <f t="shared" si="54"/>
        <v>6.4120808993743061E-2</v>
      </c>
      <c r="E206" s="17">
        <f>IF(OR($A206="",$B206="",$C206=""),"",A206*'MPTO_working_3-way'!$I205)</f>
        <v>1.2663037627025542</v>
      </c>
      <c r="F206" s="21">
        <f>IF(OR($A206="",$B206="",$C206=""),"",B206*'MPTO_working_3-way'!$I205)</f>
        <v>7.0444797555385792</v>
      </c>
      <c r="G206" s="22">
        <f>IF(OR($A206="",$B206="",$C206=""),"",C206*'MPTO_working_3-way'!$I205)</f>
        <v>14.631661123663967</v>
      </c>
      <c r="H206" s="17">
        <f>IF(OR($A206="",$B206="",$C206=""),"",'MPTO_working_3-way'!E205)</f>
        <v>1.2210570833103964</v>
      </c>
      <c r="I206" s="21">
        <f>IF(OR($A206="",$B206="",$C206=""),"",'MPTO_working_3-way'!F205)</f>
        <v>7.7110634415350976</v>
      </c>
      <c r="J206" s="22">
        <f>IF(OR($A206="",$B206="",$C206=""),"",'MPTO_working_3-way'!G205)</f>
        <v>19.472805064762689</v>
      </c>
      <c r="K206" s="17">
        <f>IF(OR($A206="",$B206="",$C206=""),"",'OddsRatio_working_3-way'!H205)</f>
        <v>1.2314457233655185</v>
      </c>
      <c r="L206" s="21">
        <f>IF(OR($A206="",$B206="",$C206=""),"",'OddsRatio_working_3-way'!I205)</f>
        <v>7.8459208700748038</v>
      </c>
      <c r="M206" s="22">
        <f>IF(OR($A206="",$B206="",$C206=""),"",'OddsRatio_working_3-way'!J205)</f>
        <v>16.53122617321241</v>
      </c>
      <c r="N206" s="17">
        <f>IF('Log_working_3-way'!$D205="","",A206^('Log_working_3-way'!$D205))</f>
        <v>1.2136516943371922</v>
      </c>
      <c r="O206" s="21">
        <f>IF('Log_working_3-way'!$D205="","",B206^('Log_working_3-way'!$D205))</f>
        <v>8.1983572846884396</v>
      </c>
      <c r="P206" s="22">
        <f>IF('Log_working_3-way'!$D205="","",C206^('Log_working_3-way'!$D205))</f>
        <v>18.496351736153564</v>
      </c>
      <c r="Q206" s="37">
        <f t="shared" si="51"/>
        <v>81.896253145586712</v>
      </c>
      <c r="R206" s="37">
        <f t="shared" si="52"/>
        <v>14.195512439563338</v>
      </c>
      <c r="S206" s="37">
        <f t="shared" si="53"/>
        <v>6.8344939890843133</v>
      </c>
      <c r="V206" t="s">
        <v>328</v>
      </c>
      <c r="W206" t="s">
        <v>329</v>
      </c>
    </row>
    <row r="207" spans="1:23" ht="15" x14ac:dyDescent="0.25">
      <c r="A207">
        <v>1.85</v>
      </c>
      <c r="B207">
        <v>3.43</v>
      </c>
      <c r="C207">
        <v>4.42</v>
      </c>
      <c r="D207" s="20">
        <f t="shared" si="54"/>
        <v>5.8330073936316396E-2</v>
      </c>
      <c r="E207" s="17">
        <f>IF(OR($A207="",$B207="",$C207=""),"",A207*'MPTO_working_3-way'!$I206)</f>
        <v>1.9579106367821855</v>
      </c>
      <c r="F207" s="21">
        <f>IF(OR($A207="",$B207="",$C207=""),"",B207*'MPTO_working_3-way'!$I206)</f>
        <v>3.6300721536015654</v>
      </c>
      <c r="G207" s="22">
        <f>IF(OR($A207="",$B207="",$C207=""),"",C207*'MPTO_working_3-way'!$I206)</f>
        <v>4.6778189267985182</v>
      </c>
      <c r="H207" s="17">
        <f>IF(OR($A207="",$B207="",$C207=""),"",'MPTO_working_3-way'!E206)</f>
        <v>1.9190278386919983</v>
      </c>
      <c r="I207" s="21">
        <f>IF(OR($A207="",$B207="",$C207=""),"",'MPTO_working_3-way'!F206)</f>
        <v>3.6750947040424968</v>
      </c>
      <c r="J207" s="22">
        <f>IF(OR($A207="",$B207="",$C207=""),"",'MPTO_working_3-way'!G206)</f>
        <v>4.8355668885567136</v>
      </c>
      <c r="K207" s="17">
        <f>IF(OR($A207="",$B207="",$C207=""),"",'OddsRatio_working_3-way'!H206)</f>
        <v>1.9335521773864668</v>
      </c>
      <c r="L207" s="21">
        <f>IF(OR($A207="",$B207="",$C207=""),"",'OddsRatio_working_3-way'!I206)</f>
        <v>3.668860930646018</v>
      </c>
      <c r="M207" s="22">
        <f>IF(OR($A207="",$B207="",$C207=""),"",'OddsRatio_working_3-way'!J206)</f>
        <v>4.7561746431314322</v>
      </c>
      <c r="N207" s="17">
        <f>IF('Log_working_3-way'!$D206="","",A207^('Log_working_3-way'!$D206))</f>
        <v>1.9179162411668043</v>
      </c>
      <c r="O207" s="21">
        <f>IF('Log_working_3-way'!$D206="","",B207^('Log_working_3-way'!$D206))</f>
        <v>3.686936447285726</v>
      </c>
      <c r="P207" s="22">
        <f>IF('Log_working_3-way'!$D206="","",C207^('Log_working_3-way'!$D206))</f>
        <v>4.8222307556699917</v>
      </c>
      <c r="Q207" s="37">
        <f t="shared" si="51"/>
        <v>52.109718256176841</v>
      </c>
      <c r="R207" s="37">
        <f t="shared" si="52"/>
        <v>27.547661800822691</v>
      </c>
      <c r="S207" s="37">
        <f t="shared" si="53"/>
        <v>21.377484157651999</v>
      </c>
      <c r="V207" t="s">
        <v>330</v>
      </c>
      <c r="W207" t="s">
        <v>331</v>
      </c>
    </row>
    <row r="208" spans="1:23" ht="15" x14ac:dyDescent="0.25">
      <c r="A208">
        <v>1.98</v>
      </c>
      <c r="B208">
        <v>3.48</v>
      </c>
      <c r="C208">
        <v>3.79</v>
      </c>
      <c r="D208" s="20">
        <f t="shared" si="54"/>
        <v>5.6259069633648906E-2</v>
      </c>
      <c r="E208" s="17">
        <f>IF(OR($A208="",$B208="",$C208=""),"",A208*'MPTO_working_3-way'!$I207)</f>
        <v>2.0913929578746249</v>
      </c>
      <c r="F208" s="21">
        <f>IF(OR($A208="",$B208="",$C208=""),"",B208*'MPTO_working_3-way'!$I207)</f>
        <v>3.6757815623250982</v>
      </c>
      <c r="G208" s="22">
        <f>IF(OR($A208="",$B208="",$C208=""),"",C208*'MPTO_working_3-way'!$I207)</f>
        <v>4.0032218739115297</v>
      </c>
      <c r="H208" s="17">
        <f>IF(OR($A208="",$B208="",$C208=""),"",'MPTO_working_3-way'!E207)</f>
        <v>2.0563544689102033</v>
      </c>
      <c r="I208" s="21">
        <f>IF(OR($A208="",$B208="",$C208=""),"",'MPTO_working_3-way'!F207)</f>
        <v>3.7229624695914394</v>
      </c>
      <c r="J208" s="22">
        <f>IF(OR($A208="",$B208="",$C208=""),"",'MPTO_working_3-way'!G207)</f>
        <v>4.0799803520630338</v>
      </c>
      <c r="K208" s="17">
        <f>IF(OR($A208="",$B208="",$C208=""),"",'OddsRatio_working_3-way'!H207)</f>
        <v>2.0698997896297233</v>
      </c>
      <c r="L208" s="21">
        <f>IF(OR($A208="",$B208="",$C208=""),"",'OddsRatio_working_3-way'!I207)</f>
        <v>3.7075015084507288</v>
      </c>
      <c r="M208" s="22">
        <f>IF(OR($A208="",$B208="",$C208=""),"",'OddsRatio_working_3-way'!J207)</f>
        <v>4.0459391970070691</v>
      </c>
      <c r="N208" s="17">
        <f>IF('Log_working_3-way'!$D207="","",A208^('Log_working_3-way'!$D207))</f>
        <v>2.055725676648454</v>
      </c>
      <c r="O208" s="21">
        <f>IF('Log_working_3-way'!$D207="","",B208^('Log_working_3-way'!$D207))</f>
        <v>3.7267972823026039</v>
      </c>
      <c r="P208" s="22">
        <f>IF('Log_working_3-way'!$D207="","",C208^('Log_working_3-way'!$D207))</f>
        <v>4.0778566857827041</v>
      </c>
      <c r="Q208" s="37">
        <f t="shared" si="51"/>
        <v>48.629748183928882</v>
      </c>
      <c r="R208" s="37">
        <f t="shared" si="52"/>
        <v>27.205098644856761</v>
      </c>
      <c r="S208" s="37">
        <f t="shared" si="53"/>
        <v>24.979879494485889</v>
      </c>
      <c r="V208" t="s">
        <v>332</v>
      </c>
      <c r="W208" t="s">
        <v>333</v>
      </c>
    </row>
    <row r="209" spans="1:23" ht="15" x14ac:dyDescent="0.25">
      <c r="A209">
        <v>4.92</v>
      </c>
      <c r="B209">
        <v>3.63</v>
      </c>
      <c r="C209">
        <v>1.78</v>
      </c>
      <c r="D209" s="20">
        <f t="shared" si="54"/>
        <v>4.0531878993225856E-2</v>
      </c>
      <c r="E209" s="17">
        <f>IF(OR($A209="",$B209="",$C209=""),"",A209*'MPTO_working_3-way'!$I208)</f>
        <v>5.119416844646671</v>
      </c>
      <c r="F209" s="21">
        <f>IF(OR($A209="",$B209="",$C209=""),"",B209*'MPTO_working_3-way'!$I208)</f>
        <v>3.7771307207454097</v>
      </c>
      <c r="G209" s="22">
        <f>IF(OR($A209="",$B209="",$C209=""),"",C209*'MPTO_working_3-way'!$I208)</f>
        <v>1.852146744607942</v>
      </c>
      <c r="H209" s="17">
        <f>IF(OR($A209="",$B209="",$C209=""),"",'MPTO_working_3-way'!E208)</f>
        <v>5.270330920824895</v>
      </c>
      <c r="I209" s="21">
        <f>IF(OR($A209="",$B209="",$C209=""),"",'MPTO_working_3-way'!F208)</f>
        <v>3.8172095998893387</v>
      </c>
      <c r="J209" s="22">
        <f>IF(OR($A209="",$B209="",$C209=""),"",'MPTO_working_3-way'!G208)</f>
        <v>1.8238618995558027</v>
      </c>
      <c r="K209" s="17">
        <f>IF(OR($A209="",$B209="",$C209=""),"",'OddsRatio_working_3-way'!H208)</f>
        <v>5.1928403789775635</v>
      </c>
      <c r="L209" s="21">
        <f>IF(OR($A209="",$B209="",$C209=""),"",'OddsRatio_working_3-way'!I208)</f>
        <v>3.813053621609948</v>
      </c>
      <c r="M209" s="22">
        <f>IF(OR($A209="",$B209="",$C209=""),"",'OddsRatio_working_3-way'!J208)</f>
        <v>1.8342896672455355</v>
      </c>
      <c r="N209" s="17">
        <f>IF('Log_working_3-way'!$D208="","",A209^('Log_working_3-way'!$D208))</f>
        <v>5.2553665159310476</v>
      </c>
      <c r="O209" s="21">
        <f>IF('Log_working_3-way'!$D208="","",B209^('Log_working_3-way'!$D208))</f>
        <v>3.8289448771569554</v>
      </c>
      <c r="P209" s="22">
        <f>IF('Log_working_3-way'!$D208="","",C209^('Log_working_3-way'!$D208))</f>
        <v>1.8229886766398902</v>
      </c>
      <c r="Q209" s="37">
        <f t="shared" si="51"/>
        <v>18.974140618924991</v>
      </c>
      <c r="R209" s="37">
        <f t="shared" si="52"/>
        <v>26.475122889118648</v>
      </c>
      <c r="S209" s="37">
        <f t="shared" si="53"/>
        <v>53.991402296348689</v>
      </c>
      <c r="V209" t="s">
        <v>334</v>
      </c>
      <c r="W209" t="s">
        <v>335</v>
      </c>
    </row>
    <row r="210" spans="1:23" ht="15" x14ac:dyDescent="0.25">
      <c r="A210">
        <v>1.85</v>
      </c>
      <c r="B210">
        <v>3.58</v>
      </c>
      <c r="C210">
        <v>4.59</v>
      </c>
      <c r="D210" s="20">
        <f t="shared" si="54"/>
        <v>3.7735073226364602E-2</v>
      </c>
      <c r="E210" s="17">
        <f>IF(OR($A210="",$B210="",$C210=""),"",A210*'MPTO_working_3-way'!$I209)</f>
        <v>1.9198098854687746</v>
      </c>
      <c r="F210" s="21">
        <f>IF(OR($A210="",$B210="",$C210=""),"",B210*'MPTO_working_3-way'!$I209)</f>
        <v>3.7150915621503855</v>
      </c>
      <c r="G210" s="22">
        <f>IF(OR($A210="",$B210="",$C210=""),"",C210*'MPTO_working_3-way'!$I209)</f>
        <v>4.763203986109013</v>
      </c>
      <c r="H210" s="17">
        <f>IF(OR($A210="",$B210="",$C210=""),"",'MPTO_working_3-way'!E209)</f>
        <v>1.8940750542010121</v>
      </c>
      <c r="I210" s="21">
        <f>IF(OR($A210="",$B210="",$C210=""),"",'MPTO_working_3-way'!F209)</f>
        <v>3.7488109072209612</v>
      </c>
      <c r="J210" s="22">
        <f>IF(OR($A210="",$B210="",$C210=""),"",'MPTO_working_3-way'!G209)</f>
        <v>4.8712393580342122</v>
      </c>
      <c r="K210" s="17">
        <f>IF(OR($A210="",$B210="",$C210=""),"",'OddsRatio_working_3-way'!H209)</f>
        <v>1.9037965346153551</v>
      </c>
      <c r="L210" s="21">
        <f>IF(OR($A210="",$B210="",$C210=""),"",'OddsRatio_working_3-way'!I209)</f>
        <v>3.7432883050677828</v>
      </c>
      <c r="M210" s="22">
        <f>IF(OR($A210="",$B210="",$C210=""),"",'OddsRatio_working_3-way'!J209)</f>
        <v>4.8172112461989673</v>
      </c>
      <c r="N210" s="17">
        <f>IF('Log_working_3-way'!$D209="","",A210^('Log_working_3-way'!$D209))</f>
        <v>1.8934867099762633</v>
      </c>
      <c r="O210" s="21">
        <f>IF('Log_working_3-way'!$D209="","",B210^('Log_working_3-way'!$D209))</f>
        <v>3.7566614835683203</v>
      </c>
      <c r="P210" s="22">
        <f>IF('Log_working_3-way'!$D209="","",C210^('Log_working_3-way'!$D209))</f>
        <v>4.8619221968047581</v>
      </c>
      <c r="Q210" s="37">
        <f t="shared" si="51"/>
        <v>52.796218279841888</v>
      </c>
      <c r="R210" s="37">
        <f t="shared" si="52"/>
        <v>26.917236985168021</v>
      </c>
      <c r="S210" s="37">
        <f t="shared" si="53"/>
        <v>20.994271984074409</v>
      </c>
      <c r="V210" t="s">
        <v>336</v>
      </c>
      <c r="W210" t="s">
        <v>337</v>
      </c>
    </row>
    <row r="211" spans="1:23" ht="15" x14ac:dyDescent="0.25">
      <c r="A211">
        <v>3.04</v>
      </c>
      <c r="B211">
        <v>3.46</v>
      </c>
      <c r="C211">
        <v>2.37</v>
      </c>
      <c r="D211" s="20">
        <f t="shared" si="54"/>
        <v>3.9905637731557198E-2</v>
      </c>
      <c r="E211" s="17">
        <f>IF(OR($A211="",$B211="",$C211=""),"",A211*'MPTO_working_3-way'!$I210)</f>
        <v>3.1613131387039339</v>
      </c>
      <c r="F211" s="21">
        <f>IF(OR($A211="",$B211="",$C211=""),"",B211*'MPTO_working_3-way'!$I210)</f>
        <v>3.598073506551188</v>
      </c>
      <c r="G211" s="22">
        <f>IF(OR($A211="",$B211="",$C211=""),"",C211*'MPTO_working_3-way'!$I210)</f>
        <v>2.4645763614237906</v>
      </c>
      <c r="H211" s="17">
        <f>IF(OR($A211="",$B211="",$C211=""),"",'MPTO_working_3-way'!E210)</f>
        <v>3.1681111699290279</v>
      </c>
      <c r="I211" s="21">
        <f>IF(OR($A211="",$B211="",$C211=""),"",'MPTO_working_3-way'!F210)</f>
        <v>3.6269275342188849</v>
      </c>
      <c r="J211" s="22">
        <f>IF(OR($A211="",$B211="",$C211=""),"",'MPTO_working_3-way'!G210)</f>
        <v>2.4471474333719629</v>
      </c>
      <c r="K211" s="17">
        <f>IF(OR($A211="",$B211="",$C211=""),"",'OddsRatio_working_3-way'!H210)</f>
        <v>3.1663650290865526</v>
      </c>
      <c r="L211" s="21">
        <f>IF(OR($A211="",$B211="",$C211=""),"",'OddsRatio_working_3-way'!I210)</f>
        <v>3.6123813586043712</v>
      </c>
      <c r="M211" s="22">
        <f>IF(OR($A211="",$B211="",$C211=""),"",'OddsRatio_working_3-way'!J210)</f>
        <v>2.4548627891414592</v>
      </c>
      <c r="N211" s="17">
        <f>IF('Log_working_3-way'!$D210="","",A211^('Log_working_3-way'!$D210))</f>
        <v>3.1690699140951084</v>
      </c>
      <c r="O211" s="21">
        <f>IF('Log_working_3-way'!$D210="","",B211^('Log_working_3-way'!$D210))</f>
        <v>3.6244003687798334</v>
      </c>
      <c r="P211" s="22">
        <f>IF('Log_working_3-way'!$D210="","",C211^('Log_working_3-way'!$D210))</f>
        <v>2.4477269837448947</v>
      </c>
      <c r="Q211" s="37">
        <f t="shared" si="51"/>
        <v>31.564548917720021</v>
      </c>
      <c r="R211" s="37">
        <f t="shared" si="52"/>
        <v>27.792650655392425</v>
      </c>
      <c r="S211" s="37">
        <f t="shared" si="53"/>
        <v>40.574924585509621</v>
      </c>
      <c r="V211" t="s">
        <v>176</v>
      </c>
      <c r="W211" t="s">
        <v>338</v>
      </c>
    </row>
    <row r="212" spans="1:23" ht="15" x14ac:dyDescent="0.25">
      <c r="A212">
        <v>1.35</v>
      </c>
      <c r="B212">
        <v>5.03</v>
      </c>
      <c r="C212">
        <v>9.7200000000000006</v>
      </c>
      <c r="D212" s="20">
        <f t="shared" si="54"/>
        <v>4.2428556234608727E-2</v>
      </c>
      <c r="E212" s="17">
        <f>IF(OR($A212="",$B212="",$C212=""),"",A212*'MPTO_working_3-way'!$I211)</f>
        <v>1.4072785509167218</v>
      </c>
      <c r="F212" s="21">
        <f>IF(OR($A212="",$B212="",$C212=""),"",B212*'MPTO_working_3-way'!$I211)</f>
        <v>5.2434156378600818</v>
      </c>
      <c r="G212" s="22">
        <f>IF(OR($A212="",$B212="",$C212=""),"",C212*'MPTO_working_3-way'!$I211)</f>
        <v>10.132405566600397</v>
      </c>
      <c r="H212" s="17">
        <f>IF(OR($A212="",$B212="",$C212=""),"",'MPTO_working_3-way'!E211)</f>
        <v>1.3762770517276326</v>
      </c>
      <c r="I212" s="21">
        <f>IF(OR($A212="",$B212="",$C212=""),"",'MPTO_working_3-way'!F211)</f>
        <v>5.4152317098384373</v>
      </c>
      <c r="J212" s="22">
        <f>IF(OR($A212="",$B212="",$C212=""),"",'MPTO_working_3-way'!G211)</f>
        <v>11.2691539383509</v>
      </c>
      <c r="K212" s="17">
        <f>IF(OR($A212="",$B212="",$C212=""),"",'OddsRatio_working_3-way'!H211)</f>
        <v>1.3854351548771378</v>
      </c>
      <c r="L212" s="21">
        <f>IF(OR($A212="",$B212="",$C212=""),"",'OddsRatio_working_3-way'!I211)</f>
        <v>5.4380104975853278</v>
      </c>
      <c r="M212" s="22">
        <f>IF(OR($A212="",$B212="",$C212=""),"",'OddsRatio_working_3-way'!J211)</f>
        <v>10.602841572938974</v>
      </c>
      <c r="N212" s="17">
        <f>IF('Log_working_3-way'!$D211="","",A212^('Log_working_3-way'!$D211))</f>
        <v>1.3732162486867732</v>
      </c>
      <c r="O212" s="21">
        <f>IF('Log_working_3-way'!$D211="","",B212^('Log_working_3-way'!$D211))</f>
        <v>5.5135196522607819</v>
      </c>
      <c r="P212" s="22">
        <f>IF('Log_working_3-way'!$D211="","",C212^('Log_working_3-way'!$D211))</f>
        <v>11.060695434641275</v>
      </c>
      <c r="Q212" s="37">
        <f t="shared" si="51"/>
        <v>72.659788866253777</v>
      </c>
      <c r="R212" s="37">
        <f t="shared" si="52"/>
        <v>19.071537888003771</v>
      </c>
      <c r="S212" s="37">
        <f t="shared" si="53"/>
        <v>9.8693246478044188</v>
      </c>
      <c r="V212" t="s">
        <v>339</v>
      </c>
      <c r="W212" t="s">
        <v>340</v>
      </c>
    </row>
    <row r="213" spans="1:23" ht="15" x14ac:dyDescent="0.25">
      <c r="A213">
        <v>1.4</v>
      </c>
      <c r="B213">
        <v>4.71</v>
      </c>
      <c r="C213">
        <v>8.73</v>
      </c>
      <c r="D213" s="20">
        <f t="shared" si="54"/>
        <v>4.1147476566742558E-2</v>
      </c>
      <c r="E213" s="17">
        <f>IF(OR($A213="",$B213="",$C213=""),"",A213*'MPTO_working_3-way'!$I212)</f>
        <v>1.4576064671934394</v>
      </c>
      <c r="F213" s="21">
        <f>IF(OR($A213="",$B213="",$C213=""),"",B213*'MPTO_working_3-way'!$I212)</f>
        <v>4.9038046146293572</v>
      </c>
      <c r="G213" s="22">
        <f>IF(OR($A213="",$B213="",$C213=""),"",C213*'MPTO_working_3-way'!$I212)</f>
        <v>9.0892174704276627</v>
      </c>
      <c r="H213" s="17">
        <f>IF(OR($A213="",$B213="",$C213=""),"",'MPTO_working_3-way'!E212)</f>
        <v>1.427409336369051</v>
      </c>
      <c r="I213" s="21">
        <f>IF(OR($A213="",$B213="",$C213=""),"",'MPTO_working_3-way'!F212)</f>
        <v>5.0352873052471745</v>
      </c>
      <c r="J213" s="22">
        <f>IF(OR($A213="",$B213="",$C213=""),"",'MPTO_working_3-way'!G212)</f>
        <v>9.9175148679286949</v>
      </c>
      <c r="K213" s="17">
        <f>IF(OR($A213="",$B213="",$C213=""),"",'OddsRatio_working_3-way'!H212)</f>
        <v>1.436685747087066</v>
      </c>
      <c r="L213" s="21">
        <f>IF(OR($A213="",$B213="",$C213=""),"",'OddsRatio_working_3-way'!I212)</f>
        <v>5.0502603042325367</v>
      </c>
      <c r="M213" s="22">
        <f>IF(OR($A213="",$B213="",$C213=""),"",'OddsRatio_working_3-way'!J212)</f>
        <v>9.4389520624575507</v>
      </c>
      <c r="N213" s="17">
        <f>IF('Log_working_3-way'!$D212="","",A213^('Log_working_3-way'!$D212))</f>
        <v>1.4247831402639337</v>
      </c>
      <c r="O213" s="21">
        <f>IF('Log_working_3-way'!$D212="","",B213^('Log_working_3-way'!$D212))</f>
        <v>5.1064567712052913</v>
      </c>
      <c r="P213" s="22">
        <f>IF('Log_working_3-way'!$D212="","",C213^('Log_working_3-way'!$D212))</f>
        <v>9.7743780485543468</v>
      </c>
      <c r="Q213" s="37">
        <f t="shared" si="51"/>
        <v>70.056988876346679</v>
      </c>
      <c r="R213" s="37">
        <f t="shared" si="52"/>
        <v>20.392329600912998</v>
      </c>
      <c r="S213" s="37">
        <f t="shared" si="53"/>
        <v>11.002047241729693</v>
      </c>
      <c r="V213" t="s">
        <v>341</v>
      </c>
      <c r="W213" t="s">
        <v>342</v>
      </c>
    </row>
    <row r="214" spans="1:23" ht="15" x14ac:dyDescent="0.25">
      <c r="A214">
        <v>1.87</v>
      </c>
      <c r="B214">
        <v>3.76</v>
      </c>
      <c r="C214">
        <v>4.43</v>
      </c>
      <c r="D214" s="20">
        <f t="shared" si="54"/>
        <v>2.6450439408792992E-2</v>
      </c>
      <c r="E214" s="17">
        <f>IF(OR($A214="",$B214="",$C214=""),"",A214*'MPTO_working_3-way'!$I213)</f>
        <v>1.9194623216944431</v>
      </c>
      <c r="F214" s="21">
        <f>IF(OR($A214="",$B214="",$C214=""),"",B214*'MPTO_working_3-way'!$I213)</f>
        <v>3.8594536521770615</v>
      </c>
      <c r="G214" s="22">
        <f>IF(OR($A214="",$B214="",$C214=""),"",C214*'MPTO_working_3-way'!$I213)</f>
        <v>4.5471754465809529</v>
      </c>
      <c r="H214" s="17">
        <f>IF(OR($A214="",$B214="",$C214=""),"",'MPTO_working_3-way'!E213)</f>
        <v>1.9013483682139338</v>
      </c>
      <c r="I214" s="21">
        <f>IF(OR($A214="",$B214="",$C214=""),"",'MPTO_working_3-way'!F213)</f>
        <v>3.8889225157413616</v>
      </c>
      <c r="J214" s="22">
        <f>IF(OR($A214="",$B214="",$C214=""),"",'MPTO_working_3-way'!G213)</f>
        <v>4.6100620255360258</v>
      </c>
      <c r="K214" s="17">
        <f>IF(OR($A214="",$B214="",$C214=""),"",'OddsRatio_working_3-way'!H213)</f>
        <v>1.9082283201923782</v>
      </c>
      <c r="L214" s="21">
        <f>IF(OR($A214="",$B214="",$C214=""),"",'OddsRatio_working_3-way'!I213)</f>
        <v>3.8812760502654755</v>
      </c>
      <c r="M214" s="22">
        <f>IF(OR($A214="",$B214="",$C214=""),"",'OddsRatio_working_3-way'!J213)</f>
        <v>4.5807162508733974</v>
      </c>
      <c r="N214" s="17">
        <f>IF('Log_working_3-way'!$D213="","",A214^('Log_working_3-way'!$D213))</f>
        <v>1.9009781445701803</v>
      </c>
      <c r="O214" s="21">
        <f>IF('Log_working_3-way'!$D213="","",B214^('Log_working_3-way'!$D213))</f>
        <v>3.8930128610343897</v>
      </c>
      <c r="P214" s="22">
        <f>IF('Log_working_3-way'!$D213="","",C214^('Log_working_3-way'!$D213))</f>
        <v>4.6064997458249488</v>
      </c>
      <c r="Q214" s="37">
        <f t="shared" si="51"/>
        <v>52.594254515250569</v>
      </c>
      <c r="R214" s="37">
        <f t="shared" si="52"/>
        <v>25.910403132731354</v>
      </c>
      <c r="S214" s="37">
        <f t="shared" si="53"/>
        <v>21.991673990760695</v>
      </c>
      <c r="V214" t="s">
        <v>227</v>
      </c>
      <c r="W214" t="s">
        <v>44</v>
      </c>
    </row>
    <row r="215" spans="1:23" ht="15" x14ac:dyDescent="0.25">
      <c r="A215">
        <v>3.43</v>
      </c>
      <c r="B215">
        <v>2.98</v>
      </c>
      <c r="C215">
        <v>2.52</v>
      </c>
      <c r="D215" s="20">
        <f t="shared" si="54"/>
        <v>2.3941056128427673E-2</v>
      </c>
      <c r="E215" s="17">
        <f>IF(OR($A215="",$B215="",$C215=""),"",A215*'MPTO_working_3-way'!$I214)</f>
        <v>3.5121178225205072</v>
      </c>
      <c r="F215" s="21">
        <f>IF(OR($A215="",$B215="",$C215=""),"",B215*'MPTO_working_3-way'!$I214)</f>
        <v>3.0513443472627144</v>
      </c>
      <c r="G215" s="22">
        <f>IF(OR($A215="",$B215="",$C215=""),"",C215*'MPTO_working_3-way'!$I214)</f>
        <v>2.5803314614436377</v>
      </c>
      <c r="H215" s="17">
        <f>IF(OR($A215="",$B215="",$C215=""),"",'MPTO_working_3-way'!E214)</f>
        <v>3.5265303306004787</v>
      </c>
      <c r="I215" s="21">
        <f>IF(OR($A215="",$B215="",$C215=""),"",'MPTO_working_3-way'!F214)</f>
        <v>3.0525951358071661</v>
      </c>
      <c r="J215" s="22">
        <f>IF(OR($A215="",$B215="",$C215=""),"",'MPTO_working_3-way'!G214)</f>
        <v>2.5717185120852539</v>
      </c>
      <c r="K215" s="17">
        <f>IF(OR($A215="",$B215="",$C215=""),"",'OddsRatio_working_3-way'!H214)</f>
        <v>3.5190699341724128</v>
      </c>
      <c r="L215" s="21">
        <f>IF(OR($A215="",$B215="",$C215=""),"",'OddsRatio_working_3-way'!I214)</f>
        <v>3.0525755019182617</v>
      </c>
      <c r="M215" s="22">
        <f>IF(OR($A215="",$B215="",$C215=""),"",'OddsRatio_working_3-way'!J214)</f>
        <v>2.5757145267251302</v>
      </c>
      <c r="N215" s="17">
        <f>IF('Log_working_3-way'!$D214="","",A215^('Log_working_3-way'!$D214))</f>
        <v>3.5250515269086673</v>
      </c>
      <c r="O215" s="21">
        <f>IF('Log_working_3-way'!$D214="","",B215^('Log_working_3-way'!$D214))</f>
        <v>3.0530440819308091</v>
      </c>
      <c r="P215" s="22">
        <f>IF('Log_working_3-way'!$D214="","",C215^('Log_working_3-way'!$D214))</f>
        <v>2.5721867661047697</v>
      </c>
      <c r="Q215" s="37">
        <f t="shared" si="51"/>
        <v>28.356483746156393</v>
      </c>
      <c r="R215" s="37">
        <f t="shared" si="52"/>
        <v>32.772440150751102</v>
      </c>
      <c r="S215" s="37">
        <f t="shared" si="53"/>
        <v>38.754710971919955</v>
      </c>
      <c r="V215" t="s">
        <v>231</v>
      </c>
      <c r="W215" t="s">
        <v>167</v>
      </c>
    </row>
    <row r="216" spans="1:23" ht="15" x14ac:dyDescent="0.25">
      <c r="A216">
        <v>1.75</v>
      </c>
      <c r="B216">
        <v>4.1900000000000004</v>
      </c>
      <c r="C216">
        <v>4.58</v>
      </c>
      <c r="D216" s="20">
        <f t="shared" si="54"/>
        <v>2.8432667269156608E-2</v>
      </c>
      <c r="E216" s="17">
        <f>IF(OR($A216="",$B216="",$C216=""),"",A216*'MPTO_working_3-way'!$I215)</f>
        <v>1.799757167721024</v>
      </c>
      <c r="F216" s="21">
        <f>IF(OR($A216="",$B216="",$C216=""),"",B216*'MPTO_working_3-way'!$I215)</f>
        <v>4.3091328758577667</v>
      </c>
      <c r="G216" s="22">
        <f>IF(OR($A216="",$B216="",$C216=""),"",C216*'MPTO_working_3-way'!$I215)</f>
        <v>4.7102216160927375</v>
      </c>
      <c r="H216" s="17">
        <f>IF(OR($A216="",$B216="",$C216=""),"",'MPTO_working_3-way'!E215)</f>
        <v>1.7795145343831</v>
      </c>
      <c r="I216" s="21">
        <f>IF(OR($A216="",$B216="",$C216=""),"",'MPTO_working_3-way'!F215)</f>
        <v>4.3632696192965392</v>
      </c>
      <c r="J216" s="22">
        <f>IF(OR($A216="",$B216="",$C216=""),"",'MPTO_working_3-way'!G215)</f>
        <v>4.7878261530748256</v>
      </c>
      <c r="K216" s="17">
        <f>IF(OR($A216="",$B216="",$C216=""),"",'OddsRatio_working_3-way'!H215)</f>
        <v>1.7868060221812447</v>
      </c>
      <c r="L216" s="21">
        <f>IF(OR($A216="",$B216="",$C216=""),"",'OddsRatio_working_3-way'!I215)</f>
        <v>4.3465482810108957</v>
      </c>
      <c r="M216" s="22">
        <f>IF(OR($A216="",$B216="",$C216=""),"",'OddsRatio_working_3-way'!J215)</f>
        <v>4.755687412545142</v>
      </c>
      <c r="N216" s="17">
        <f>IF('Log_working_3-way'!$D215="","",A216^('Log_working_3-way'!$D215))</f>
        <v>1.778730945334883</v>
      </c>
      <c r="O216" s="21">
        <f>IF('Log_working_3-way'!$D215="","",B216^('Log_working_3-way'!$D215))</f>
        <v>4.3683753860682799</v>
      </c>
      <c r="P216" s="22">
        <f>IF('Log_working_3-way'!$D215="","",C216^('Log_working_3-way'!$D215))</f>
        <v>4.7873605061961646</v>
      </c>
      <c r="Q216" s="37">
        <f t="shared" si="51"/>
        <v>56.195101567218586</v>
      </c>
      <c r="R216" s="37">
        <f t="shared" si="52"/>
        <v>23.206525043647954</v>
      </c>
      <c r="S216" s="37">
        <f t="shared" si="53"/>
        <v>21.230423566132085</v>
      </c>
      <c r="V216" t="s">
        <v>192</v>
      </c>
      <c r="W216" t="s">
        <v>343</v>
      </c>
    </row>
    <row r="217" spans="1:23" ht="15" x14ac:dyDescent="0.25">
      <c r="A217">
        <v>2.1</v>
      </c>
      <c r="B217">
        <v>3.3</v>
      </c>
      <c r="C217">
        <v>3.93</v>
      </c>
      <c r="D217" s="20">
        <f t="shared" si="54"/>
        <v>3.3673705429430711E-2</v>
      </c>
      <c r="E217" s="17">
        <f>IF(OR($A217="",$B217="",$C217=""),"",A217*'MPTO_working_3-way'!$I216)</f>
        <v>2.1707147814018044</v>
      </c>
      <c r="F217" s="21">
        <f>IF(OR($A217="",$B217="",$C217=""),"",B217*'MPTO_working_3-way'!$I216)</f>
        <v>3.4111232279171211</v>
      </c>
      <c r="G217" s="22">
        <f>IF(OR($A217="",$B217="",$C217=""),"",C217*'MPTO_working_3-way'!$I216)</f>
        <v>4.0623376623376632</v>
      </c>
      <c r="H217" s="17">
        <f>IF(OR($A217="",$B217="",$C217=""),"",'MPTO_working_3-way'!E216)</f>
        <v>2.1506953163867242</v>
      </c>
      <c r="I217" s="21">
        <f>IF(OR($A217="",$B217="",$C217=""),"",'MPTO_working_3-way'!F216)</f>
        <v>3.4269374504548713</v>
      </c>
      <c r="J217" s="22">
        <f>IF(OR($A217="",$B217="",$C217=""),"",'MPTO_working_3-way'!G216)</f>
        <v>4.1113627100221919</v>
      </c>
      <c r="K217" s="17">
        <f>IF(OR($A217="",$B217="",$C217=""),"",'OddsRatio_working_3-way'!H216)</f>
        <v>2.1589217228590361</v>
      </c>
      <c r="L217" s="21">
        <f>IF(OR($A217="",$B217="",$C217=""),"",'OddsRatio_working_3-way'!I216)</f>
        <v>3.4231999659779846</v>
      </c>
      <c r="M217" s="22">
        <f>IF(OR($A217="",$B217="",$C217=""),"",'OddsRatio_working_3-way'!J216)</f>
        <v>4.0869460436154332</v>
      </c>
      <c r="N217" s="17">
        <f>IF('Log_working_3-way'!$D216="","",A217^('Log_working_3-way'!$D216))</f>
        <v>2.1508254665749216</v>
      </c>
      <c r="O217" s="21">
        <f>IF('Log_working_3-way'!$D216="","",B217^('Log_working_3-way'!$D216))</f>
        <v>3.4294687271295223</v>
      </c>
      <c r="P217" s="22">
        <f>IF('Log_working_3-way'!$D216="","",C217^('Log_working_3-way'!$D216))</f>
        <v>4.1072505937357322</v>
      </c>
      <c r="Q217" s="37">
        <f t="shared" si="51"/>
        <v>46.496590771399923</v>
      </c>
      <c r="R217" s="37">
        <f t="shared" si="52"/>
        <v>29.315856777493604</v>
      </c>
      <c r="S217" s="37">
        <f t="shared" si="53"/>
        <v>24.616368286445006</v>
      </c>
      <c r="V217" t="s">
        <v>228</v>
      </c>
      <c r="W217" t="s">
        <v>280</v>
      </c>
    </row>
    <row r="218" spans="1:23" ht="15" x14ac:dyDescent="0.25">
      <c r="A218">
        <v>2.64</v>
      </c>
      <c r="B218">
        <v>3.39</v>
      </c>
      <c r="C218">
        <v>2.78</v>
      </c>
      <c r="D218" s="20">
        <f t="shared" si="54"/>
        <v>3.3485359741169285E-2</v>
      </c>
      <c r="E218" s="17">
        <f>IF(OR($A218="",$B218="",$C218=""),"",A218*'MPTO_working_3-way'!$I217)</f>
        <v>2.728401349716687</v>
      </c>
      <c r="F218" s="21">
        <f>IF(OR($A218="",$B218="",$C218=""),"",B218*'MPTO_working_3-way'!$I217)</f>
        <v>3.5035153695225638</v>
      </c>
      <c r="G218" s="22">
        <f>IF(OR($A218="",$B218="",$C218=""),"",C218*'MPTO_working_3-way'!$I217)</f>
        <v>2.8730893000804505</v>
      </c>
      <c r="H218" s="17">
        <f>IF(OR($A218="",$B218="",$C218=""),"",'MPTO_working_3-way'!E217)</f>
        <v>2.7201551282589529</v>
      </c>
      <c r="I218" s="21">
        <f>IF(OR($A218="",$B218="",$C218=""),"",'MPTO_working_3-way'!F217)</f>
        <v>3.5233168722321726</v>
      </c>
      <c r="J218" s="22">
        <f>IF(OR($A218="",$B218="",$C218=""),"",'MPTO_working_3-way'!G217)</f>
        <v>2.869025182036316</v>
      </c>
      <c r="K218" s="17">
        <f>IF(OR($A218="",$B218="",$C218=""),"",'OddsRatio_working_3-way'!H217)</f>
        <v>2.7242642410260749</v>
      </c>
      <c r="L218" s="21">
        <f>IF(OR($A218="",$B218="",$C218=""),"",'OddsRatio_working_3-way'!I217)</f>
        <v>3.5127997171050724</v>
      </c>
      <c r="M218" s="22">
        <f>IF(OR($A218="",$B218="",$C218=""),"",'OddsRatio_working_3-way'!J217)</f>
        <v>2.8714575298941543</v>
      </c>
      <c r="N218" s="17">
        <f>IF('Log_working_3-way'!$D217="","",A218^('Log_working_3-way'!$D217))</f>
        <v>2.7208503003459157</v>
      </c>
      <c r="O218" s="21">
        <f>IF('Log_working_3-way'!$D217="","",B218^('Log_working_3-way'!$D217))</f>
        <v>3.5210717323890046</v>
      </c>
      <c r="P218" s="22">
        <f>IF('Log_working_3-way'!$D217="","",C218^('Log_working_3-way'!$D217))</f>
        <v>2.8697418673210495</v>
      </c>
      <c r="Q218" s="37">
        <f t="shared" si="51"/>
        <v>36.762609220748907</v>
      </c>
      <c r="R218" s="37">
        <f t="shared" si="52"/>
        <v>28.5427604713569</v>
      </c>
      <c r="S218" s="37">
        <f t="shared" si="53"/>
        <v>34.805740287014352</v>
      </c>
      <c r="V218" t="s">
        <v>344</v>
      </c>
      <c r="W218" t="s">
        <v>345</v>
      </c>
    </row>
    <row r="219" spans="1:23" ht="15" x14ac:dyDescent="0.25">
      <c r="A219">
        <v>2.31</v>
      </c>
      <c r="B219">
        <v>3.08</v>
      </c>
      <c r="C219">
        <v>3.63</v>
      </c>
      <c r="D219" s="20">
        <f t="shared" si="54"/>
        <v>3.3057851239669311E-2</v>
      </c>
      <c r="E219" s="17">
        <f>IF(OR($A219="",$B219="",$C219=""),"",A219*'MPTO_working_3-way'!$I218)</f>
        <v>2.3863636363636362</v>
      </c>
      <c r="F219" s="21">
        <f>IF(OR($A219="",$B219="",$C219=""),"",B219*'MPTO_working_3-way'!$I218)</f>
        <v>3.1818181818181817</v>
      </c>
      <c r="G219" s="22">
        <f>IF(OR($A219="",$B219="",$C219=""),"",C219*'MPTO_working_3-way'!$I218)</f>
        <v>3.7499999999999996</v>
      </c>
      <c r="H219" s="17">
        <f>IF(OR($A219="",$B219="",$C219=""),"",'MPTO_working_3-way'!E218)</f>
        <v>2.3703358208955221</v>
      </c>
      <c r="I219" s="21">
        <f>IF(OR($A219="",$B219="",$C219=""),"",'MPTO_working_3-way'!F218)</f>
        <v>3.1882057716436636</v>
      </c>
      <c r="J219" s="22">
        <f>IF(OR($A219="",$B219="",$C219=""),"",'MPTO_working_3-way'!G218)</f>
        <v>3.7812499999999996</v>
      </c>
      <c r="K219" s="17">
        <f>IF(OR($A219="",$B219="",$C219=""),"",'OddsRatio_working_3-way'!H218)</f>
        <v>2.3773635629809036</v>
      </c>
      <c r="L219" s="21">
        <f>IF(OR($A219="",$B219="",$C219=""),"",'OddsRatio_working_3-way'!I218)</f>
        <v>3.1869589396948701</v>
      </c>
      <c r="M219" s="22">
        <f>IF(OR($A219="",$B219="",$C219=""),"",'OddsRatio_working_3-way'!J218)</f>
        <v>3.7652413516334176</v>
      </c>
      <c r="N219" s="17">
        <f>IF('Log_working_3-way'!$D218="","",A219^('Log_working_3-way'!$D218))</f>
        <v>2.3708283875703096</v>
      </c>
      <c r="O219" s="21">
        <f>IF('Log_working_3-way'!$D218="","",B219^('Log_working_3-way'!$D218))</f>
        <v>3.1894625810919583</v>
      </c>
      <c r="P219" s="22">
        <f>IF('Log_working_3-way'!$D218="","",C219^('Log_working_3-way'!$D218))</f>
        <v>3.7782320330220798</v>
      </c>
      <c r="Q219" s="37">
        <f t="shared" si="51"/>
        <v>42.188114915387651</v>
      </c>
      <c r="R219" s="37">
        <f t="shared" si="52"/>
        <v>31.428571428571427</v>
      </c>
      <c r="S219" s="37">
        <f t="shared" si="53"/>
        <v>26.666666666666671</v>
      </c>
      <c r="V219" t="s">
        <v>346</v>
      </c>
      <c r="W219" t="s">
        <v>229</v>
      </c>
    </row>
    <row r="220" spans="1:23" ht="15" x14ac:dyDescent="0.25">
      <c r="A220">
        <v>9.9600000000000009</v>
      </c>
      <c r="B220">
        <v>6.21</v>
      </c>
      <c r="C220">
        <v>1.29</v>
      </c>
      <c r="D220" s="20">
        <f t="shared" si="54"/>
        <v>3.6626000688519511E-2</v>
      </c>
      <c r="E220" s="17">
        <f>IF(OR($A220="",$B220="",$C220=""),"",A220*'MPTO_working_3-way'!$I219)</f>
        <v>10.324794966857656</v>
      </c>
      <c r="F220" s="21">
        <f>IF(OR($A220="",$B220="",$C220=""),"",B220*'MPTO_working_3-way'!$I219)</f>
        <v>6.4374474642757065</v>
      </c>
      <c r="G220" s="22">
        <f>IF(OR($A220="",$B220="",$C220=""),"",C220*'MPTO_working_3-way'!$I219)</f>
        <v>1.3372475408881903</v>
      </c>
      <c r="H220" s="17">
        <f>IF(OR($A220="",$B220="",$C220=""),"",'MPTO_working_3-way'!E219)</f>
        <v>11.338776157530956</v>
      </c>
      <c r="I220" s="21">
        <f>IF(OR($A220="",$B220="",$C220=""),"",'MPTO_working_3-way'!F219)</f>
        <v>6.7194398518883789</v>
      </c>
      <c r="J220" s="22">
        <f>IF(OR($A220="",$B220="",$C220=""),"",'MPTO_working_3-way'!G219)</f>
        <v>1.3106415297556298</v>
      </c>
      <c r="K220" s="17">
        <f>IF(OR($A220="",$B220="",$C220=""),"",'OddsRatio_working_3-way'!H219)</f>
        <v>10.826779278498286</v>
      </c>
      <c r="L220" s="21">
        <f>IF(OR($A220="",$B220="",$C220=""),"",'OddsRatio_working_3-way'!I219)</f>
        <v>6.7140089331446502</v>
      </c>
      <c r="M220" s="22">
        <f>IF(OR($A220="",$B220="",$C220=""),"",'OddsRatio_working_3-way'!J219)</f>
        <v>1.3180542400406814</v>
      </c>
      <c r="N220" s="17">
        <f>IF('Log_working_3-way'!$D219="","",A220^('Log_working_3-way'!$D219))</f>
        <v>11.245076438945386</v>
      </c>
      <c r="O220" s="21">
        <f>IF('Log_working_3-way'!$D219="","",B220^('Log_working_3-way'!$D219))</f>
        <v>6.8385314529308303</v>
      </c>
      <c r="P220" s="22">
        <f>IF('Log_working_3-way'!$D219="","",C220^('Log_working_3-way'!$D219))</f>
        <v>1.3074596382584287</v>
      </c>
      <c r="Q220" s="37">
        <f t="shared" si="51"/>
        <v>8.8192939529529628</v>
      </c>
      <c r="R220" s="37">
        <f t="shared" si="52"/>
        <v>15.534107354653379</v>
      </c>
      <c r="S220" s="37">
        <f t="shared" si="53"/>
        <v>74.78047028868022</v>
      </c>
      <c r="V220" t="s">
        <v>166</v>
      </c>
      <c r="W220" t="s">
        <v>125</v>
      </c>
    </row>
    <row r="221" spans="1:23" ht="15" x14ac:dyDescent="0.25">
      <c r="A221">
        <v>3.81</v>
      </c>
      <c r="B221">
        <v>2.95</v>
      </c>
      <c r="C221">
        <v>2.31</v>
      </c>
      <c r="D221" s="20">
        <f t="shared" si="54"/>
        <v>3.4350675348940429E-2</v>
      </c>
      <c r="E221" s="17">
        <f>IF(OR($A221="",$B221="",$C221=""),"",A221*'MPTO_working_3-way'!$I220)</f>
        <v>3.9408760730794632</v>
      </c>
      <c r="F221" s="21">
        <f>IF(OR($A221="",$B221="",$C221=""),"",B221*'MPTO_working_3-way'!$I220)</f>
        <v>3.0513344922793744</v>
      </c>
      <c r="G221" s="22">
        <f>IF(OR($A221="",$B221="",$C221=""),"",C221*'MPTO_working_3-way'!$I220)</f>
        <v>2.3893500600560524</v>
      </c>
      <c r="H221" s="17">
        <f>IF(OR($A221="",$B221="",$C221=""),"",'MPTO_working_3-way'!E220)</f>
        <v>3.9837944582156646</v>
      </c>
      <c r="I221" s="21">
        <f>IF(OR($A221="",$B221="",$C221=""),"",'MPTO_working_3-way'!F220)</f>
        <v>3.0531290955882748</v>
      </c>
      <c r="J221" s="22">
        <f>IF(OR($A221="",$B221="",$C221=""),"",'MPTO_working_3-way'!G220)</f>
        <v>2.3727595372600518</v>
      </c>
      <c r="K221" s="17">
        <f>IF(OR($A221="",$B221="",$C221=""),"",'OddsRatio_working_3-way'!H220)</f>
        <v>3.9606141638845074</v>
      </c>
      <c r="L221" s="21">
        <f>IF(OR($A221="",$B221="",$C221=""),"",'OddsRatio_working_3-way'!I220)</f>
        <v>3.0545187258273265</v>
      </c>
      <c r="M221" s="22">
        <f>IF(OR($A221="",$B221="",$C221=""),"",'OddsRatio_working_3-way'!J220)</f>
        <v>2.380215144017332</v>
      </c>
      <c r="N221" s="17">
        <f>IF('Log_working_3-way'!$D220="","",A221^('Log_working_3-way'!$D220))</f>
        <v>3.9785356415600512</v>
      </c>
      <c r="O221" s="21">
        <f>IF('Log_working_3-way'!$D220="","",B221^('Log_working_3-way'!$D220))</f>
        <v>3.0550975965551084</v>
      </c>
      <c r="P221" s="22">
        <f>IF('Log_working_3-way'!$D220="","",C221^('Log_working_3-way'!$D220))</f>
        <v>2.3734395711147092</v>
      </c>
      <c r="Q221" s="37">
        <f t="shared" si="51"/>
        <v>25.101696648473638</v>
      </c>
      <c r="R221" s="37">
        <f t="shared" si="52"/>
        <v>32.772545996849757</v>
      </c>
      <c r="S221" s="37">
        <f t="shared" si="53"/>
        <v>41.85238558039255</v>
      </c>
      <c r="V221" t="s">
        <v>347</v>
      </c>
      <c r="W221" t="s">
        <v>348</v>
      </c>
    </row>
    <row r="222" spans="1:23" ht="15" x14ac:dyDescent="0.25">
      <c r="A222">
        <v>1.24</v>
      </c>
      <c r="B222">
        <v>6.58</v>
      </c>
      <c r="C222">
        <v>12.63</v>
      </c>
      <c r="D222" s="20">
        <f t="shared" si="54"/>
        <v>3.7603860530937228E-2</v>
      </c>
      <c r="E222" s="17">
        <f>IF(OR($A222="",$B222="",$C222=""),"",A222*'MPTO_working_3-way'!$I221)</f>
        <v>1.2866287870583621</v>
      </c>
      <c r="F222" s="21">
        <f>IF(OR($A222="",$B222="",$C222=""),"",B222*'MPTO_working_3-way'!$I221)</f>
        <v>6.8274334022935674</v>
      </c>
      <c r="G222" s="22">
        <f>IF(OR($A222="",$B222="",$C222=""),"",C222*'MPTO_working_3-way'!$I221)</f>
        <v>13.104936758505739</v>
      </c>
      <c r="H222" s="17">
        <f>IF(OR($A222="",$B222="",$C222=""),"",'MPTO_working_3-way'!E221)</f>
        <v>1.2595775240508216</v>
      </c>
      <c r="I222" s="21">
        <f>IF(OR($A222="",$B222="",$C222=""),"",'MPTO_working_3-way'!F221)</f>
        <v>7.171488608649212</v>
      </c>
      <c r="J222" s="22">
        <f>IF(OR($A222="",$B222="",$C222=""),"",'MPTO_working_3-way'!G221)</f>
        <v>15.005564762638478</v>
      </c>
      <c r="K222" s="17">
        <f>IF(OR($A222="",$B222="",$C222=""),"",'OddsRatio_working_3-way'!H221)</f>
        <v>1.2668105986215277</v>
      </c>
      <c r="L222" s="21">
        <f>IF(OR($A222="",$B222="",$C222=""),"",'OddsRatio_working_3-way'!I221)</f>
        <v>7.2033464179505158</v>
      </c>
      <c r="M222" s="22">
        <f>IF(OR($A222="",$B222="",$C222=""),"",'OddsRatio_working_3-way'!J221)</f>
        <v>13.92919692486819</v>
      </c>
      <c r="N222" s="17">
        <f>IF('Log_working_3-way'!$D221="","",A222^('Log_working_3-way'!$D221))</f>
        <v>1.2560367659397589</v>
      </c>
      <c r="O222" s="21">
        <f>IF('Log_working_3-way'!$D221="","",B222^('Log_working_3-way'!$D221))</f>
        <v>7.3638289157528796</v>
      </c>
      <c r="P222" s="22">
        <f>IF('Log_working_3-way'!$D221="","",C222^('Log_working_3-way'!$D221))</f>
        <v>14.695931652763925</v>
      </c>
      <c r="Q222" s="37">
        <f t="shared" si="51"/>
        <v>79.391699272624678</v>
      </c>
      <c r="R222" s="37">
        <f t="shared" si="52"/>
        <v>14.646792448595193</v>
      </c>
      <c r="S222" s="37">
        <f t="shared" si="53"/>
        <v>7.6307121386980494</v>
      </c>
      <c r="V222" t="s">
        <v>349</v>
      </c>
      <c r="W222" t="s">
        <v>274</v>
      </c>
    </row>
    <row r="223" spans="1:23" ht="15" x14ac:dyDescent="0.25">
      <c r="A223">
        <v>1.72</v>
      </c>
      <c r="B223">
        <v>3.91</v>
      </c>
      <c r="C223">
        <v>5.09</v>
      </c>
      <c r="D223" s="20">
        <f t="shared" si="54"/>
        <v>3.3613478764502824E-2</v>
      </c>
      <c r="E223" s="17">
        <f>IF(OR($A223="",$B223="",$C223=""),"",A223*'MPTO_working_3-way'!$I222)</f>
        <v>1.7778151834749449</v>
      </c>
      <c r="F223" s="21">
        <f>IF(OR($A223="",$B223="",$C223=""),"",B223*'MPTO_working_3-way'!$I222)</f>
        <v>4.0414287019692061</v>
      </c>
      <c r="G223" s="22">
        <f>IF(OR($A223="",$B223="",$C223=""),"",C223*'MPTO_working_3-way'!$I222)</f>
        <v>5.2610926069113191</v>
      </c>
      <c r="H223" s="17">
        <f>IF(OR($A223="",$B223="",$C223=""),"",'MPTO_working_3-way'!E222)</f>
        <v>1.7537987318194219</v>
      </c>
      <c r="I223" s="21">
        <f>IF(OR($A223="",$B223="",$C223=""),"",'MPTO_working_3-way'!F222)</f>
        <v>4.08914361238027</v>
      </c>
      <c r="J223" s="22">
        <f>IF(OR($A223="",$B223="",$C223=""),"",'MPTO_working_3-way'!G222)</f>
        <v>5.3978437177923251</v>
      </c>
      <c r="K223" s="17">
        <f>IF(OR($A223="",$B223="",$C223=""),"",'OddsRatio_working_3-way'!H222)</f>
        <v>1.7624146463007841</v>
      </c>
      <c r="L223" s="21">
        <f>IF(OR($A223="",$B223="",$C223=""),"",'OddsRatio_working_3-way'!I222)</f>
        <v>4.0814258621323365</v>
      </c>
      <c r="M223" s="22">
        <f>IF(OR($A223="",$B223="",$C223=""),"",'OddsRatio_working_3-way'!J222)</f>
        <v>5.3309387546808447</v>
      </c>
      <c r="N223" s="17">
        <f>IF('Log_working_3-way'!$D222="","",A223^('Log_working_3-way'!$D222))</f>
        <v>1.7528450622018195</v>
      </c>
      <c r="O223" s="21">
        <f>IF('Log_working_3-way'!$D222="","",B223^('Log_working_3-way'!$D222))</f>
        <v>4.1004498681608066</v>
      </c>
      <c r="P223" s="22">
        <f>IF('Log_working_3-way'!$D222="","",C223^('Log_working_3-way'!$D222))</f>
        <v>5.3872564495274542</v>
      </c>
      <c r="Q223" s="37">
        <f t="shared" si="51"/>
        <v>57.019085591570828</v>
      </c>
      <c r="R223" s="37">
        <f t="shared" si="52"/>
        <v>24.743724898888974</v>
      </c>
      <c r="S223" s="37">
        <f t="shared" si="53"/>
        <v>19.007458615845955</v>
      </c>
      <c r="V223" t="s">
        <v>285</v>
      </c>
      <c r="W223" t="s">
        <v>232</v>
      </c>
    </row>
    <row r="224" spans="1:23" ht="15" x14ac:dyDescent="0.25">
      <c r="A224">
        <v>2.2000000000000002</v>
      </c>
      <c r="B224">
        <v>3.1</v>
      </c>
      <c r="C224">
        <v>3.8</v>
      </c>
      <c r="D224" s="20">
        <f t="shared" si="54"/>
        <v>4.0283994443586879E-2</v>
      </c>
      <c r="E224" s="17">
        <f>IF(OR($A224="",$B224="",$C224=""),"",A224*'MPTO_working_3-way'!$I223)</f>
        <v>2.2886247877758912</v>
      </c>
      <c r="F224" s="21">
        <f>IF(OR($A224="",$B224="",$C224=""),"",B224*'MPTO_working_3-way'!$I223)</f>
        <v>3.2248803827751193</v>
      </c>
      <c r="G224" s="22">
        <f>IF(OR($A224="",$B224="",$C224=""),"",C224*'MPTO_working_3-way'!$I223)</f>
        <v>3.9530791788856301</v>
      </c>
      <c r="H224" s="17">
        <f>IF(OR($A224="",$B224="",$C224=""),"",'MPTO_working_3-way'!E223)</f>
        <v>2.2669699090272917</v>
      </c>
      <c r="I224" s="21">
        <f>IF(OR($A224="",$B224="",$C224=""),"",'MPTO_working_3-way'!F223)</f>
        <v>3.2346480279580629</v>
      </c>
      <c r="J224" s="22">
        <f>IF(OR($A224="",$B224="",$C224=""),"",'MPTO_working_3-way'!G223)</f>
        <v>4.004326328800988</v>
      </c>
      <c r="K224" s="17">
        <f>IF(OR($A224="",$B224="",$C224=""),"",'OddsRatio_working_3-way'!H223)</f>
        <v>2.2762013894309145</v>
      </c>
      <c r="L224" s="21">
        <f>IF(OR($A224="",$B224="",$C224=""),"",'OddsRatio_working_3-way'!I223)</f>
        <v>3.2333524315041</v>
      </c>
      <c r="M224" s="22">
        <f>IF(OR($A224="",$B224="",$C224=""),"",'OddsRatio_working_3-way'!J223)</f>
        <v>3.9778032420054674</v>
      </c>
      <c r="N224" s="17">
        <f>IF('Log_working_3-way'!$D223="","",A224^('Log_working_3-way'!$D223))</f>
        <v>2.2673895496580698</v>
      </c>
      <c r="O224" s="21">
        <f>IF('Log_working_3-way'!$D223="","",B224^('Log_working_3-way'!$D223))</f>
        <v>3.237163167267771</v>
      </c>
      <c r="P224" s="22">
        <f>IF('Log_working_3-way'!$D223="","",C224^('Log_working_3-way'!$D223))</f>
        <v>3.999172400726394</v>
      </c>
      <c r="Q224" s="37">
        <f t="shared" si="51"/>
        <v>44.111745639759228</v>
      </c>
      <c r="R224" s="37">
        <f t="shared" si="52"/>
        <v>31.00890207715134</v>
      </c>
      <c r="S224" s="37">
        <f t="shared" si="53"/>
        <v>25.296735905044514</v>
      </c>
      <c r="V224" t="s">
        <v>275</v>
      </c>
      <c r="W224" t="s">
        <v>350</v>
      </c>
    </row>
    <row r="225" spans="1:23" ht="15" x14ac:dyDescent="0.25">
      <c r="A225">
        <v>2.69</v>
      </c>
      <c r="B225">
        <v>2.79</v>
      </c>
      <c r="C225">
        <v>3.23</v>
      </c>
      <c r="D225" s="20">
        <f t="shared" si="54"/>
        <v>3.9767674183825541E-2</v>
      </c>
      <c r="E225" s="17">
        <f>IF(OR($A225="",$B225="",$C225=""),"",A225*'MPTO_working_3-way'!$I224)</f>
        <v>2.7969750435544904</v>
      </c>
      <c r="F225" s="21">
        <f>IF(OR($A225="",$B225="",$C225=""),"",B225*'MPTO_working_3-way'!$I224)</f>
        <v>2.9009518109728734</v>
      </c>
      <c r="G225" s="22">
        <f>IF(OR($A225="",$B225="",$C225=""),"",C225*'MPTO_working_3-way'!$I224)</f>
        <v>3.3584495876137566</v>
      </c>
      <c r="H225" s="17">
        <f>IF(OR($A225="",$B225="",$C225=""),"",'MPTO_working_3-way'!E224)</f>
        <v>2.7894678136185651</v>
      </c>
      <c r="I225" s="21">
        <f>IF(OR($A225="",$B225="",$C225=""),"",'MPTO_working_3-way'!F224)</f>
        <v>2.8971479367461015</v>
      </c>
      <c r="J225" s="22">
        <f>IF(OR($A225="",$B225="",$C225=""),"",'MPTO_working_3-way'!G224)</f>
        <v>3.3744836789919561</v>
      </c>
      <c r="K225" s="17">
        <f>IF(OR($A225="",$B225="",$C225=""),"",'OddsRatio_working_3-way'!H224)</f>
        <v>2.7931877402865863</v>
      </c>
      <c r="L225" s="21">
        <f>IF(OR($A225="",$B225="",$C225=""),"",'OddsRatio_working_3-way'!I224)</f>
        <v>2.8992935237354973</v>
      </c>
      <c r="M225" s="22">
        <f>IF(OR($A225="",$B225="",$C225=""),"",'OddsRatio_working_3-way'!J224)</f>
        <v>3.3661589709107029</v>
      </c>
      <c r="N225" s="17">
        <f>IF('Log_working_3-way'!$D224="","",A225^('Log_working_3-way'!$D224))</f>
        <v>2.7900720208708329</v>
      </c>
      <c r="O225" s="21">
        <f>IF('Log_working_3-way'!$D224="","",B225^('Log_working_3-way'!$D224))</f>
        <v>2.8976936413920678</v>
      </c>
      <c r="P225" s="22">
        <f>IF('Log_working_3-way'!$D224="","",C225^('Log_working_3-way'!$D224))</f>
        <v>3.3728602366949989</v>
      </c>
      <c r="Q225" s="37">
        <f t="shared" si="51"/>
        <v>35.84913205013023</v>
      </c>
      <c r="R225" s="37">
        <f t="shared" si="52"/>
        <v>34.47144472436571</v>
      </c>
      <c r="S225" s="37">
        <f t="shared" si="53"/>
        <v>29.775644204637867</v>
      </c>
      <c r="V225" t="s">
        <v>351</v>
      </c>
      <c r="W225" t="s">
        <v>352</v>
      </c>
    </row>
    <row r="226" spans="1:23" ht="15" x14ac:dyDescent="0.25">
      <c r="A226">
        <v>2.85</v>
      </c>
      <c r="B226">
        <v>3.12</v>
      </c>
      <c r="C226">
        <v>2.71</v>
      </c>
      <c r="D226" s="20">
        <f t="shared" si="54"/>
        <v>4.0393703532176861E-2</v>
      </c>
      <c r="E226" s="17">
        <f>IF(OR($A226="",$B226="",$C226=""),"",A226*'MPTO_working_3-way'!$I225)</f>
        <v>2.9651220550667041</v>
      </c>
      <c r="F226" s="21">
        <f>IF(OR($A226="",$B226="",$C226=""),"",B226*'MPTO_working_3-way'!$I225)</f>
        <v>3.2460283550203921</v>
      </c>
      <c r="G226" s="22">
        <f>IF(OR($A226="",$B226="",$C226=""),"",C226*'MPTO_working_3-way'!$I225)</f>
        <v>2.8194669365721992</v>
      </c>
      <c r="H226" s="17">
        <f>IF(OR($A226="",$B226="",$C226=""),"",'MPTO_working_3-way'!E225)</f>
        <v>2.9637302385760704</v>
      </c>
      <c r="I226" s="21">
        <f>IF(OR($A226="",$B226="",$C226=""),"",'MPTO_working_3-way'!F225)</f>
        <v>3.2568171005968338</v>
      </c>
      <c r="J226" s="22">
        <f>IF(OR($A226="",$B226="",$C226=""),"",'MPTO_working_3-way'!G225)</f>
        <v>2.8126299964750667</v>
      </c>
      <c r="K226" s="17">
        <f>IF(OR($A226="",$B226="",$C226=""),"",'OddsRatio_working_3-way'!H225)</f>
        <v>2.9646096874414281</v>
      </c>
      <c r="L226" s="21">
        <f>IF(OR($A226="",$B226="",$C226=""),"",'OddsRatio_working_3-way'!I225)</f>
        <v>3.2513365066896367</v>
      </c>
      <c r="M226" s="22">
        <f>IF(OR($A226="",$B226="",$C226=""),"",'OddsRatio_working_3-way'!J225)</f>
        <v>2.8159365219053192</v>
      </c>
      <c r="N226" s="17">
        <f>IF('Log_working_3-way'!$D225="","",A226^('Log_working_3-way'!$D225))</f>
        <v>2.9640164675369656</v>
      </c>
      <c r="O226" s="21">
        <f>IF('Log_working_3-way'!$D225="","",B226^('Log_working_3-way'!$D225))</f>
        <v>3.2558369855048448</v>
      </c>
      <c r="P226" s="22">
        <f>IF('Log_working_3-way'!$D225="","",C226^('Log_working_3-way'!$D225))</f>
        <v>2.813103530797421</v>
      </c>
      <c r="Q226" s="37">
        <f t="shared" si="51"/>
        <v>33.741262513839715</v>
      </c>
      <c r="R226" s="37">
        <f t="shared" si="52"/>
        <v>30.806878148595771</v>
      </c>
      <c r="S226" s="37">
        <f t="shared" si="53"/>
        <v>35.467697351888866</v>
      </c>
      <c r="V226" t="s">
        <v>353</v>
      </c>
      <c r="W226" t="s">
        <v>117</v>
      </c>
    </row>
    <row r="227" spans="1:23" ht="15" x14ac:dyDescent="0.25">
      <c r="A227">
        <v>2.33</v>
      </c>
      <c r="B227">
        <v>2.98</v>
      </c>
      <c r="C227">
        <v>3.64</v>
      </c>
      <c r="D227" s="20">
        <f t="shared" si="54"/>
        <v>3.9480293880155504E-2</v>
      </c>
      <c r="E227" s="17">
        <f>IF(OR($A227="",$B227="",$C227=""),"",A227*'MPTO_working_3-way'!$I226)</f>
        <v>2.4219890847407624</v>
      </c>
      <c r="F227" s="21">
        <f>IF(OR($A227="",$B227="",$C227=""),"",B227*'MPTO_working_3-way'!$I226)</f>
        <v>3.0976512757628636</v>
      </c>
      <c r="G227" s="22">
        <f>IF(OR($A227="",$B227="",$C227=""),"",C227*'MPTO_working_3-way'!$I226)</f>
        <v>3.7837082697237663</v>
      </c>
      <c r="H227" s="17">
        <f>IF(OR($A227="",$B227="",$C227=""),"",'MPTO_working_3-way'!E226)</f>
        <v>2.4037048703363855</v>
      </c>
      <c r="I227" s="21">
        <f>IF(OR($A227="",$B227="",$C227=""),"",'MPTO_working_3-way'!F226)</f>
        <v>3.1016371908177507</v>
      </c>
      <c r="J227" s="22">
        <f>IF(OR($A227="",$B227="",$C227=""),"",'MPTO_working_3-way'!G226)</f>
        <v>3.8231388916789393</v>
      </c>
      <c r="K227" s="17">
        <f>IF(OR($A227="",$B227="",$C227=""),"",'OddsRatio_working_3-way'!H226)</f>
        <v>2.4118382528351732</v>
      </c>
      <c r="L227" s="21">
        <f>IF(OR($A227="",$B227="",$C227=""),"",'OddsRatio_working_3-way'!I226)</f>
        <v>3.10183439143883</v>
      </c>
      <c r="M227" s="22">
        <f>IF(OR($A227="",$B227="",$C227=""),"",'OddsRatio_working_3-way'!J226)</f>
        <v>3.8024458552517735</v>
      </c>
      <c r="N227" s="17">
        <f>IF('Log_working_3-way'!$D226="","",A227^('Log_working_3-way'!$D226))</f>
        <v>2.4043584166384231</v>
      </c>
      <c r="O227" s="21">
        <f>IF('Log_working_3-way'!$D226="","",B227^('Log_working_3-way'!$D226))</f>
        <v>3.1033321007234678</v>
      </c>
      <c r="P227" s="22">
        <f>IF('Log_working_3-way'!$D226="","",C227^('Log_working_3-way'!$D226))</f>
        <v>3.8189169419658473</v>
      </c>
      <c r="Q227" s="37">
        <f t="shared" si="51"/>
        <v>41.602445139617139</v>
      </c>
      <c r="R227" s="37">
        <f t="shared" si="52"/>
        <v>32.282523466226145</v>
      </c>
      <c r="S227" s="37">
        <f t="shared" si="53"/>
        <v>26.429098881690638</v>
      </c>
      <c r="V227" t="s">
        <v>226</v>
      </c>
      <c r="W227" t="s">
        <v>354</v>
      </c>
    </row>
    <row r="228" spans="1:23" ht="15" x14ac:dyDescent="0.25">
      <c r="A228">
        <v>2.3199999999999998</v>
      </c>
      <c r="B228">
        <v>3.02</v>
      </c>
      <c r="C228">
        <v>3.61</v>
      </c>
      <c r="D228" s="20">
        <f t="shared" si="54"/>
        <v>3.9168620822497724E-2</v>
      </c>
      <c r="E228" s="17">
        <f>IF(OR($A228="",$B228="",$C228=""),"",A228*'MPTO_working_3-way'!$I227)</f>
        <v>2.4108712003081947</v>
      </c>
      <c r="F228" s="21">
        <f>IF(OR($A228="",$B228="",$C228=""),"",B228*'MPTO_working_3-way'!$I227)</f>
        <v>3.1382892348839433</v>
      </c>
      <c r="G228" s="22">
        <f>IF(OR($A228="",$B228="",$C228=""),"",C228*'MPTO_working_3-way'!$I227)</f>
        <v>3.7513987211692168</v>
      </c>
      <c r="H228" s="17">
        <f>IF(OR($A228="",$B228="",$C228=""),"",'MPTO_working_3-way'!E227)</f>
        <v>2.3924688383468431</v>
      </c>
      <c r="I228" s="21">
        <f>IF(OR($A228="",$B228="",$C228=""),"",'MPTO_working_3-way'!F227)</f>
        <v>3.1439657684157356</v>
      </c>
      <c r="J228" s="22">
        <f>IF(OR($A228="",$B228="",$C228=""),"",'MPTO_working_3-way'!G227)</f>
        <v>3.7885661355436233</v>
      </c>
      <c r="K228" s="17">
        <f>IF(OR($A228="",$B228="",$C228=""),"",'OddsRatio_working_3-way'!H227)</f>
        <v>2.400582190510133</v>
      </c>
      <c r="L228" s="21">
        <f>IF(OR($A228="",$B228="",$C228=""),"",'OddsRatio_working_3-way'!I227)</f>
        <v>3.1433151703261122</v>
      </c>
      <c r="M228" s="22">
        <f>IF(OR($A228="",$B228="",$C228=""),"",'OddsRatio_working_3-way'!J227)</f>
        <v>3.7693329675995813</v>
      </c>
      <c r="N228" s="17">
        <f>IF('Log_working_3-way'!$D227="","",A228^('Log_working_3-way'!$D227))</f>
        <v>2.3930601492377166</v>
      </c>
      <c r="O228" s="21">
        <f>IF('Log_working_3-way'!$D227="","",B228^('Log_working_3-way'!$D227))</f>
        <v>3.1455151476056509</v>
      </c>
      <c r="P228" s="22">
        <f>IF('Log_working_3-way'!$D227="","",C228^('Log_working_3-way'!$D227))</f>
        <v>3.7848386725267957</v>
      </c>
      <c r="Q228" s="37">
        <f t="shared" si="51"/>
        <v>41.797827581778812</v>
      </c>
      <c r="R228" s="37">
        <f t="shared" si="52"/>
        <v>31.864494479489263</v>
      </c>
      <c r="S228" s="37">
        <f t="shared" si="53"/>
        <v>26.65672391358936</v>
      </c>
      <c r="V228" t="s">
        <v>288</v>
      </c>
      <c r="W228" t="s">
        <v>225</v>
      </c>
    </row>
    <row r="229" spans="1:23" ht="15" x14ac:dyDescent="0.25">
      <c r="A229">
        <v>3.19</v>
      </c>
      <c r="B229">
        <v>3.06</v>
      </c>
      <c r="C229">
        <v>2.5</v>
      </c>
      <c r="D229" s="20">
        <f t="shared" si="54"/>
        <v>4.0277009445366385E-2</v>
      </c>
      <c r="E229" s="17">
        <f>IF(OR($A229="",$B229="",$C229=""),"",A229*'MPTO_working_3-way'!$I228)</f>
        <v>3.3184836601307186</v>
      </c>
      <c r="F229" s="21">
        <f>IF(OR($A229="",$B229="",$C229=""),"",B229*'MPTO_working_3-way'!$I228)</f>
        <v>3.1832476489028214</v>
      </c>
      <c r="G229" s="22">
        <f>IF(OR($A229="",$B229="",$C229=""),"",C229*'MPTO_working_3-way'!$I228)</f>
        <v>2.6006925236134162</v>
      </c>
      <c r="H229" s="17">
        <f>IF(OR($A229="",$B229="",$C229=""),"",'MPTO_working_3-way'!E228)</f>
        <v>3.3327339521375143</v>
      </c>
      <c r="I229" s="21">
        <f>IF(OR($A229="",$B229="",$C229=""),"",'MPTO_working_3-way'!F228)</f>
        <v>3.1910984609081119</v>
      </c>
      <c r="J229" s="22">
        <f>IF(OR($A229="",$B229="",$C229=""),"",'MPTO_working_3-way'!G228)</f>
        <v>2.5868246334974012</v>
      </c>
      <c r="K229" s="17">
        <f>IF(OR($A229="",$B229="",$C229=""),"",'OddsRatio_working_3-way'!H228)</f>
        <v>3.3259164485361046</v>
      </c>
      <c r="L229" s="21">
        <f>IF(OR($A229="",$B229="",$C229=""),"",'OddsRatio_working_3-way'!I228)</f>
        <v>3.187848348851313</v>
      </c>
      <c r="M229" s="22">
        <f>IF(OR($A229="",$B229="",$C229=""),"",'OddsRatio_working_3-way'!J228)</f>
        <v>2.5930934579014413</v>
      </c>
      <c r="N229" s="17">
        <f>IF('Log_working_3-way'!$D228="","",A229^('Log_working_3-way'!$D228))</f>
        <v>3.3318271221298823</v>
      </c>
      <c r="O229" s="21">
        <f>IF('Log_working_3-way'!$D228="","",B229^('Log_working_3-way'!$D228))</f>
        <v>3.1910647671494843</v>
      </c>
      <c r="P229" s="22">
        <f>IF('Log_working_3-way'!$D228="","",C229^('Log_working_3-way'!$D228))</f>
        <v>2.5873933831687177</v>
      </c>
      <c r="Q229" s="37">
        <f t="shared" si="51"/>
        <v>30.005395400932933</v>
      </c>
      <c r="R229" s="37">
        <f t="shared" si="52"/>
        <v>31.414458135064443</v>
      </c>
      <c r="S229" s="37">
        <f t="shared" si="53"/>
        <v>38.451296757318879</v>
      </c>
      <c r="V229" t="s">
        <v>355</v>
      </c>
      <c r="W229" t="s">
        <v>356</v>
      </c>
    </row>
    <row r="230" spans="1:23" ht="15" x14ac:dyDescent="0.25">
      <c r="A230">
        <v>1.79</v>
      </c>
      <c r="B230">
        <v>3.45</v>
      </c>
      <c r="C230">
        <v>5.2</v>
      </c>
      <c r="D230" s="20">
        <f t="shared" si="54"/>
        <v>4.082198264855541E-2</v>
      </c>
      <c r="E230" s="17">
        <f>IF(OR($A230="",$B230="",$C230=""),"",A230*'MPTO_working_3-way'!$I229)</f>
        <v>1.8630713489409143</v>
      </c>
      <c r="F230" s="21">
        <f>IF(OR($A230="",$B230="",$C230=""),"",B230*'MPTO_working_3-way'!$I229)</f>
        <v>3.5908358401375162</v>
      </c>
      <c r="G230" s="22">
        <f>IF(OR($A230="",$B230="",$C230=""),"",C230*'MPTO_working_3-way'!$I229)</f>
        <v>5.4122743097724886</v>
      </c>
      <c r="H230" s="17">
        <f>IF(OR($A230="",$B230="",$C230=""),"",'MPTO_working_3-way'!E229)</f>
        <v>1.8346877017507441</v>
      </c>
      <c r="I230" s="21">
        <f>IF(OR($A230="",$B230="",$C230=""),"",'MPTO_working_3-way'!F229)</f>
        <v>3.619939052571854</v>
      </c>
      <c r="J230" s="22">
        <f>IF(OR($A230="",$B230="",$C230=""),"",'MPTO_working_3-way'!G229)</f>
        <v>5.5959594786124214</v>
      </c>
      <c r="K230" s="17">
        <f>IF(OR($A230="",$B230="",$C230=""),"",'OddsRatio_working_3-way'!H229)</f>
        <v>1.8453888173010728</v>
      </c>
      <c r="L230" s="21">
        <f>IF(OR($A230="",$B230="",$C230=""),"",'OddsRatio_working_3-way'!I229)</f>
        <v>3.6217754460602891</v>
      </c>
      <c r="M230" s="22">
        <f>IF(OR($A230="",$B230="",$C230=""),"",'OddsRatio_working_3-way'!J229)</f>
        <v>5.4944721932462093</v>
      </c>
      <c r="N230" s="17">
        <f>IF('Log_working_3-way'!$D229="","",A230^('Log_working_3-way'!$D229))</f>
        <v>1.8340538869810115</v>
      </c>
      <c r="O230" s="21">
        <f>IF('Log_working_3-way'!$D229="","",B230^('Log_working_3-way'!$D229))</f>
        <v>3.633107482835241</v>
      </c>
      <c r="P230" s="22">
        <f>IF('Log_working_3-way'!$D229="","",C230^('Log_working_3-way'!$D229))</f>
        <v>5.5706184269736942</v>
      </c>
      <c r="Q230" s="37">
        <f t="shared" si="51"/>
        <v>54.505189032757649</v>
      </c>
      <c r="R230" s="37">
        <f t="shared" si="52"/>
        <v>27.848669349409843</v>
      </c>
      <c r="S230" s="37">
        <f t="shared" si="53"/>
        <v>18.476521010666147</v>
      </c>
      <c r="V230" t="s">
        <v>223</v>
      </c>
      <c r="W230" t="s">
        <v>357</v>
      </c>
    </row>
    <row r="231" spans="1:23" ht="15" x14ac:dyDescent="0.25">
      <c r="A231">
        <v>2.85</v>
      </c>
      <c r="B231">
        <v>2.79</v>
      </c>
      <c r="C231">
        <v>3.02</v>
      </c>
      <c r="D231" s="20">
        <f t="shared" si="54"/>
        <v>4.0425959865125982E-2</v>
      </c>
      <c r="E231" s="17">
        <f>IF(OR($A231="",$B231="",$C231=""),"",A231*'MPTO_working_3-way'!$I230)</f>
        <v>2.965213985615609</v>
      </c>
      <c r="F231" s="21">
        <f>IF(OR($A231="",$B231="",$C231=""),"",B231*'MPTO_working_3-way'!$I230)</f>
        <v>2.9027884280237015</v>
      </c>
      <c r="G231" s="22">
        <f>IF(OR($A231="",$B231="",$C231=""),"",C231*'MPTO_working_3-way'!$I230)</f>
        <v>3.1420863987926806</v>
      </c>
      <c r="H231" s="17">
        <f>IF(OR($A231="",$B231="",$C231=""),"",'MPTO_working_3-way'!E230)</f>
        <v>2.9638246848699303</v>
      </c>
      <c r="I231" s="21">
        <f>IF(OR($A231="",$B231="",$C231=""),"",'MPTO_working_3-way'!F230)</f>
        <v>2.8989908745311412</v>
      </c>
      <c r="J231" s="22">
        <f>IF(OR($A231="",$B231="",$C231=""),"",'MPTO_working_3-way'!G230)</f>
        <v>3.1481139656865382</v>
      </c>
      <c r="K231" s="17">
        <f>IF(OR($A231="",$B231="",$C231=""),"",'OddsRatio_working_3-way'!H230)</f>
        <v>2.9645647015105867</v>
      </c>
      <c r="L231" s="21">
        <f>IF(OR($A231="",$B231="",$C231=""),"",'OddsRatio_working_3-way'!I230)</f>
        <v>2.9008490895697032</v>
      </c>
      <c r="M231" s="22">
        <f>IF(OR($A231="",$B231="",$C231=""),"",'OddsRatio_working_3-way'!J230)</f>
        <v>3.1450922686764242</v>
      </c>
      <c r="N231" s="17">
        <f>IF('Log_working_3-way'!$D230="","",A231^('Log_working_3-way'!$D230))</f>
        <v>2.9639830942023897</v>
      </c>
      <c r="O231" s="21">
        <f>IF('Log_working_3-way'!$D230="","",B231^('Log_working_3-way'!$D230))</f>
        <v>2.8992726948712004</v>
      </c>
      <c r="P231" s="22">
        <f>IF('Log_working_3-way'!$D230="","",C231^('Log_working_3-way'!$D230))</f>
        <v>3.1476030314093841</v>
      </c>
      <c r="Q231" s="37">
        <f t="shared" si="51"/>
        <v>33.740187302741411</v>
      </c>
      <c r="R231" s="37">
        <f t="shared" si="52"/>
        <v>34.449634370384601</v>
      </c>
      <c r="S231" s="37">
        <f t="shared" si="53"/>
        <v>31.825986719659948</v>
      </c>
      <c r="V231" t="s">
        <v>358</v>
      </c>
      <c r="W231" t="s">
        <v>359</v>
      </c>
    </row>
    <row r="232" spans="1:23" ht="15" x14ac:dyDescent="0.25">
      <c r="A232">
        <v>2.39</v>
      </c>
      <c r="B232">
        <v>3.06</v>
      </c>
      <c r="C232">
        <v>3.39</v>
      </c>
      <c r="D232" s="20">
        <f t="shared" si="54"/>
        <v>4.0192678199382215E-2</v>
      </c>
      <c r="E232" s="17">
        <f>IF(OR($A232="",$B232="",$C232=""),"",A232*'MPTO_working_3-way'!$I231)</f>
        <v>2.4860605008965235</v>
      </c>
      <c r="F232" s="21">
        <f>IF(OR($A232="",$B232="",$C232=""),"",B232*'MPTO_working_3-way'!$I231)</f>
        <v>3.1829895952901097</v>
      </c>
      <c r="G232" s="22">
        <f>IF(OR($A232="",$B232="",$C232=""),"",C232*'MPTO_working_3-way'!$I231)</f>
        <v>3.5262531790959057</v>
      </c>
      <c r="H232" s="17">
        <f>IF(OR($A232="",$B232="",$C232=""),"",'MPTO_working_3-way'!E231)</f>
        <v>2.4690597039688913</v>
      </c>
      <c r="I232" s="21">
        <f>IF(OR($A232="",$B232="",$C232=""),"",'MPTO_working_3-way'!F231)</f>
        <v>3.1908122351492452</v>
      </c>
      <c r="J232" s="22">
        <f>IF(OR($A232="",$B232="",$C232=""),"",'MPTO_working_3-way'!G231)</f>
        <v>3.5512915896626982</v>
      </c>
      <c r="K232" s="17">
        <f>IF(OR($A232="",$B232="",$C232=""),"",'OddsRatio_working_3-way'!H231)</f>
        <v>2.476589866333776</v>
      </c>
      <c r="L232" s="21">
        <f>IF(OR($A232="",$B232="",$C232=""),"",'OddsRatio_working_3-way'!I231)</f>
        <v>3.1883274278040128</v>
      </c>
      <c r="M232" s="22">
        <f>IF(OR($A232="",$B232="",$C232=""),"",'OddsRatio_working_3-way'!J231)</f>
        <v>3.5388847341998022</v>
      </c>
      <c r="N232" s="17">
        <f>IF('Log_working_3-way'!$D231="","",A232^('Log_working_3-way'!$D231))</f>
        <v>2.4696254869031078</v>
      </c>
      <c r="O232" s="21">
        <f>IF('Log_working_3-way'!$D231="","",B232^('Log_working_3-way'!$D231))</f>
        <v>3.1914756151201082</v>
      </c>
      <c r="P232" s="22">
        <f>IF('Log_working_3-way'!$D231="","",C232^('Log_working_3-way'!$D231))</f>
        <v>3.5493009412796046</v>
      </c>
      <c r="Q232" s="37">
        <f t="shared" si="51"/>
        <v>40.501248244121008</v>
      </c>
      <c r="R232" s="37">
        <f t="shared" si="52"/>
        <v>31.417004990519182</v>
      </c>
      <c r="S232" s="37">
        <f t="shared" si="53"/>
        <v>28.358712469318199</v>
      </c>
      <c r="V232" t="s">
        <v>360</v>
      </c>
      <c r="W232" t="s">
        <v>361</v>
      </c>
    </row>
    <row r="233" spans="1:23" ht="15" x14ac:dyDescent="0.25">
      <c r="A233">
        <v>2.95</v>
      </c>
      <c r="B233">
        <v>3</v>
      </c>
      <c r="C233">
        <v>2.72</v>
      </c>
      <c r="D233" s="20">
        <f t="shared" si="54"/>
        <v>3.9963443004320309E-2</v>
      </c>
      <c r="E233" s="17">
        <f>IF(OR($A233="",$B233="",$C233=""),"",A233*'MPTO_working_3-way'!$I232)</f>
        <v>3.0678921568627451</v>
      </c>
      <c r="F233" s="21">
        <f>IF(OR($A233="",$B233="",$C233=""),"",B233*'MPTO_working_3-way'!$I232)</f>
        <v>3.1198903290129607</v>
      </c>
      <c r="G233" s="22">
        <f>IF(OR($A233="",$B233="",$C233=""),"",C233*'MPTO_working_3-way'!$I232)</f>
        <v>2.8287005649717516</v>
      </c>
      <c r="H233" s="17">
        <f>IF(OR($A233="",$B233="",$C233=""),"",'MPTO_working_3-way'!E232)</f>
        <v>3.0706692745981803</v>
      </c>
      <c r="I233" s="21">
        <f>IF(OR($A233="",$B233="",$C233=""),"",'MPTO_working_3-way'!F232)</f>
        <v>3.1248810038944175</v>
      </c>
      <c r="J233" s="22">
        <f>IF(OR($A233="",$B233="",$C233=""),"",'MPTO_working_3-way'!G232)</f>
        <v>2.822260434578709</v>
      </c>
      <c r="K233" s="17">
        <f>IF(OR($A233="",$B233="",$C233=""),"",'OddsRatio_working_3-way'!H232)</f>
        <v>3.069397875280973</v>
      </c>
      <c r="L233" s="21">
        <f>IF(OR($A233="",$B233="",$C233=""),"",'OddsRatio_working_3-way'!I232)</f>
        <v>3.1224593592625358</v>
      </c>
      <c r="M233" s="22">
        <f>IF(OR($A233="",$B233="",$C233=""),"",'OddsRatio_working_3-way'!J232)</f>
        <v>2.8253150489657815</v>
      </c>
      <c r="N233" s="17">
        <f>IF('Log_working_3-way'!$D232="","",A233^('Log_working_3-way'!$D232))</f>
        <v>3.0705446469763436</v>
      </c>
      <c r="O233" s="21">
        <f>IF('Log_working_3-way'!$D232="","",B233^('Log_working_3-way'!$D232))</f>
        <v>3.1245313196543192</v>
      </c>
      <c r="P233" s="22">
        <f>IF('Log_working_3-way'!$D232="","",C233^('Log_working_3-way'!$D232))</f>
        <v>2.8226510392793398</v>
      </c>
      <c r="Q233" s="37">
        <f t="shared" si="51"/>
        <v>32.566190317935082</v>
      </c>
      <c r="R233" s="37">
        <f t="shared" si="52"/>
        <v>32.052408724135176</v>
      </c>
      <c r="S233" s="37">
        <f t="shared" si="53"/>
        <v>35.351921386913794</v>
      </c>
      <c r="V233" t="s">
        <v>362</v>
      </c>
      <c r="W233" t="s">
        <v>363</v>
      </c>
    </row>
    <row r="234" spans="1:23" ht="15" x14ac:dyDescent="0.25">
      <c r="A234">
        <v>2.59</v>
      </c>
      <c r="B234">
        <v>2.91</v>
      </c>
      <c r="C234">
        <v>3.23</v>
      </c>
      <c r="D234" s="20">
        <f t="shared" si="54"/>
        <v>3.9340521004049167E-2</v>
      </c>
      <c r="E234" s="17">
        <f>IF(OR($A234="",$B234="",$C234=""),"",A234*'MPTO_working_3-way'!$I233)</f>
        <v>2.6918919494004871</v>
      </c>
      <c r="F234" s="21">
        <f>IF(OR($A234="",$B234="",$C234=""),"",B234*'MPTO_working_3-way'!$I233)</f>
        <v>3.0244809161217834</v>
      </c>
      <c r="G234" s="22">
        <f>IF(OR($A234="",$B234="",$C234=""),"",C234*'MPTO_working_3-way'!$I233)</f>
        <v>3.3570698828430787</v>
      </c>
      <c r="H234" s="17">
        <f>IF(OR($A234="",$B234="",$C234=""),"",'MPTO_working_3-way'!E233)</f>
        <v>2.6810594582188441</v>
      </c>
      <c r="I234" s="21">
        <f>IF(OR($A234="",$B234="",$C234=""),"",'MPTO_working_3-way'!F233)</f>
        <v>3.0254521790466349</v>
      </c>
      <c r="J234" s="22">
        <f>IF(OR($A234="",$B234="",$C234=""),"",'MPTO_working_3-way'!G233)</f>
        <v>3.3728631066004886</v>
      </c>
      <c r="K234" s="17">
        <f>IF(OR($A234="",$B234="",$C234=""),"",'OddsRatio_working_3-way'!H233)</f>
        <v>2.6861340172535337</v>
      </c>
      <c r="L234" s="21">
        <f>IF(OR($A234="",$B234="",$C234=""),"",'OddsRatio_working_3-way'!I233)</f>
        <v>3.0254817439963837</v>
      </c>
      <c r="M234" s="22">
        <f>IF(OR($A234="",$B234="",$C234=""),"",'OddsRatio_working_3-way'!J233)</f>
        <v>3.3648294707392328</v>
      </c>
      <c r="N234" s="17">
        <f>IF('Log_working_3-way'!$D233="","",A234^('Log_working_3-way'!$D233))</f>
        <v>2.6816653524822969</v>
      </c>
      <c r="O234" s="21">
        <f>IF('Log_working_3-way'!$D233="","",B234^('Log_working_3-way'!$D233))</f>
        <v>3.0258460655218449</v>
      </c>
      <c r="P234" s="22">
        <f>IF('Log_working_3-way'!$D233="","",C234^('Log_working_3-way'!$D233))</f>
        <v>3.3714155510136403</v>
      </c>
      <c r="Q234" s="37">
        <f t="shared" si="51"/>
        <v>37.298687909903641</v>
      </c>
      <c r="R234" s="37">
        <f t="shared" si="52"/>
        <v>33.063524873626086</v>
      </c>
      <c r="S234" s="37">
        <f t="shared" si="53"/>
        <v>29.787881542492855</v>
      </c>
      <c r="V234" t="s">
        <v>212</v>
      </c>
      <c r="W234" t="s">
        <v>116</v>
      </c>
    </row>
    <row r="235" spans="1:23" ht="15" x14ac:dyDescent="0.25">
      <c r="A235">
        <v>1.34</v>
      </c>
      <c r="B235">
        <v>5.5</v>
      </c>
      <c r="C235">
        <v>8.8000000000000007</v>
      </c>
      <c r="D235" s="20">
        <f t="shared" si="54"/>
        <v>4.1723202170963258E-2</v>
      </c>
      <c r="E235" s="17">
        <f>IF(OR($A235="",$B235="",$C235=""),"",A235*'MPTO_working_3-way'!$I234)</f>
        <v>1.3959090909090908</v>
      </c>
      <c r="F235" s="21">
        <f>IF(OR($A235="",$B235="",$C235=""),"",B235*'MPTO_working_3-way'!$I234)</f>
        <v>5.7294776119402977</v>
      </c>
      <c r="G235" s="22">
        <f>IF(OR($A235="",$B235="",$C235=""),"",C235*'MPTO_working_3-way'!$I234)</f>
        <v>9.1671641791044767</v>
      </c>
      <c r="H235" s="17">
        <f>IF(OR($A235="",$B235="",$C235=""),"",'MPTO_working_3-way'!E234)</f>
        <v>1.3654469661880502</v>
      </c>
      <c r="I235" s="21">
        <f>IF(OR($A235="",$B235="",$C235=""),"",'MPTO_working_3-way'!F234)</f>
        <v>5.9555555555555539</v>
      </c>
      <c r="J235" s="22">
        <f>IF(OR($A235="",$B235="",$C235=""),"",'MPTO_working_3-way'!G234)</f>
        <v>10.027210884353739</v>
      </c>
      <c r="K235" s="17">
        <f>IF(OR($A235="",$B235="",$C235=""),"",'OddsRatio_working_3-way'!H234)</f>
        <v>1.3742197507540039</v>
      </c>
      <c r="L235" s="21">
        <f>IF(OR($A235="",$B235="",$C235=""),"",'OddsRatio_working_3-way'!I234)</f>
        <v>5.9529084658618148</v>
      </c>
      <c r="M235" s="22">
        <f>IF(OR($A235="",$B235="",$C235=""),"",'OddsRatio_working_3-way'!J234)</f>
        <v>9.5850413408271447</v>
      </c>
      <c r="N235" s="17">
        <f>IF('Log_working_3-way'!$D234="","",A235^('Log_working_3-way'!$D234))</f>
        <v>1.3621470404998202</v>
      </c>
      <c r="O235" s="21">
        <f>IF('Log_working_3-way'!$D234="","",B235^('Log_working_3-way'!$D234))</f>
        <v>6.051049597314007</v>
      </c>
      <c r="P235" s="22">
        <f>IF('Log_working_3-way'!$D234="","",C235^('Log_working_3-way'!$D234))</f>
        <v>9.9399349141403093</v>
      </c>
      <c r="Q235" s="37">
        <f t="shared" si="51"/>
        <v>73.236092265943014</v>
      </c>
      <c r="R235" s="37">
        <f t="shared" si="52"/>
        <v>17.453598176489745</v>
      </c>
      <c r="S235" s="37">
        <f t="shared" si="53"/>
        <v>10.908498860306089</v>
      </c>
      <c r="V235" t="s">
        <v>364</v>
      </c>
      <c r="W235" t="s">
        <v>365</v>
      </c>
    </row>
    <row r="236" spans="1:23" ht="15" x14ac:dyDescent="0.25">
      <c r="A236">
        <v>3.5</v>
      </c>
      <c r="B236">
        <v>3.56</v>
      </c>
      <c r="C236">
        <v>2.11</v>
      </c>
      <c r="D236" s="20">
        <f t="shared" si="54"/>
        <v>4.0546811407879524E-2</v>
      </c>
      <c r="E236" s="17">
        <f>IF(OR($A236="",$B236="",$C236=""),"",A236*'MPTO_working_3-way'!$I235)</f>
        <v>3.6419138399275783</v>
      </c>
      <c r="F236" s="21">
        <f>IF(OR($A236="",$B236="",$C236=""),"",B236*'MPTO_working_3-way'!$I235)</f>
        <v>3.7043466486120513</v>
      </c>
      <c r="G236" s="22">
        <f>IF(OR($A236="",$B236="",$C236=""),"",C236*'MPTO_working_3-way'!$I235)</f>
        <v>2.1955537720706255</v>
      </c>
      <c r="H236" s="17">
        <f>IF(OR($A236="",$B236="",$C236=""),"",'MPTO_working_3-way'!E235)</f>
        <v>3.6737870770606644</v>
      </c>
      <c r="I236" s="21">
        <f>IF(OR($A236="",$B236="",$C236=""),"",'MPTO_working_3-way'!F235)</f>
        <v>3.7399497368296264</v>
      </c>
      <c r="J236" s="22">
        <f>IF(OR($A236="",$B236="",$C236=""),"",'MPTO_working_3-way'!G235)</f>
        <v>2.1719391970039101</v>
      </c>
      <c r="K236" s="17">
        <f>IF(OR($A236="",$B236="",$C236=""),"",'OddsRatio_working_3-way'!H235)</f>
        <v>3.6610791685447728</v>
      </c>
      <c r="L236" s="21">
        <f>IF(OR($A236="",$B236="",$C236=""),"",'OddsRatio_working_3-way'!I235)</f>
        <v>3.724945068589848</v>
      </c>
      <c r="M236" s="22">
        <f>IF(OR($A236="",$B236="",$C236=""),"",'OddsRatio_working_3-way'!J235)</f>
        <v>2.1815191508338794</v>
      </c>
      <c r="N236" s="17">
        <f>IF('Log_working_3-way'!$D235="","",A236^('Log_working_3-way'!$D235))</f>
        <v>3.6741209246358757</v>
      </c>
      <c r="O236" s="21">
        <f>IF('Log_working_3-way'!$D235="","",B236^('Log_working_3-way'!$D235))</f>
        <v>3.7395684561098936</v>
      </c>
      <c r="P236" s="22">
        <f>IF('Log_working_3-way'!$D235="","",C236^('Log_working_3-way'!$D235))</f>
        <v>2.1719511260601667</v>
      </c>
      <c r="Q236" s="37">
        <f t="shared" si="51"/>
        <v>27.219868191165919</v>
      </c>
      <c r="R236" s="37">
        <f t="shared" si="52"/>
        <v>26.995313745129145</v>
      </c>
      <c r="S236" s="37">
        <f t="shared" si="53"/>
        <v>45.54659570268236</v>
      </c>
      <c r="V236" t="s">
        <v>366</v>
      </c>
      <c r="W236" t="s">
        <v>367</v>
      </c>
    </row>
    <row r="237" spans="1:23" ht="15" x14ac:dyDescent="0.25">
      <c r="A237">
        <v>1.87</v>
      </c>
      <c r="B237">
        <v>3.84</v>
      </c>
      <c r="C237">
        <v>4.13</v>
      </c>
      <c r="D237" s="20">
        <f t="shared" si="54"/>
        <v>3.7306775560763672E-2</v>
      </c>
      <c r="E237" s="17">
        <f>IF(OR($A237="",$B237="",$C237=""),"",A237*'MPTO_working_3-way'!$I236)</f>
        <v>1.9397636702986283</v>
      </c>
      <c r="F237" s="21">
        <f>IF(OR($A237="",$B237="",$C237=""),"",B237*'MPTO_working_3-way'!$I236)</f>
        <v>3.9832580181533324</v>
      </c>
      <c r="G237" s="22">
        <f>IF(OR($A237="",$B237="",$C237=""),"",C237*'MPTO_working_3-way'!$I236)</f>
        <v>4.2840769830659537</v>
      </c>
      <c r="H237" s="17">
        <f>IF(OR($A237="",$B237="",$C237=""),"",'MPTO_working_3-way'!E236)</f>
        <v>1.9145213453045034</v>
      </c>
      <c r="I237" s="21">
        <f>IF(OR($A237="",$B237="",$C237=""),"",'MPTO_working_3-way'!F236)</f>
        <v>4.0325657946025606</v>
      </c>
      <c r="J237" s="22">
        <f>IF(OR($A237="",$B237="",$C237=""),"",'MPTO_working_3-way'!G236)</f>
        <v>4.3535963293019524</v>
      </c>
      <c r="K237" s="17">
        <f>IF(OR($A237="",$B237="",$C237=""),"",'OddsRatio_working_3-way'!H236)</f>
        <v>1.9239849490187522</v>
      </c>
      <c r="L237" s="21">
        <f>IF(OR($A237="",$B237="",$C237=""),"",'OddsRatio_working_3-way'!I236)</f>
        <v>4.0162267301301782</v>
      </c>
      <c r="M237" s="22">
        <f>IF(OR($A237="",$B237="",$C237=""),"",'OddsRatio_working_3-way'!J236)</f>
        <v>4.3242217131364287</v>
      </c>
      <c r="N237" s="17">
        <f>IF('Log_working_3-way'!$D236="","",A237^('Log_working_3-way'!$D236))</f>
        <v>1.913861383508453</v>
      </c>
      <c r="O237" s="21">
        <f>IF('Log_working_3-way'!$D236="","",B237^('Log_working_3-way'!$D236))</f>
        <v>4.0362174157842352</v>
      </c>
      <c r="P237" s="22">
        <f>IF('Log_working_3-way'!$D236="","",C237^('Log_working_3-way'!$D236))</f>
        <v>4.3527580198417173</v>
      </c>
      <c r="Q237" s="37">
        <f t="shared" si="51"/>
        <v>52.232376643518208</v>
      </c>
      <c r="R237" s="37">
        <f t="shared" si="52"/>
        <v>25.105077186629437</v>
      </c>
      <c r="S237" s="37">
        <f t="shared" si="53"/>
        <v>23.342250943500492</v>
      </c>
      <c r="V237" t="s">
        <v>368</v>
      </c>
      <c r="W237" t="s">
        <v>369</v>
      </c>
    </row>
    <row r="238" spans="1:23" ht="15" x14ac:dyDescent="0.25">
      <c r="A238">
        <v>1.51</v>
      </c>
      <c r="B238">
        <v>4.38</v>
      </c>
      <c r="C238">
        <v>6.68</v>
      </c>
      <c r="D238" s="20">
        <f t="shared" si="54"/>
        <v>4.0262756714639414E-2</v>
      </c>
      <c r="E238" s="17">
        <f>IF(OR($A238="",$B238="",$C238=""),"",A238*'MPTO_working_3-way'!$I237)</f>
        <v>1.5707967626391055</v>
      </c>
      <c r="F238" s="21">
        <f>IF(OR($A238="",$B238="",$C238=""),"",B238*'MPTO_working_3-way'!$I237)</f>
        <v>4.5563508744101204</v>
      </c>
      <c r="G238" s="22">
        <f>IF(OR($A238="",$B238="",$C238=""),"",C238*'MPTO_working_3-way'!$I237)</f>
        <v>6.9489552148537914</v>
      </c>
      <c r="H238" s="17">
        <f>IF(OR($A238="",$B238="",$C238=""),"",'MPTO_working_3-way'!E237)</f>
        <v>1.541234012816167</v>
      </c>
      <c r="I238" s="21">
        <f>IF(OR($A238="",$B238="",$C238=""),"",'MPTO_working_3-way'!F237)</f>
        <v>4.65355269566468</v>
      </c>
      <c r="J238" s="22">
        <f>IF(OR($A238="",$B238="",$C238=""),"",'MPTO_working_3-way'!G237)</f>
        <v>7.3378511070176904</v>
      </c>
      <c r="K238" s="17">
        <f>IF(OR($A238="",$B238="",$C238=""),"",'OddsRatio_working_3-way'!H237)</f>
        <v>1.5508315588245429</v>
      </c>
      <c r="L238" s="21">
        <f>IF(OR($A238="",$B238="",$C238=""),"",'OddsRatio_working_3-way'!I237)</f>
        <v>4.6506091545626589</v>
      </c>
      <c r="M238" s="22">
        <f>IF(OR($A238="",$B238="",$C238=""),"",'OddsRatio_working_3-way'!J237)</f>
        <v>7.1347514786733441</v>
      </c>
      <c r="N238" s="17">
        <f>IF('Log_working_3-way'!$D237="","",A238^('Log_working_3-way'!$D237))</f>
        <v>1.539128908639434</v>
      </c>
      <c r="O238" s="21">
        <f>IF('Log_working_3-way'!$D237="","",B238^('Log_working_3-way'!$D237))</f>
        <v>4.6904582649863125</v>
      </c>
      <c r="P238" s="22">
        <f>IF('Log_working_3-way'!$D237="","",C238^('Log_working_3-way'!$D237))</f>
        <v>7.2948475146936094</v>
      </c>
      <c r="Q238" s="37">
        <f t="shared" si="51"/>
        <v>64.883073672425922</v>
      </c>
      <c r="R238" s="37">
        <f t="shared" si="52"/>
        <v>21.947387889205594</v>
      </c>
      <c r="S238" s="37">
        <f t="shared" si="53"/>
        <v>14.390652538131812</v>
      </c>
      <c r="V238" t="s">
        <v>370</v>
      </c>
      <c r="W238" t="s">
        <v>371</v>
      </c>
    </row>
    <row r="239" spans="1:23" ht="15" x14ac:dyDescent="0.25">
      <c r="A239">
        <v>2.2999999999999998</v>
      </c>
      <c r="B239">
        <v>3.66</v>
      </c>
      <c r="C239">
        <v>3.02</v>
      </c>
      <c r="D239" s="20">
        <f t="shared" si="54"/>
        <v>3.9132480226068633E-2</v>
      </c>
      <c r="E239" s="17">
        <f>IF(OR($A239="",$B239="",$C239=""),"",A239*'MPTO_working_3-way'!$I238)</f>
        <v>2.3900047045199577</v>
      </c>
      <c r="F239" s="21">
        <f>IF(OR($A239="",$B239="",$C239=""),"",B239*'MPTO_working_3-way'!$I238)</f>
        <v>3.8032248776274113</v>
      </c>
      <c r="G239" s="22">
        <f>IF(OR($A239="",$B239="",$C239=""),"",C239*'MPTO_working_3-way'!$I238)</f>
        <v>3.1381800902827273</v>
      </c>
      <c r="H239" s="17">
        <f>IF(OR($A239="",$B239="",$C239=""),"",'MPTO_working_3-way'!E238)</f>
        <v>2.3711378539743495</v>
      </c>
      <c r="I239" s="21">
        <f>IF(OR($A239="",$B239="",$C239=""),"",'MPTO_working_3-way'!F238)</f>
        <v>3.8434946853222973</v>
      </c>
      <c r="J239" s="22">
        <f>IF(OR($A239="",$B239="",$C239=""),"",'MPTO_working_3-way'!G238)</f>
        <v>3.1438466954338073</v>
      </c>
      <c r="K239" s="17">
        <f>IF(OR($A239="",$B239="",$C239=""),"",'OddsRatio_working_3-way'!H238)</f>
        <v>2.3794310078214131</v>
      </c>
      <c r="L239" s="21">
        <f>IF(OR($A239="",$B239="",$C239=""),"",'OddsRatio_working_3-way'!I238)</f>
        <v>3.8225280621576605</v>
      </c>
      <c r="M239" s="22">
        <f>IF(OR($A239="",$B239="",$C239=""),"",'OddsRatio_working_3-way'!J238)</f>
        <v>3.1434235659994263</v>
      </c>
      <c r="N239" s="17">
        <f>IF('Log_working_3-way'!$D238="","",A239^('Log_working_3-way'!$D238))</f>
        <v>2.3717243210108414</v>
      </c>
      <c r="O239" s="21">
        <f>IF('Log_working_3-way'!$D238="","",B239^('Log_working_3-way'!$D238))</f>
        <v>3.839333168529814</v>
      </c>
      <c r="P239" s="22">
        <f>IF('Log_working_3-way'!$D238="","",C239^('Log_working_3-way'!$D238))</f>
        <v>3.1456043015587407</v>
      </c>
      <c r="Q239" s="37">
        <f t="shared" si="51"/>
        <v>42.173844862029597</v>
      </c>
      <c r="R239" s="37">
        <f t="shared" si="52"/>
        <v>26.293475462955957</v>
      </c>
      <c r="S239" s="37">
        <f t="shared" si="53"/>
        <v>31.865602713383705</v>
      </c>
      <c r="V239" t="s">
        <v>372</v>
      </c>
      <c r="W239" t="s">
        <v>373</v>
      </c>
    </row>
    <row r="240" spans="1:23" ht="15" x14ac:dyDescent="0.25">
      <c r="A240">
        <v>2.4300000000000002</v>
      </c>
      <c r="B240">
        <v>3.25</v>
      </c>
      <c r="C240">
        <v>3.12</v>
      </c>
      <c r="D240" s="20">
        <f t="shared" si="54"/>
        <v>3.9727761949984064E-2</v>
      </c>
      <c r="E240" s="17">
        <f>IF(OR($A240="",$B240="",$C240=""),"",A240*'MPTO_working_3-way'!$I239)</f>
        <v>2.5265384615384616</v>
      </c>
      <c r="F240" s="21">
        <f>IF(OR($A240="",$B240="",$C240=""),"",B240*'MPTO_working_3-way'!$I239)</f>
        <v>3.379115226337448</v>
      </c>
      <c r="G240" s="22">
        <f>IF(OR($A240="",$B240="",$C240=""),"",C240*'MPTO_working_3-way'!$I239)</f>
        <v>3.2439506172839505</v>
      </c>
      <c r="H240" s="17">
        <f>IF(OR($A240="",$B240="",$C240=""),"",'MPTO_working_3-way'!E239)</f>
        <v>2.5107961319380054</v>
      </c>
      <c r="I240" s="21">
        <f>IF(OR($A240="",$B240="",$C240=""),"",'MPTO_working_3-way'!F239)</f>
        <v>3.3961655617272881</v>
      </c>
      <c r="J240" s="22">
        <f>IF(OR($A240="",$B240="",$C240=""),"",'MPTO_working_3-way'!G239)</f>
        <v>3.2544642857142851</v>
      </c>
      <c r="K240" s="17">
        <f>IF(OR($A240="",$B240="",$C240=""),"",'OddsRatio_working_3-way'!H239)</f>
        <v>2.5177894547401913</v>
      </c>
      <c r="L240" s="21">
        <f>IF(OR($A240="",$B240="",$C240=""),"",'OddsRatio_working_3-way'!I239)</f>
        <v>3.3881302609548452</v>
      </c>
      <c r="M240" s="22">
        <f>IF(OR($A240="",$B240="",$C240=""),"",'OddsRatio_working_3-way'!J239)</f>
        <v>3.2501494014330099</v>
      </c>
      <c r="N240" s="17">
        <f>IF('Log_working_3-way'!$D239="","",A240^('Log_working_3-way'!$D239))</f>
        <v>2.5113354449914747</v>
      </c>
      <c r="O240" s="21">
        <f>IF('Log_working_3-way'!$D239="","",B240^('Log_working_3-way'!$D239))</f>
        <v>3.3951911053274464</v>
      </c>
      <c r="P240" s="22">
        <f>IF('Log_working_3-way'!$D239="","",C240^('Log_working_3-way'!$D239))</f>
        <v>3.2544534718156926</v>
      </c>
      <c r="Q240" s="37">
        <f t="shared" si="51"/>
        <v>39.828004642819451</v>
      </c>
      <c r="R240" s="37">
        <f t="shared" si="52"/>
        <v>29.593545440706354</v>
      </c>
      <c r="S240" s="37">
        <f t="shared" si="53"/>
        <v>30.826609834069114</v>
      </c>
      <c r="V240" t="s">
        <v>374</v>
      </c>
      <c r="W240" t="s">
        <v>375</v>
      </c>
    </row>
    <row r="241" spans="1:23" ht="15" x14ac:dyDescent="0.25">
      <c r="A241">
        <v>1.95</v>
      </c>
      <c r="B241">
        <v>3.75</v>
      </c>
      <c r="C241">
        <v>3.87</v>
      </c>
      <c r="D241" s="20">
        <f t="shared" si="54"/>
        <v>3.7885112303717161E-2</v>
      </c>
      <c r="E241" s="17">
        <f>IF(OR($A241="",$B241="",$C241=""),"",A241*'MPTO_working_3-way'!$I240)</f>
        <v>2.0238759689922485</v>
      </c>
      <c r="F241" s="21">
        <f>IF(OR($A241="",$B241="",$C241=""),"",B241*'MPTO_working_3-way'!$I240)</f>
        <v>3.8920691711389392</v>
      </c>
      <c r="G241" s="22">
        <f>IF(OR($A241="",$B241="",$C241=""),"",C241*'MPTO_working_3-way'!$I240)</f>
        <v>4.0166153846153856</v>
      </c>
      <c r="H241" s="17">
        <f>IF(OR($A241="",$B241="",$C241=""),"",'MPTO_working_3-way'!E240)</f>
        <v>1.9992317270246642</v>
      </c>
      <c r="I241" s="21">
        <f>IF(OR($A241="",$B241="",$C241=""),"",'MPTO_working_3-way'!F240)</f>
        <v>3.9364143758802368</v>
      </c>
      <c r="J241" s="22">
        <f>IF(OR($A241="",$B241="",$C241=""),"",'MPTO_working_3-way'!G240)</f>
        <v>4.0688521054618008</v>
      </c>
      <c r="K241" s="17">
        <f>IF(OR($A241="",$B241="",$C241=""),"",'OddsRatio_working_3-way'!H240)</f>
        <v>2.008728540033403</v>
      </c>
      <c r="L241" s="21">
        <f>IF(OR($A241="",$B241="",$C241=""),"",'OddsRatio_working_3-way'!I240)</f>
        <v>3.9200036685177473</v>
      </c>
      <c r="M241" s="22">
        <f>IF(OR($A241="",$B241="",$C241=""),"",'OddsRatio_working_3-way'!J240)</f>
        <v>4.0474220104167031</v>
      </c>
      <c r="N241" s="17">
        <f>IF('Log_working_3-way'!$D240="","",A241^('Log_working_3-way'!$D240))</f>
        <v>1.9988129752397363</v>
      </c>
      <c r="O241" s="21">
        <f>IF('Log_working_3-way'!$D240="","",B241^('Log_working_3-way'!$D240))</f>
        <v>3.9380645468182864</v>
      </c>
      <c r="P241" s="22">
        <f>IF('Log_working_3-way'!$D240="","",C241^('Log_working_3-way'!$D240))</f>
        <v>4.0688246310601848</v>
      </c>
      <c r="Q241" s="37">
        <f t="shared" si="51"/>
        <v>50.019214205260724</v>
      </c>
      <c r="R241" s="37">
        <f t="shared" si="52"/>
        <v>25.693274092232262</v>
      </c>
      <c r="S241" s="37">
        <f t="shared" si="53"/>
        <v>24.896583422705678</v>
      </c>
      <c r="V241" t="s">
        <v>376</v>
      </c>
      <c r="W241" t="s">
        <v>377</v>
      </c>
    </row>
    <row r="242" spans="1:23" ht="15" x14ac:dyDescent="0.25">
      <c r="A242">
        <v>5.29</v>
      </c>
      <c r="B242">
        <v>4.26</v>
      </c>
      <c r="C242">
        <v>1.62</v>
      </c>
      <c r="D242" s="20">
        <f t="shared" si="54"/>
        <v>4.1061651479039174E-2</v>
      </c>
      <c r="E242" s="17">
        <f>IF(OR($A242="",$B242="",$C242=""),"",A242*'MPTO_working_3-way'!$I241)</f>
        <v>5.507216136324117</v>
      </c>
      <c r="F242" s="21">
        <f>IF(OR($A242="",$B242="",$C242=""),"",B242*'MPTO_working_3-way'!$I241)</f>
        <v>4.4349226353007065</v>
      </c>
      <c r="G242" s="22">
        <f>IF(OR($A242="",$B242="",$C242=""),"",C242*'MPTO_working_3-way'!$I241)</f>
        <v>1.6865198753960435</v>
      </c>
      <c r="H242" s="17">
        <f>IF(OR($A242="",$B242="",$C242=""),"",'MPTO_working_3-way'!E241)</f>
        <v>5.7029222452931458</v>
      </c>
      <c r="I242" s="21">
        <f>IF(OR($A242="",$B242="",$C242=""),"",'MPTO_working_3-way'!F241)</f>
        <v>4.5237699185488776</v>
      </c>
      <c r="J242" s="22">
        <f>IF(OR($A242="",$B242="",$C242=""),"",'MPTO_working_3-way'!G241)</f>
        <v>1.6567352746786175</v>
      </c>
      <c r="K242" s="17">
        <f>IF(OR($A242="",$B242="",$C242=""),"",'OddsRatio_working_3-way'!H241)</f>
        <v>5.6138765743938723</v>
      </c>
      <c r="L242" s="21">
        <f>IF(OR($A242="",$B242="",$C242=""),"",'OddsRatio_working_3-way'!I241)</f>
        <v>4.5061159982573491</v>
      </c>
      <c r="M242" s="22">
        <f>IF(OR($A242="",$B242="",$C242=""),"",'OddsRatio_working_3-way'!J241)</f>
        <v>1.6668073370918881</v>
      </c>
      <c r="N242" s="17">
        <f>IF('Log_working_3-way'!$D241="","",A242^('Log_working_3-way'!$D241))</f>
        <v>5.6947682622928744</v>
      </c>
      <c r="O242" s="21">
        <f>IF('Log_working_3-way'!$D241="","",B242^('Log_working_3-way'!$D241))</f>
        <v>4.5422127623643567</v>
      </c>
      <c r="P242" s="22">
        <f>IF('Log_working_3-way'!$D241="","",C242^('Log_working_3-way'!$D241))</f>
        <v>1.6549627283220949</v>
      </c>
      <c r="Q242" s="37">
        <f t="shared" si="51"/>
        <v>17.534869966451687</v>
      </c>
      <c r="R242" s="37">
        <f t="shared" si="52"/>
        <v>22.548307653447843</v>
      </c>
      <c r="S242" s="37">
        <f t="shared" si="53"/>
        <v>59.293697903510989</v>
      </c>
      <c r="V242" t="s">
        <v>378</v>
      </c>
      <c r="W242" t="s">
        <v>379</v>
      </c>
    </row>
    <row r="243" spans="1:23" ht="15" x14ac:dyDescent="0.25">
      <c r="A243">
        <v>1.54</v>
      </c>
      <c r="B243">
        <v>4.25</v>
      </c>
      <c r="C243">
        <v>6.35</v>
      </c>
      <c r="D243" s="20">
        <f t="shared" si="54"/>
        <v>4.2125081958338084E-2</v>
      </c>
      <c r="E243" s="17">
        <f>IF(OR($A243="",$B243="",$C243=""),"",A243*'MPTO_working_3-way'!$I242)</f>
        <v>1.6048726262158406</v>
      </c>
      <c r="F243" s="21">
        <f>IF(OR($A243="",$B243="",$C243=""),"",B243*'MPTO_working_3-way'!$I242)</f>
        <v>4.4290315983229371</v>
      </c>
      <c r="G243" s="22">
        <f>IF(OR($A243="",$B243="",$C243=""),"",C243*'MPTO_working_3-way'!$I242)</f>
        <v>6.6174942704354462</v>
      </c>
      <c r="H243" s="17">
        <f>IF(OR($A243="",$B243="",$C243=""),"",'MPTO_working_3-way'!E242)</f>
        <v>1.5740373113837278</v>
      </c>
      <c r="I243" s="21">
        <f>IF(OR($A243="",$B243="",$C243=""),"",'MPTO_working_3-way'!F242)</f>
        <v>4.5197245004304678</v>
      </c>
      <c r="J243" s="22">
        <f>IF(OR($A243="",$B243="",$C243=""),"",'MPTO_working_3-way'!G242)</f>
        <v>6.9716230761703715</v>
      </c>
      <c r="K243" s="17">
        <f>IF(OR($A243="",$B243="",$C243=""),"",'OddsRatio_working_3-way'!H242)</f>
        <v>1.5841870434198906</v>
      </c>
      <c r="L243" s="21">
        <f>IF(OR($A243="",$B243="",$C243=""),"",'OddsRatio_working_3-way'!I242)</f>
        <v>4.5159405391011926</v>
      </c>
      <c r="M243" s="22">
        <f>IF(OR($A243="",$B243="",$C243=""),"",'OddsRatio_working_3-way'!J242)</f>
        <v>6.787779041289653</v>
      </c>
      <c r="N243" s="17">
        <f>IF('Log_working_3-way'!$D242="","",A243^('Log_working_3-way'!$D242))</f>
        <v>1.57197194475913</v>
      </c>
      <c r="O243" s="21">
        <f>IF('Log_working_3-way'!$D242="","",B243^('Log_working_3-way'!$D242))</f>
        <v>4.5529598604907662</v>
      </c>
      <c r="P243" s="22">
        <f>IF('Log_working_3-way'!$D242="","",C243^('Log_working_3-way'!$D242))</f>
        <v>6.933899631890946</v>
      </c>
      <c r="Q243" s="37">
        <f t="shared" si="51"/>
        <v>63.53089553645367</v>
      </c>
      <c r="R243" s="37">
        <f t="shared" si="52"/>
        <v>22.578299066067903</v>
      </c>
      <c r="S243" s="37">
        <f t="shared" si="53"/>
        <v>15.111460004848599</v>
      </c>
      <c r="V243" t="s">
        <v>380</v>
      </c>
      <c r="W243" t="s">
        <v>381</v>
      </c>
    </row>
    <row r="244" spans="1:23" x14ac:dyDescent="0.2">
      <c r="D244" s="20" t="str">
        <f t="shared" si="54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1:23" x14ac:dyDescent="0.2">
      <c r="D245" s="20" t="str">
        <f t="shared" si="54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1:23" x14ac:dyDescent="0.2">
      <c r="D246" s="20" t="str">
        <f t="shared" si="54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1:23" x14ac:dyDescent="0.2">
      <c r="D247" s="20" t="str">
        <f t="shared" si="54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1:23" x14ac:dyDescent="0.2">
      <c r="D248" s="20" t="str">
        <f t="shared" si="54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1:23" x14ac:dyDescent="0.2">
      <c r="D249" s="20" t="str">
        <f t="shared" si="54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1:23" x14ac:dyDescent="0.2">
      <c r="D250" s="20" t="str">
        <f t="shared" si="54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1:23" x14ac:dyDescent="0.2">
      <c r="D251" s="20" t="str">
        <f t="shared" si="54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1:23" x14ac:dyDescent="0.2">
      <c r="D252" s="20" t="str">
        <f t="shared" si="54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1:23" x14ac:dyDescent="0.2">
      <c r="D253" s="20" t="str">
        <f t="shared" si="54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1:23" x14ac:dyDescent="0.2">
      <c r="D254" s="20" t="str">
        <f t="shared" si="54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1:23" x14ac:dyDescent="0.2">
      <c r="D255" s="20" t="str">
        <f t="shared" si="54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1:23" x14ac:dyDescent="0.2">
      <c r="D256" s="20" t="str">
        <f t="shared" si="54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54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54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54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54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55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55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55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55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55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55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55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55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55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55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55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55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55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55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55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55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55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55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55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55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55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55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55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55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55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55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55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55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55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55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55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55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55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55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55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55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55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55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55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55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55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55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55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55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55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55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55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55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55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55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55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55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55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55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55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55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55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55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55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55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55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55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55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55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56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56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56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56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56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56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56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56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56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56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56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56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56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56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56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56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56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56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56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56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56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56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56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56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56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56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56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56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56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56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56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56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56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56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56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56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56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56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56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56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56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56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56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56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56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56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56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56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56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56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56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56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56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56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56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56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56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56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56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56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56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56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56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56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57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57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57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57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57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57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57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57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57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57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57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57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57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57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57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57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57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57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57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57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57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57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57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57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57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57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57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57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57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57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57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57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57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57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57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57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57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57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57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57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57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57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57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57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57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57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57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57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57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57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57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57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57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57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57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57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57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57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57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57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57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57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57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57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58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58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58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58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58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58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58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58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58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58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58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58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58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58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58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58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58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58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58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58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58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58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58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58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58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58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58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58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58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58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58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58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58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58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58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58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58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58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58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58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58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58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58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58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58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58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58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58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58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58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58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58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58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58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58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58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58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58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58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58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58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58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58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58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59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59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59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59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59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59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59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59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59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59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59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59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59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59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59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59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59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59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59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59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59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59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59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59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59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59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59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59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59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59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59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59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59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59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59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59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59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59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59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59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59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59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59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59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59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59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59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59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59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59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59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59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59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59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59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59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59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59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59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59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59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59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59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59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60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60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60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60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60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60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60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60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60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60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60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60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60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60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60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60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60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60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60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60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60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60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60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60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60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60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60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60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60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60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60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60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60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60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60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60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60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60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60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60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60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60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60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60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60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60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60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60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60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60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60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60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60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60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60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60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60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60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60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60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60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60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60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60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61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61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61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61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61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61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61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61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61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61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61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61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61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61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61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61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61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61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61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61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61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61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61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61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61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61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61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61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61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61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61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61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61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61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61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61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61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61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61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61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61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61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61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61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61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61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61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61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61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61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61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61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61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61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61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61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61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61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61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61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61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61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61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61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62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62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62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62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62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62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62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62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62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62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62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62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62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62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62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62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62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62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62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62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62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62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62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62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62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62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62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62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62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62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62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62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62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62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62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62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62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62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62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62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62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62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62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62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62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62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62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62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62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62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62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62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62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62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62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62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62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62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62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62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62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62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62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62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63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63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63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63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63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63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63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63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63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63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63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63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63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63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63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63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63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63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63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63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63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63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63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63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63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63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63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63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63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63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63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63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63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63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63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63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63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63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63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63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63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63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63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63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63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63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63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63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63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63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63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63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63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63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63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63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63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63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63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63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63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63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63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63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64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64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64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64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64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64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64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64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64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64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64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64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64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64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64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64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64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64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64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64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64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64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64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64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64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64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64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64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64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64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64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64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64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64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64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64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64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64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64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64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64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64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64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64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64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64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64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64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64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64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64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64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64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64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64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64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64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64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64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64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64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64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64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64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65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65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65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65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65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65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65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65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65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65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65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65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65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65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65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65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65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65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65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65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65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65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65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65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65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65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65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65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65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65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65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65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65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65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65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65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65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65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65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65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65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65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65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65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65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65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65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65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65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65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65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65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65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65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65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65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65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65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65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65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65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65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65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65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66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66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66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66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66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66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66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66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66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66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66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66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66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66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66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66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66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66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66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66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66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66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66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66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66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66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66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66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66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66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66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66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66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66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66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66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66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66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2020-06-12T14:41:51Z</dcterms:modified>
</cp:coreProperties>
</file>