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N5" i="2" s="1"/>
  <c r="F5" i="2"/>
  <c r="G5" i="2"/>
  <c r="O5" i="2"/>
  <c r="P5" i="2"/>
  <c r="E6" i="2"/>
  <c r="F6" i="2"/>
  <c r="G6" i="2"/>
  <c r="P6" i="2" s="1"/>
  <c r="N6" i="2"/>
  <c r="O6" i="2"/>
  <c r="E7" i="2"/>
  <c r="N7" i="2" s="1"/>
  <c r="F7" i="2"/>
  <c r="G7" i="2"/>
  <c r="O7" i="2"/>
  <c r="P7" i="2"/>
  <c r="E8" i="2"/>
  <c r="N8" i="2" s="1"/>
  <c r="F8" i="2"/>
  <c r="G8" i="2"/>
  <c r="P8" i="2" s="1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E51" i="2"/>
  <c r="N51" i="2" s="1"/>
  <c r="F51" i="2"/>
  <c r="G51" i="2"/>
  <c r="P51" i="2" s="1"/>
  <c r="O51" i="2"/>
  <c r="E52" i="2"/>
  <c r="N52" i="2" s="1"/>
  <c r="F52" i="2"/>
  <c r="G52" i="2"/>
  <c r="P52" i="2" s="1"/>
  <c r="O52" i="2"/>
  <c r="E53" i="2"/>
  <c r="N53" i="2" s="1"/>
  <c r="F53" i="2"/>
  <c r="G53" i="2"/>
  <c r="P53" i="2" s="1"/>
  <c r="O53" i="2"/>
  <c r="E54" i="2"/>
  <c r="N54" i="2" s="1"/>
  <c r="F54" i="2"/>
  <c r="G54" i="2"/>
  <c r="P54" i="2" s="1"/>
  <c r="O54" i="2"/>
  <c r="E55" i="2"/>
  <c r="N55" i="2" s="1"/>
  <c r="F55" i="2"/>
  <c r="G55" i="2"/>
  <c r="P55" i="2" s="1"/>
  <c r="O55" i="2"/>
  <c r="E56" i="2"/>
  <c r="N56" i="2" s="1"/>
  <c r="F56" i="2"/>
  <c r="G56" i="2"/>
  <c r="P56" i="2" s="1"/>
  <c r="O56" i="2"/>
  <c r="E57" i="2"/>
  <c r="N57" i="2" s="1"/>
  <c r="F57" i="2"/>
  <c r="G57" i="2"/>
  <c r="P57" i="2" s="1"/>
  <c r="O57" i="2"/>
  <c r="E58" i="2"/>
  <c r="N58" i="2" s="1"/>
  <c r="F58" i="2"/>
  <c r="G58" i="2"/>
  <c r="P58" i="2" s="1"/>
  <c r="O58" i="2"/>
  <c r="E59" i="2"/>
  <c r="N59" i="2" s="1"/>
  <c r="F59" i="2"/>
  <c r="G59" i="2"/>
  <c r="P59" i="2" s="1"/>
  <c r="O59" i="2"/>
  <c r="E60" i="2"/>
  <c r="N60" i="2" s="1"/>
  <c r="F60" i="2"/>
  <c r="G60" i="2"/>
  <c r="P60" i="2" s="1"/>
  <c r="O60" i="2"/>
  <c r="E61" i="2"/>
  <c r="N61" i="2" s="1"/>
  <c r="F61" i="2"/>
  <c r="G61" i="2"/>
  <c r="P61" i="2" s="1"/>
  <c r="O61" i="2"/>
  <c r="E62" i="2"/>
  <c r="N62" i="2" s="1"/>
  <c r="F62" i="2"/>
  <c r="G62" i="2"/>
  <c r="P62" i="2" s="1"/>
  <c r="O62" i="2"/>
  <c r="E63" i="2"/>
  <c r="N63" i="2" s="1"/>
  <c r="F63" i="2"/>
  <c r="G63" i="2"/>
  <c r="P63" i="2" s="1"/>
  <c r="O63" i="2"/>
  <c r="E64" i="2"/>
  <c r="N64" i="2" s="1"/>
  <c r="F64" i="2"/>
  <c r="G64" i="2"/>
  <c r="P64" i="2" s="1"/>
  <c r="O64" i="2"/>
  <c r="E65" i="2"/>
  <c r="N65" i="2" s="1"/>
  <c r="F65" i="2"/>
  <c r="G65" i="2"/>
  <c r="P65" i="2" s="1"/>
  <c r="O65" i="2"/>
  <c r="E66" i="2"/>
  <c r="N66" i="2" s="1"/>
  <c r="F66" i="2"/>
  <c r="G66" i="2"/>
  <c r="P66" i="2" s="1"/>
  <c r="O66" i="2"/>
  <c r="E67" i="2"/>
  <c r="N67" i="2" s="1"/>
  <c r="F67" i="2"/>
  <c r="G67" i="2"/>
  <c r="P67" i="2" s="1"/>
  <c r="O67" i="2"/>
  <c r="E68" i="2"/>
  <c r="N68" i="2" s="1"/>
  <c r="F68" i="2"/>
  <c r="G68" i="2"/>
  <c r="P68" i="2" s="1"/>
  <c r="O68" i="2"/>
  <c r="E69" i="2"/>
  <c r="N69" i="2" s="1"/>
  <c r="F69" i="2"/>
  <c r="G69" i="2"/>
  <c r="P69" i="2" s="1"/>
  <c r="O69" i="2"/>
  <c r="E70" i="2"/>
  <c r="N70" i="2" s="1"/>
  <c r="F70" i="2"/>
  <c r="G70" i="2"/>
  <c r="P70" i="2" s="1"/>
  <c r="O70" i="2"/>
  <c r="E71" i="2"/>
  <c r="N71" i="2" s="1"/>
  <c r="F71" i="2"/>
  <c r="G71" i="2"/>
  <c r="P71" i="2" s="1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G74" i="2"/>
  <c r="P74" i="2" s="1"/>
  <c r="O74" i="2"/>
  <c r="E75" i="2"/>
  <c r="N75" i="2" s="1"/>
  <c r="F75" i="2"/>
  <c r="G75" i="2"/>
  <c r="P75" i="2" s="1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G78" i="2"/>
  <c r="P78" i="2" s="1"/>
  <c r="O78" i="2"/>
  <c r="E79" i="2"/>
  <c r="N79" i="2" s="1"/>
  <c r="F79" i="2"/>
  <c r="G79" i="2"/>
  <c r="P79" i="2" s="1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G82" i="2"/>
  <c r="P82" i="2" s="1"/>
  <c r="O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G86" i="2"/>
  <c r="P86" i="2" s="1"/>
  <c r="O86" i="2"/>
  <c r="E87" i="2"/>
  <c r="N87" i="2" s="1"/>
  <c r="F87" i="2"/>
  <c r="G87" i="2"/>
  <c r="P87" i="2" s="1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F90" i="2"/>
  <c r="O90" i="2" s="1"/>
  <c r="G90" i="2"/>
  <c r="N90" i="2"/>
  <c r="P90" i="2"/>
  <c r="E91" i="2"/>
  <c r="F91" i="2"/>
  <c r="O91" i="2" s="1"/>
  <c r="G91" i="2"/>
  <c r="N91" i="2"/>
  <c r="P91" i="2"/>
  <c r="E92" i="2"/>
  <c r="F92" i="2"/>
  <c r="O92" i="2" s="1"/>
  <c r="G92" i="2"/>
  <c r="N92" i="2"/>
  <c r="P92" i="2"/>
  <c r="E93" i="2"/>
  <c r="F93" i="2"/>
  <c r="O93" i="2" s="1"/>
  <c r="G93" i="2"/>
  <c r="N93" i="2"/>
  <c r="P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E103" i="2"/>
  <c r="F103" i="2"/>
  <c r="O103" i="2" s="1"/>
  <c r="G103" i="2"/>
  <c r="N103" i="2"/>
  <c r="P103" i="2"/>
  <c r="E104" i="2"/>
  <c r="F104" i="2"/>
  <c r="O104" i="2" s="1"/>
  <c r="G104" i="2"/>
  <c r="N104" i="2"/>
  <c r="P104" i="2"/>
  <c r="E105" i="2"/>
  <c r="F105" i="2"/>
  <c r="O105" i="2" s="1"/>
  <c r="G105" i="2"/>
  <c r="N105" i="2"/>
  <c r="P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F108" i="2"/>
  <c r="O108" i="2" s="1"/>
  <c r="G108" i="2"/>
  <c r="N108" i="2"/>
  <c r="P108" i="2"/>
  <c r="E109" i="2"/>
  <c r="F109" i="2"/>
  <c r="O109" i="2" s="1"/>
  <c r="G109" i="2"/>
  <c r="N109" i="2"/>
  <c r="P109" i="2"/>
  <c r="E110" i="2"/>
  <c r="F110" i="2"/>
  <c r="O110" i="2" s="1"/>
  <c r="G110" i="2"/>
  <c r="N110" i="2"/>
  <c r="P110" i="2"/>
  <c r="E111" i="2"/>
  <c r="F111" i="2"/>
  <c r="O111" i="2" s="1"/>
  <c r="G111" i="2"/>
  <c r="N111" i="2"/>
  <c r="P111" i="2"/>
  <c r="E112" i="2"/>
  <c r="F112" i="2"/>
  <c r="O112" i="2" s="1"/>
  <c r="G112" i="2"/>
  <c r="N112" i="2"/>
  <c r="P112" i="2"/>
  <c r="E113" i="2"/>
  <c r="F113" i="2"/>
  <c r="O113" i="2" s="1"/>
  <c r="G113" i="2"/>
  <c r="N113" i="2"/>
  <c r="P113" i="2"/>
  <c r="E114" i="2"/>
  <c r="F114" i="2"/>
  <c r="O114" i="2" s="1"/>
  <c r="G114" i="2"/>
  <c r="N114" i="2"/>
  <c r="P114" i="2"/>
  <c r="E115" i="2"/>
  <c r="F115" i="2"/>
  <c r="O115" i="2" s="1"/>
  <c r="G115" i="2"/>
  <c r="N115" i="2"/>
  <c r="P115" i="2"/>
  <c r="E116" i="2"/>
  <c r="F116" i="2"/>
  <c r="O116" i="2" s="1"/>
  <c r="G116" i="2"/>
  <c r="N116" i="2"/>
  <c r="P116" i="2"/>
  <c r="E117" i="2"/>
  <c r="F117" i="2"/>
  <c r="O117" i="2" s="1"/>
  <c r="G117" i="2"/>
  <c r="N117" i="2"/>
  <c r="P117" i="2"/>
  <c r="E118" i="2"/>
  <c r="F118" i="2"/>
  <c r="O118" i="2" s="1"/>
  <c r="G118" i="2"/>
  <c r="N118" i="2"/>
  <c r="P118" i="2"/>
  <c r="E119" i="2"/>
  <c r="F119" i="2"/>
  <c r="O119" i="2" s="1"/>
  <c r="G119" i="2"/>
  <c r="N119" i="2"/>
  <c r="P119" i="2"/>
  <c r="E120" i="2"/>
  <c r="F120" i="2"/>
  <c r="O120" i="2" s="1"/>
  <c r="G120" i="2"/>
  <c r="N120" i="2"/>
  <c r="P120" i="2"/>
  <c r="E121" i="2"/>
  <c r="F121" i="2"/>
  <c r="O121" i="2" s="1"/>
  <c r="G121" i="2"/>
  <c r="N121" i="2"/>
  <c r="P121" i="2"/>
  <c r="E122" i="2"/>
  <c r="F122" i="2"/>
  <c r="O122" i="2" s="1"/>
  <c r="G122" i="2"/>
  <c r="N122" i="2"/>
  <c r="P122" i="2"/>
  <c r="E123" i="2"/>
  <c r="F123" i="2"/>
  <c r="O123" i="2" s="1"/>
  <c r="G123" i="2"/>
  <c r="N123" i="2"/>
  <c r="P12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8" i="5" l="1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21" i="4" l="1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J984" i="4" l="1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71" i="4" l="1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285" i="4" l="1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40" i="4" l="1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16" i="10"/>
  <c r="D728" i="10"/>
  <c r="D532" i="10"/>
  <c r="D379" i="10"/>
  <c r="D378" i="10"/>
  <c r="D416" i="10"/>
  <c r="D996" i="10"/>
  <c r="D375" i="10"/>
  <c r="D527" i="10"/>
  <c r="D539" i="10"/>
  <c r="D750" i="10"/>
  <c r="D914" i="10"/>
  <c r="D649" i="10"/>
  <c r="D711" i="10"/>
  <c r="D989" i="10"/>
  <c r="D658" i="10"/>
  <c r="D770" i="10"/>
  <c r="D445" i="10"/>
  <c r="D268" i="10"/>
  <c r="D255" i="10"/>
  <c r="D287" i="10"/>
  <c r="D377" i="10"/>
  <c r="D485" i="10"/>
  <c r="D902" i="10"/>
  <c r="D692" i="10"/>
  <c r="D939" i="10"/>
  <c r="D974" i="10"/>
  <c r="D596" i="10"/>
  <c r="D71" i="10"/>
  <c r="D202" i="10"/>
  <c r="D81" i="10"/>
  <c r="D803" i="3"/>
  <c r="D821" i="10"/>
  <c r="D845" i="10"/>
  <c r="D458" i="10"/>
  <c r="D688" i="10"/>
  <c r="D359" i="10"/>
  <c r="D607" i="10"/>
  <c r="D973" i="10"/>
  <c r="D326" i="10"/>
  <c r="D729" i="10"/>
  <c r="D556" i="10"/>
  <c r="D991" i="10"/>
  <c r="D317" i="10"/>
  <c r="D878" i="10"/>
  <c r="D256" i="10"/>
  <c r="D764" i="10"/>
  <c r="D482" i="10"/>
  <c r="D524" i="10"/>
  <c r="D642" i="10"/>
  <c r="D258" i="10"/>
  <c r="D309" i="10"/>
  <c r="D282" i="10"/>
  <c r="D744" i="10"/>
  <c r="D748" i="10"/>
  <c r="D660" i="10"/>
  <c r="D513" i="10"/>
  <c r="D952" i="10"/>
  <c r="D964" i="10"/>
  <c r="D654" i="10"/>
  <c r="D614" i="10"/>
  <c r="D523" i="10"/>
  <c r="D296" i="10"/>
  <c r="D898" i="10"/>
  <c r="D782" i="10"/>
  <c r="D894" i="10"/>
  <c r="D980" i="10"/>
  <c r="D404" i="10"/>
  <c r="D518" i="10"/>
  <c r="D754" i="10"/>
  <c r="D883" i="10"/>
  <c r="D385" i="10"/>
  <c r="D739" i="10"/>
  <c r="D664" i="10"/>
  <c r="D993" i="10"/>
  <c r="D474" i="10"/>
  <c r="D981" i="10"/>
  <c r="D476" i="10"/>
  <c r="D784" i="10"/>
  <c r="D321" i="10"/>
  <c r="D430" i="10"/>
  <c r="D751" i="10"/>
  <c r="D529" i="10"/>
  <c r="D612" i="10"/>
  <c r="D965" i="10"/>
  <c r="D509" i="10"/>
  <c r="D604" i="10"/>
  <c r="D905" i="10"/>
  <c r="D641" i="10"/>
  <c r="D249" i="10"/>
  <c r="D448" i="10"/>
  <c r="D328" i="10"/>
  <c r="D772" i="10"/>
  <c r="D386" i="10"/>
  <c r="D639" i="10"/>
  <c r="D966" i="10"/>
  <c r="D863" i="10"/>
  <c r="D740" i="10"/>
  <c r="D521" i="10"/>
  <c r="D998" i="10"/>
  <c r="D941" i="10"/>
  <c r="D887" i="10"/>
  <c r="D168" i="10"/>
  <c r="D18" i="10"/>
  <c r="D252" i="10"/>
  <c r="D909" i="10"/>
  <c r="D684" i="10"/>
  <c r="D424" i="10"/>
  <c r="D718" i="10"/>
  <c r="D609" i="3"/>
  <c r="D827" i="3"/>
  <c r="D801" i="3"/>
  <c r="D936" i="3"/>
  <c r="D515" i="10"/>
  <c r="D951" i="10"/>
  <c r="D942" i="10"/>
  <c r="D488" i="10"/>
  <c r="D543" i="10"/>
  <c r="D945" i="10"/>
  <c r="D1000" i="10"/>
  <c r="D555" i="10"/>
  <c r="D842" i="10"/>
  <c r="D334" i="10"/>
  <c r="D99" i="10"/>
  <c r="D86" i="10"/>
  <c r="D219" i="10"/>
  <c r="D12" i="10"/>
  <c r="D687" i="10"/>
  <c r="D677" i="10"/>
  <c r="D506" i="10"/>
  <c r="D868" i="10"/>
  <c r="D507" i="10"/>
  <c r="D851" i="10"/>
  <c r="D886" i="10"/>
  <c r="D817" i="10"/>
  <c r="D932" i="10"/>
  <c r="D841" i="10"/>
  <c r="D950" i="10"/>
  <c r="D738" i="10"/>
  <c r="D811" i="10"/>
  <c r="D631" i="10"/>
  <c r="D896" i="10"/>
  <c r="D436" i="10"/>
  <c r="D624" i="10"/>
  <c r="D872" i="10"/>
  <c r="D475" i="10"/>
  <c r="D752" i="10"/>
  <c r="D608" i="10"/>
  <c r="D257" i="10"/>
  <c r="D505" i="10"/>
  <c r="D438" i="10"/>
  <c r="D473" i="10"/>
  <c r="D601" i="10"/>
  <c r="D444" i="10"/>
  <c r="D196" i="10"/>
  <c r="D197" i="10"/>
  <c r="D126" i="10"/>
  <c r="D187" i="10"/>
  <c r="D453" i="3"/>
  <c r="D780" i="10"/>
  <c r="D737" i="10"/>
  <c r="D403" i="10"/>
  <c r="D969" i="10"/>
  <c r="D714" i="10"/>
  <c r="D312" i="10"/>
  <c r="D431" i="10"/>
  <c r="D348" i="10"/>
  <c r="D812" i="10"/>
  <c r="D809" i="10"/>
  <c r="D962" i="10"/>
  <c r="D496" i="10"/>
  <c r="D573" i="10"/>
  <c r="D820" i="10"/>
  <c r="D946" i="10"/>
  <c r="D691" i="10"/>
  <c r="D305" i="10"/>
  <c r="D463" i="10"/>
  <c r="D534" i="10"/>
  <c r="D679" i="10"/>
  <c r="D829" i="10"/>
  <c r="D567" i="10"/>
  <c r="D574" i="10"/>
  <c r="D467" i="10"/>
  <c r="D595" i="10"/>
  <c r="D250" i="10"/>
  <c r="D580" i="10"/>
  <c r="D390" i="10"/>
  <c r="D277" i="10"/>
  <c r="D797" i="10"/>
  <c r="D451" i="10"/>
  <c r="D968" i="10"/>
  <c r="D849" i="10"/>
  <c r="D358" i="10"/>
  <c r="D693" i="10"/>
  <c r="D462" i="10"/>
  <c r="D280" i="10"/>
  <c r="D747" i="10"/>
  <c r="D865" i="10"/>
  <c r="D504" i="10"/>
  <c r="D723" i="10"/>
  <c r="D880" i="10"/>
  <c r="D335" i="10"/>
  <c r="D393" i="10"/>
  <c r="D405" i="10"/>
  <c r="D558" i="10"/>
  <c r="D434" i="10"/>
  <c r="D694" i="10"/>
  <c r="D267" i="10"/>
  <c r="D746" i="10"/>
  <c r="D302" i="10"/>
  <c r="D713" i="10"/>
  <c r="D734" i="10"/>
  <c r="D760" i="10"/>
  <c r="D477" i="10"/>
  <c r="D239" i="10"/>
  <c r="D459" i="10"/>
  <c r="D442" i="10"/>
  <c r="D545" i="10"/>
  <c r="D633" i="10"/>
  <c r="D904" i="10"/>
  <c r="D627" i="10"/>
  <c r="D341" i="10"/>
  <c r="D295" i="10"/>
  <c r="D922" i="10"/>
  <c r="D954" i="10"/>
  <c r="D387" i="10"/>
  <c r="D432" i="10"/>
  <c r="D967" i="10"/>
  <c r="D417" i="10"/>
  <c r="D861" i="10"/>
  <c r="D892" i="10"/>
  <c r="D778" i="10"/>
  <c r="D937" i="10"/>
  <c r="D685" i="10"/>
  <c r="D368" i="10"/>
  <c r="D494" i="10"/>
  <c r="D769" i="3"/>
  <c r="D965" i="3"/>
  <c r="D823" i="3"/>
  <c r="D533" i="3"/>
  <c r="D293" i="10"/>
  <c r="D402" i="10"/>
  <c r="D429" i="10"/>
  <c r="D862" i="10"/>
  <c r="D547" i="10"/>
  <c r="D931" i="10"/>
  <c r="D63" i="10"/>
  <c r="D179" i="10"/>
  <c r="D329" i="10"/>
  <c r="D93" i="10"/>
  <c r="D26" i="10"/>
  <c r="D109" i="10"/>
  <c r="D82" i="10"/>
  <c r="D89" i="10"/>
  <c r="D634" i="10"/>
  <c r="D978" i="10"/>
  <c r="D662" i="10"/>
  <c r="D933" i="10"/>
  <c r="D288" i="10"/>
  <c r="D594" i="10"/>
  <c r="D586" i="10"/>
  <c r="D364" i="10"/>
  <c r="D810" i="10"/>
  <c r="D881" i="10"/>
  <c r="D571" i="10"/>
  <c r="D428" i="10"/>
  <c r="D995" i="10"/>
  <c r="D343" i="10"/>
  <c r="D373" i="10"/>
  <c r="D676" i="10"/>
  <c r="D271" i="10"/>
  <c r="D449" i="10"/>
  <c r="D465" i="10"/>
  <c r="D912" i="10"/>
  <c r="D705" i="10"/>
  <c r="D703" i="10"/>
  <c r="D767" i="10"/>
  <c r="D985" i="10"/>
  <c r="D925" i="10"/>
  <c r="D531" i="10"/>
  <c r="D235" i="10"/>
  <c r="D124" i="10"/>
  <c r="D9" i="10"/>
  <c r="D6" i="10"/>
  <c r="D41" i="10"/>
  <c r="D355" i="10"/>
  <c r="D891" i="10"/>
  <c r="D979" i="10"/>
  <c r="D270" i="10"/>
  <c r="D827" i="10"/>
  <c r="D697" i="10"/>
  <c r="D948" i="10"/>
  <c r="D576" i="10"/>
  <c r="D324" i="10"/>
  <c r="D394" i="10"/>
  <c r="D2" i="10"/>
  <c r="D331" i="10"/>
  <c r="D663" i="10"/>
  <c r="D425" i="10"/>
  <c r="D265" i="10"/>
  <c r="D645" i="10"/>
  <c r="D351" i="10"/>
  <c r="D484" i="10"/>
  <c r="D803" i="10"/>
  <c r="D813" i="10"/>
  <c r="D577" i="10"/>
  <c r="D758" i="10"/>
  <c r="D866" i="10"/>
  <c r="D590" i="10"/>
  <c r="D530" i="10"/>
  <c r="D653" i="10"/>
  <c r="D286" i="10"/>
  <c r="D365" i="10"/>
  <c r="D294" i="10"/>
  <c r="D369" i="10"/>
  <c r="D924" i="10"/>
  <c r="D300" i="10"/>
  <c r="D997" i="10"/>
  <c r="D487" i="10"/>
  <c r="D1001" i="10"/>
  <c r="D776" i="10"/>
  <c r="D360" i="10"/>
  <c r="D446" i="10"/>
  <c r="D670" i="10"/>
  <c r="D301" i="10"/>
  <c r="D549" i="10"/>
  <c r="D497" i="10"/>
  <c r="D272" i="10"/>
  <c r="D466" i="10"/>
  <c r="D823" i="10"/>
  <c r="D700" i="10"/>
  <c r="D435" i="10"/>
  <c r="D460" i="10"/>
  <c r="D314" i="10"/>
  <c r="D768" i="10"/>
  <c r="D930" i="10"/>
  <c r="D327" i="10"/>
  <c r="D846" i="10"/>
  <c r="D619" i="10"/>
  <c r="D332" i="10"/>
  <c r="D281" i="10"/>
  <c r="D815" i="10"/>
  <c r="D949" i="10"/>
  <c r="D443" i="10"/>
  <c r="D367" i="10"/>
  <c r="D415" i="10"/>
  <c r="D765" i="10"/>
  <c r="D919" i="10"/>
  <c r="D259" i="10"/>
  <c r="D706" i="10"/>
  <c r="D673" i="10"/>
  <c r="D707" i="10"/>
  <c r="D877" i="10"/>
  <c r="D801" i="10"/>
  <c r="D640" i="10"/>
  <c r="D421" i="10"/>
  <c r="D14" i="10"/>
  <c r="D35" i="10"/>
  <c r="D702" i="10"/>
  <c r="D23" i="10"/>
  <c r="D464" i="10"/>
  <c r="D561" i="10"/>
  <c r="D712" i="10"/>
  <c r="D612" i="3"/>
  <c r="D929" i="3"/>
  <c r="D968" i="3"/>
  <c r="D454" i="3"/>
  <c r="D999" i="10"/>
  <c r="D585" i="3"/>
  <c r="D340" i="10"/>
  <c r="D762" i="10"/>
  <c r="D701" i="10"/>
  <c r="D806" i="10"/>
  <c r="D491" i="10"/>
  <c r="D382" i="10"/>
  <c r="D472" i="10"/>
  <c r="D138" i="10"/>
  <c r="D40" i="10"/>
  <c r="D5" i="10"/>
  <c r="D96" i="10"/>
  <c r="D157" i="10"/>
  <c r="D508" i="10"/>
  <c r="D855" i="10"/>
  <c r="D598" i="10"/>
  <c r="D389" i="10"/>
  <c r="D683" i="10"/>
  <c r="D330" i="10"/>
  <c r="D838" i="10"/>
  <c r="D592" i="10"/>
  <c r="D982" i="10"/>
  <c r="D380" i="10"/>
  <c r="D648" i="10"/>
  <c r="D537" i="10"/>
  <c r="D452" i="10"/>
  <c r="D977" i="10"/>
  <c r="D469" i="10"/>
  <c r="D927" i="10"/>
  <c r="D837" i="10"/>
  <c r="D522" i="10"/>
  <c r="D732" i="10"/>
  <c r="D454" i="10"/>
  <c r="D499" i="10"/>
  <c r="D361" i="10"/>
  <c r="D391" i="10"/>
  <c r="D830" i="10"/>
  <c r="D722" i="10"/>
  <c r="D457" i="10"/>
  <c r="D637" i="10"/>
  <c r="D318" i="10"/>
  <c r="D34" i="10"/>
  <c r="D114" i="10"/>
  <c r="D92" i="10"/>
  <c r="D792" i="3"/>
  <c r="D366" i="10"/>
  <c r="D234" i="10"/>
  <c r="D422" i="10"/>
  <c r="D816" i="10"/>
  <c r="D439" i="10"/>
  <c r="D994" i="10"/>
  <c r="D525" i="10"/>
  <c r="D500" i="10"/>
  <c r="D908" i="10"/>
  <c r="D553" i="10"/>
  <c r="D857" i="10"/>
  <c r="D307" i="10"/>
  <c r="D686" i="10"/>
  <c r="D696" i="10"/>
  <c r="D831" i="10"/>
  <c r="D957" i="10"/>
  <c r="D388" i="10"/>
  <c r="D406" i="10"/>
  <c r="D278" i="10"/>
  <c r="D918" i="10"/>
  <c r="D440" i="10"/>
  <c r="D867" i="10"/>
  <c r="D835" i="10"/>
  <c r="D536" i="10"/>
  <c r="D514" i="10"/>
  <c r="D936" i="10"/>
  <c r="D299" i="10"/>
  <c r="D352" i="10"/>
  <c r="D947" i="10"/>
  <c r="D781" i="10"/>
  <c r="D323" i="10"/>
  <c r="D517" i="10"/>
  <c r="D854" i="10"/>
  <c r="D970" i="10"/>
  <c r="D620" i="10"/>
  <c r="D511" i="10"/>
  <c r="D316" i="10"/>
  <c r="D630" i="10"/>
  <c r="D333" i="10"/>
  <c r="D689" i="10"/>
  <c r="D667" i="10"/>
  <c r="D913" i="10"/>
  <c r="D408" i="10"/>
  <c r="D800" i="10"/>
  <c r="D336" i="10"/>
  <c r="D290" i="10"/>
  <c r="D910" i="10"/>
  <c r="D238" i="10"/>
  <c r="D807" i="10"/>
  <c r="D489" i="10"/>
  <c r="D269" i="10"/>
  <c r="D599" i="10"/>
  <c r="D818" i="10"/>
  <c r="D704" i="10"/>
  <c r="D789" i="10"/>
  <c r="D940" i="10"/>
  <c r="D371" i="10"/>
  <c r="D763" i="10"/>
  <c r="D675" i="10"/>
  <c r="D588" i="10"/>
  <c r="D725" i="10"/>
  <c r="D717" i="10"/>
  <c r="D875" i="10"/>
  <c r="D470" i="10"/>
  <c r="D959" i="10"/>
  <c r="D814" i="10"/>
  <c r="D279" i="10"/>
  <c r="D926" i="10"/>
  <c r="D566" i="10"/>
  <c r="D616" i="10"/>
  <c r="D493" i="10"/>
  <c r="D237" i="10"/>
  <c r="D560" i="10"/>
  <c r="D540" i="10"/>
  <c r="D917" i="10"/>
  <c r="D559" i="10"/>
  <c r="D672" i="10"/>
  <c r="D745" i="10"/>
  <c r="D518" i="3"/>
  <c r="D877" i="3"/>
  <c r="D682" i="3"/>
  <c r="D765" i="3"/>
  <c r="D944" i="10"/>
  <c r="D995" i="3"/>
  <c r="D241" i="10"/>
  <c r="D338" i="10"/>
  <c r="D591" i="10"/>
  <c r="D911" i="10"/>
  <c r="D116" i="10"/>
  <c r="D304" i="10"/>
  <c r="D538" i="10"/>
  <c r="D65" i="10"/>
  <c r="D229" i="10"/>
  <c r="D10" i="10"/>
  <c r="D148" i="10"/>
  <c r="D144" i="10"/>
  <c r="D118" i="10"/>
  <c r="D709" i="10"/>
  <c r="D641" i="3"/>
  <c r="D599" i="3"/>
  <c r="D885" i="3"/>
  <c r="D903" i="3"/>
  <c r="D628" i="3"/>
  <c r="D479" i="3"/>
  <c r="D967" i="3"/>
  <c r="D503" i="3"/>
  <c r="D646" i="10"/>
  <c r="D345" i="10"/>
  <c r="D870" i="10"/>
  <c r="D826" i="3"/>
  <c r="D961" i="10"/>
  <c r="D635" i="10"/>
  <c r="D240" i="10"/>
  <c r="D682" i="10"/>
  <c r="D724" i="10"/>
  <c r="D320" i="10"/>
  <c r="D541" i="10"/>
  <c r="D231" i="10"/>
  <c r="D53" i="10"/>
  <c r="D57" i="10"/>
  <c r="D70" i="10"/>
  <c r="D929" i="10"/>
  <c r="D698" i="3"/>
  <c r="D588" i="3"/>
  <c r="D658" i="3"/>
  <c r="D759" i="3"/>
  <c r="D623" i="3"/>
  <c r="D547" i="3"/>
  <c r="D644" i="3"/>
  <c r="D349" i="10"/>
  <c r="D993" i="3"/>
  <c r="D982" i="3"/>
  <c r="D510" i="3"/>
  <c r="D642" i="3"/>
  <c r="D671" i="10"/>
  <c r="D826" i="10"/>
  <c r="D297" i="10"/>
  <c r="D864" i="3"/>
  <c r="D242" i="10"/>
  <c r="D362" i="10"/>
  <c r="D890" i="10"/>
  <c r="D1001" i="3"/>
  <c r="D742" i="3"/>
  <c r="D111" i="10"/>
  <c r="D171" i="10"/>
  <c r="D562" i="10"/>
  <c r="D146" i="10"/>
  <c r="D159" i="10"/>
  <c r="D537" i="3"/>
  <c r="D686" i="3"/>
  <c r="D617" i="3"/>
  <c r="D666" i="3"/>
  <c r="D863" i="3"/>
  <c r="D695" i="10"/>
  <c r="D688" i="3"/>
  <c r="D886" i="3"/>
  <c r="D978" i="3"/>
  <c r="D781" i="3"/>
  <c r="D505" i="3"/>
  <c r="D858" i="10"/>
  <c r="D441" i="10"/>
  <c r="D874" i="10"/>
  <c r="D384" i="10"/>
  <c r="D319" i="10"/>
  <c r="D337" i="10"/>
  <c r="D843" i="10"/>
  <c r="D869" i="10"/>
  <c r="D120" i="10"/>
  <c r="D233" i="10"/>
  <c r="D227" i="10"/>
  <c r="D876" i="10"/>
  <c r="D659" i="10"/>
  <c r="D412" i="10"/>
  <c r="D920" i="3"/>
  <c r="D253" i="10"/>
  <c r="D457" i="3"/>
  <c r="D999" i="3"/>
  <c r="D681" i="10"/>
  <c r="D768" i="3"/>
  <c r="D907" i="3"/>
  <c r="D988" i="3"/>
  <c r="D469" i="3"/>
  <c r="D836" i="3"/>
  <c r="D584" i="3"/>
  <c r="D353" i="10"/>
  <c r="D720" i="10"/>
  <c r="D915" i="10"/>
  <c r="D773" i="10"/>
  <c r="D98" i="10"/>
  <c r="D87" i="10"/>
  <c r="D808" i="10"/>
  <c r="D134" i="10"/>
  <c r="D372" i="10"/>
  <c r="D3" i="10"/>
  <c r="D100" i="10"/>
  <c r="D158" i="10"/>
  <c r="D21" i="10"/>
  <c r="D150" i="10"/>
  <c r="D783" i="3"/>
  <c r="D881" i="3"/>
  <c r="D69" i="10"/>
  <c r="D156" i="10"/>
  <c r="D653" i="3"/>
  <c r="D729" i="3"/>
  <c r="D399" i="10"/>
  <c r="D8" i="10"/>
  <c r="D376" i="10"/>
  <c r="D713" i="3"/>
  <c r="D699" i="10"/>
  <c r="D586" i="3"/>
  <c r="D260" i="3"/>
  <c r="D969" i="3"/>
  <c r="D704" i="3"/>
  <c r="D542" i="3"/>
  <c r="D335" i="3"/>
  <c r="D726" i="3"/>
  <c r="D132" i="10"/>
  <c r="D911" i="3"/>
  <c r="D896" i="3"/>
  <c r="D715" i="10"/>
  <c r="D387" i="3"/>
  <c r="D794" i="3"/>
  <c r="D143" i="10"/>
  <c r="D190" i="10"/>
  <c r="D414" i="10"/>
  <c r="D960" i="3"/>
  <c r="D745" i="3"/>
  <c r="D621" i="3"/>
  <c r="D462" i="3"/>
  <c r="D921" i="3"/>
  <c r="D591" i="3"/>
  <c r="D950" i="3"/>
  <c r="D749" i="3"/>
  <c r="D533" i="10"/>
  <c r="D603" i="10"/>
  <c r="D276" i="10"/>
  <c r="D543" i="3"/>
  <c r="D756" i="10"/>
  <c r="D779" i="10"/>
  <c r="D289" i="10"/>
  <c r="D678" i="10"/>
  <c r="D988" i="10"/>
  <c r="D570" i="10"/>
  <c r="D799" i="10"/>
  <c r="D205" i="10"/>
  <c r="D91" i="10"/>
  <c r="D200" i="10"/>
  <c r="D49" i="10"/>
  <c r="D832" i="10"/>
  <c r="D577" i="3"/>
  <c r="D778" i="3"/>
  <c r="D795" i="3"/>
  <c r="D559" i="3"/>
  <c r="D961" i="3"/>
  <c r="D981" i="3"/>
  <c r="D544" i="3"/>
  <c r="D370" i="10"/>
  <c r="D691" i="3"/>
  <c r="D520" i="3"/>
  <c r="D963" i="3"/>
  <c r="D970" i="3"/>
  <c r="D311" i="10"/>
  <c r="D498" i="10"/>
  <c r="D480" i="3"/>
  <c r="D957" i="3"/>
  <c r="D839" i="10"/>
  <c r="D920" i="10"/>
  <c r="D605" i="10"/>
  <c r="D772" i="3"/>
  <c r="D638" i="3"/>
  <c r="D75" i="10"/>
  <c r="D112" i="10"/>
  <c r="D483" i="10"/>
  <c r="D127" i="10"/>
  <c r="D210" i="10"/>
  <c r="D522" i="3"/>
  <c r="D942" i="3"/>
  <c r="D893" i="3"/>
  <c r="D793" i="3"/>
  <c r="D840" i="10"/>
  <c r="D960" i="10"/>
  <c r="D481" i="3"/>
  <c r="D829" i="3"/>
  <c r="D490" i="3"/>
  <c r="D524" i="3"/>
  <c r="D484" i="3"/>
  <c r="D903" i="10"/>
  <c r="D244" i="10"/>
  <c r="D777" i="10"/>
  <c r="D665" i="10"/>
  <c r="D182" i="10"/>
  <c r="D195" i="10"/>
  <c r="D137" i="10"/>
  <c r="D766" i="10"/>
  <c r="D145" i="10"/>
  <c r="D719" i="10"/>
  <c r="D731" i="10"/>
  <c r="D597" i="10"/>
  <c r="D787" i="10"/>
  <c r="D593" i="10"/>
  <c r="D446" i="3"/>
  <c r="D546" i="10"/>
  <c r="D461" i="3"/>
  <c r="D652" i="3"/>
  <c r="D652" i="10"/>
  <c r="D865" i="3"/>
  <c r="D753" i="3"/>
  <c r="D534" i="3"/>
  <c r="D922" i="3"/>
  <c r="D667" i="3"/>
  <c r="D904" i="3"/>
  <c r="D716" i="10"/>
  <c r="D785" i="10"/>
  <c r="D956" i="10"/>
  <c r="D774" i="10"/>
  <c r="D647" i="10"/>
  <c r="D551" i="10"/>
  <c r="D735" i="10"/>
  <c r="D284" i="10"/>
  <c r="D374" i="10"/>
  <c r="D215" i="10"/>
  <c r="D24" i="10"/>
  <c r="D160" i="10"/>
  <c r="D62" i="10"/>
  <c r="D194" i="10"/>
  <c r="D875" i="3"/>
  <c r="D443" i="3"/>
  <c r="D121" i="10"/>
  <c r="D671" i="3"/>
  <c r="D370" i="3"/>
  <c r="D45" i="10"/>
  <c r="D727" i="3"/>
  <c r="D464" i="3"/>
  <c r="D310" i="3"/>
  <c r="D67" i="10"/>
  <c r="D790" i="10"/>
  <c r="D792" i="10"/>
  <c r="D933" i="3"/>
  <c r="D208" i="10"/>
  <c r="D271" i="3"/>
  <c r="D578" i="10"/>
  <c r="D955" i="3"/>
  <c r="D899" i="3"/>
  <c r="D735" i="3"/>
  <c r="D592" i="3"/>
  <c r="D771" i="10"/>
  <c r="D206" i="10"/>
  <c r="D263" i="3"/>
  <c r="D818" i="3"/>
  <c r="D135" i="10"/>
  <c r="D445" i="3"/>
  <c r="D992" i="10"/>
  <c r="D521" i="3"/>
  <c r="D892" i="3"/>
  <c r="D817" i="3"/>
  <c r="D986" i="3"/>
  <c r="D539" i="3"/>
  <c r="D632" i="3"/>
  <c r="D595" i="3"/>
  <c r="D927" i="3"/>
  <c r="D628" i="10"/>
  <c r="D486" i="10"/>
  <c r="D859" i="10"/>
  <c r="D754" i="3"/>
  <c r="D656" i="10"/>
  <c r="D710" i="10"/>
  <c r="D344" i="10"/>
  <c r="D381" i="10"/>
  <c r="D853" i="10"/>
  <c r="D636" i="10"/>
  <c r="D657" i="10"/>
  <c r="D119" i="10"/>
  <c r="D113" i="10"/>
  <c r="D130" i="10"/>
  <c r="D753" i="10"/>
  <c r="D708" i="10"/>
  <c r="D456" i="3"/>
  <c r="D762" i="3"/>
  <c r="D914" i="3"/>
  <c r="D660" i="3"/>
  <c r="D593" i="3"/>
  <c r="D670" i="3"/>
  <c r="D581" i="10"/>
  <c r="D655" i="10"/>
  <c r="D673" i="3"/>
  <c r="D779" i="3"/>
  <c r="D451" i="3"/>
  <c r="D833" i="10"/>
  <c r="D668" i="10"/>
  <c r="D953" i="10"/>
  <c r="D690" i="3"/>
  <c r="D260" i="10"/>
  <c r="D526" i="10"/>
  <c r="D805" i="10"/>
  <c r="D788" i="10"/>
  <c r="D940" i="3"/>
  <c r="D695" i="3"/>
  <c r="D181" i="10"/>
  <c r="D133" i="10"/>
  <c r="D749" i="10"/>
  <c r="D68" i="10"/>
  <c r="D27" i="10"/>
  <c r="D983" i="3"/>
  <c r="D545" i="3"/>
  <c r="D861" i="3"/>
  <c r="D624" i="3"/>
  <c r="D298" i="10"/>
  <c r="D796" i="3"/>
  <c r="D602" i="3"/>
  <c r="D959" i="3"/>
  <c r="D807" i="3"/>
  <c r="D975" i="3"/>
  <c r="D761" i="3"/>
  <c r="D275" i="10"/>
  <c r="D400" i="10"/>
  <c r="D401" i="10"/>
  <c r="D825" i="10"/>
  <c r="D450" i="10"/>
  <c r="D544" i="10"/>
  <c r="D901" i="10"/>
  <c r="D409" i="10"/>
  <c r="D94" i="10"/>
  <c r="D30" i="10"/>
  <c r="D610" i="10"/>
  <c r="D410" i="10"/>
  <c r="D873" i="10"/>
  <c r="D476" i="3"/>
  <c r="D622" i="10"/>
  <c r="D508" i="3"/>
  <c r="D650" i="3"/>
  <c r="D621" i="10"/>
  <c r="D264" i="10"/>
  <c r="D819" i="3"/>
  <c r="D771" i="3"/>
  <c r="D852" i="3"/>
  <c r="D777" i="3"/>
  <c r="D598" i="3"/>
  <c r="D985" i="3"/>
  <c r="D283" i="10"/>
  <c r="D447" i="10"/>
  <c r="D669" i="10"/>
  <c r="D490" i="10"/>
  <c r="D103" i="10"/>
  <c r="D427" i="10"/>
  <c r="D453" i="10"/>
  <c r="D495" i="10"/>
  <c r="D609" i="10"/>
  <c r="D85" i="10"/>
  <c r="D52" i="10"/>
  <c r="D16" i="10"/>
  <c r="D19" i="10"/>
  <c r="D551" i="3"/>
  <c r="D890" i="3"/>
  <c r="D952" i="3"/>
  <c r="D36" i="10"/>
  <c r="D475" i="3"/>
  <c r="D169" i="10"/>
  <c r="D419" i="3"/>
  <c r="D979" i="3"/>
  <c r="D333" i="3"/>
  <c r="D744" i="3"/>
  <c r="D433" i="10"/>
  <c r="D625" i="10"/>
  <c r="D717" i="3"/>
  <c r="D944" i="3"/>
  <c r="D693" i="3"/>
  <c r="D20" i="10"/>
  <c r="D380" i="3"/>
  <c r="D477" i="3"/>
  <c r="D517" i="3"/>
  <c r="D677" i="3"/>
  <c r="D873" i="3"/>
  <c r="D935" i="3"/>
  <c r="D343" i="3"/>
  <c r="D191" i="10"/>
  <c r="D775" i="3"/>
  <c r="D213" i="10"/>
  <c r="D775" i="10"/>
  <c r="D828" i="10"/>
  <c r="D635" i="3"/>
  <c r="D511" i="3"/>
  <c r="D839" i="3"/>
  <c r="D755" i="3"/>
  <c r="D889" i="3"/>
  <c r="D636" i="3"/>
  <c r="D47" i="10"/>
  <c r="D572" i="10"/>
  <c r="D542" i="10"/>
  <c r="D852" i="10"/>
  <c r="D528" i="10"/>
  <c r="D780" i="3"/>
  <c r="D383" i="10"/>
  <c r="D274" i="10"/>
  <c r="D632" i="10"/>
  <c r="D844" i="10"/>
  <c r="D643" i="10"/>
  <c r="D850" i="10"/>
  <c r="D83" i="10"/>
  <c r="D192" i="10"/>
  <c r="D77" i="10"/>
  <c r="D72" i="10"/>
  <c r="D698" i="10"/>
  <c r="D855" i="3"/>
  <c r="D706" i="3"/>
  <c r="D883" i="3"/>
  <c r="D575" i="3"/>
  <c r="D874" i="3"/>
  <c r="D851" i="3"/>
  <c r="D951" i="3"/>
  <c r="D587" i="10"/>
  <c r="D848" i="3"/>
  <c r="D797" i="3"/>
  <c r="D842" i="3"/>
  <c r="D629" i="3"/>
  <c r="D397" i="10"/>
  <c r="D885" i="10"/>
  <c r="D884" i="10"/>
  <c r="D751" i="3"/>
  <c r="D308" i="10"/>
  <c r="D420" i="10"/>
  <c r="D273" i="10"/>
  <c r="D715" i="3"/>
  <c r="D467" i="3"/>
  <c r="D33" i="10"/>
  <c r="D211" i="10"/>
  <c r="D769" i="10"/>
  <c r="D793" i="10"/>
  <c r="D232" i="10"/>
  <c r="D756" i="3"/>
  <c r="D622" i="3"/>
  <c r="D930" i="3"/>
  <c r="D760" i="3"/>
  <c r="D643" i="3"/>
  <c r="D418" i="10"/>
  <c r="D974" i="3"/>
  <c r="D680" i="3"/>
  <c r="D516" i="3"/>
  <c r="D784" i="3"/>
  <c r="D655" i="3"/>
  <c r="D548" i="3"/>
  <c r="D743" i="10"/>
  <c r="D246" i="10"/>
  <c r="D552" i="10"/>
  <c r="D568" i="10"/>
  <c r="D104" i="10"/>
  <c r="D310" i="10"/>
  <c r="D629" i="10"/>
  <c r="D54" i="10"/>
  <c r="D153" i="10"/>
  <c r="D346" i="10"/>
  <c r="D456" i="10"/>
  <c r="D236" i="10"/>
  <c r="D955" i="10"/>
  <c r="D538" i="3"/>
  <c r="D315" i="10"/>
  <c r="D528" i="3"/>
  <c r="D939" i="3"/>
  <c r="D492" i="10"/>
  <c r="D956" i="3"/>
  <c r="D846" i="3"/>
  <c r="D555" i="3"/>
  <c r="D945" i="3"/>
  <c r="D499" i="3"/>
  <c r="D564" i="3"/>
  <c r="D516" i="10"/>
  <c r="D617" i="10"/>
  <c r="D690" i="10"/>
  <c r="D864" i="10"/>
  <c r="D247" i="10"/>
  <c r="D606" i="10"/>
  <c r="D638" i="10"/>
  <c r="D600" i="10"/>
  <c r="D569" i="10"/>
  <c r="D796" i="10"/>
  <c r="D115" i="10"/>
  <c r="D74" i="10"/>
  <c r="D201" i="10"/>
  <c r="D152" i="10"/>
  <c r="D554" i="3"/>
  <c r="D662" i="3"/>
  <c r="D923" i="3"/>
  <c r="D216" i="10"/>
  <c r="D895" i="10"/>
  <c r="D947" i="3"/>
  <c r="D853" i="3"/>
  <c r="D431" i="3"/>
  <c r="D288" i="3"/>
  <c r="D292" i="3"/>
  <c r="D958" i="10"/>
  <c r="D790" i="3"/>
  <c r="D509" i="3"/>
  <c r="D650" i="10"/>
  <c r="D265" i="3"/>
  <c r="D514" i="3"/>
  <c r="D581" i="3"/>
  <c r="D843" i="3"/>
  <c r="D573" i="3"/>
  <c r="D395" i="10"/>
  <c r="D837" i="3"/>
  <c r="D482" i="3"/>
  <c r="D428" i="3"/>
  <c r="D557" i="10"/>
  <c r="D455" i="3"/>
  <c r="D787" i="3"/>
  <c r="D606" i="3"/>
  <c r="D306" i="10"/>
  <c r="D334" i="3"/>
  <c r="D418" i="3"/>
  <c r="D805" i="3"/>
  <c r="D728" i="3"/>
  <c r="D1000" i="3"/>
  <c r="D757" i="10"/>
  <c r="D858" i="3"/>
  <c r="D651" i="3"/>
  <c r="D626" i="10"/>
  <c r="D909" i="3"/>
  <c r="D782" i="3"/>
  <c r="D48" i="10"/>
  <c r="D946" i="3"/>
  <c r="D973" i="3"/>
  <c r="D170" i="10"/>
  <c r="D176" i="10"/>
  <c r="D399" i="3"/>
  <c r="D110" i="10"/>
  <c r="D721" i="10"/>
  <c r="D773" i="3"/>
  <c r="D251" i="10"/>
  <c r="D884" i="3"/>
  <c r="D478" i="10"/>
  <c r="D529" i="3"/>
  <c r="D789" i="3"/>
  <c r="D317" i="3"/>
  <c r="D905" i="3"/>
  <c r="D177" i="10"/>
  <c r="D907" i="10"/>
  <c r="D262" i="10"/>
  <c r="D60" i="10"/>
  <c r="D703" i="3"/>
  <c r="D799" i="3"/>
  <c r="D42" i="10"/>
  <c r="D471" i="3"/>
  <c r="D383" i="3"/>
  <c r="D11" i="10"/>
  <c r="D372" i="3"/>
  <c r="D332" i="3"/>
  <c r="D824" i="10"/>
  <c r="D437" i="10"/>
  <c r="D394" i="3"/>
  <c r="D733" i="10"/>
  <c r="D413" i="10"/>
  <c r="D254" i="3"/>
  <c r="D349" i="3"/>
  <c r="D43" i="10"/>
  <c r="D991" i="3"/>
  <c r="D953" i="3"/>
  <c r="D339" i="3"/>
  <c r="D820" i="3"/>
  <c r="D838" i="3"/>
  <c r="D266" i="3"/>
  <c r="D964" i="3"/>
  <c r="D80" i="10"/>
  <c r="D795" i="10"/>
  <c r="D699" i="3"/>
  <c r="D849" i="3"/>
  <c r="D279" i="3"/>
  <c r="D485" i="3"/>
  <c r="D759" i="10"/>
  <c r="D123" i="10"/>
  <c r="D412" i="3"/>
  <c r="D519" i="10"/>
  <c r="D657" i="3"/>
  <c r="D455" i="10"/>
  <c r="D639" i="3"/>
  <c r="D720" i="3"/>
  <c r="D255" i="3"/>
  <c r="D603" i="3"/>
  <c r="D928" i="10"/>
  <c r="D442" i="3"/>
  <c r="D350" i="3"/>
  <c r="D888" i="10"/>
  <c r="D248" i="10"/>
  <c r="D610" i="3"/>
  <c r="D618" i="3"/>
  <c r="D416" i="3"/>
  <c r="D804" i="10"/>
  <c r="D520" i="10"/>
  <c r="D180" i="10"/>
  <c r="D895" i="3"/>
  <c r="D356" i="10"/>
  <c r="D900" i="10"/>
  <c r="D810" i="3"/>
  <c r="D992" i="3"/>
  <c r="D806" i="3"/>
  <c r="D420" i="3"/>
  <c r="D161" i="10"/>
  <c r="D226" i="10"/>
  <c r="D844" i="3"/>
  <c r="D758" i="3"/>
  <c r="D245" i="10"/>
  <c r="D987" i="3"/>
  <c r="D683" i="3"/>
  <c r="D297" i="3"/>
  <c r="D871" i="10"/>
  <c r="D337" i="3"/>
  <c r="D488" i="3"/>
  <c r="D990" i="3"/>
  <c r="D678" i="3"/>
  <c r="D512" i="3"/>
  <c r="D931" i="3"/>
  <c r="D22" i="10"/>
  <c r="D262" i="3"/>
  <c r="D328" i="3"/>
  <c r="D802" i="10"/>
  <c r="D832" i="3"/>
  <c r="D294" i="3"/>
  <c r="D880" i="3"/>
  <c r="D308" i="3"/>
  <c r="D39" i="10"/>
  <c r="D519" i="3"/>
  <c r="D743" i="3"/>
  <c r="D755" i="10"/>
  <c r="D925" i="3"/>
  <c r="D432" i="3"/>
  <c r="D596" i="3"/>
  <c r="D402" i="3"/>
  <c r="D558" i="3"/>
  <c r="D313" i="3"/>
  <c r="D879" i="10"/>
  <c r="D889" i="10"/>
  <c r="D404" i="3"/>
  <c r="D204" i="3"/>
  <c r="D958" i="3"/>
  <c r="D198" i="10"/>
  <c r="D193" i="10"/>
  <c r="D630" i="3"/>
  <c r="D515" i="3"/>
  <c r="D918" i="3"/>
  <c r="D44" i="10"/>
  <c r="D680" i="10"/>
  <c r="D934" i="3"/>
  <c r="D714" i="3"/>
  <c r="D726" i="10"/>
  <c r="D739" i="3"/>
  <c r="D513" i="3"/>
  <c r="D700" i="3"/>
  <c r="D329" i="3"/>
  <c r="D301" i="3"/>
  <c r="D550" i="3"/>
  <c r="D580" i="3"/>
  <c r="D222" i="10"/>
  <c r="D154" i="10"/>
  <c r="D860" i="3"/>
  <c r="D646" i="3"/>
  <c r="D13" i="10"/>
  <c r="D107" i="10"/>
  <c r="D468" i="10"/>
  <c r="D548" i="10"/>
  <c r="D282" i="3"/>
  <c r="D327" i="3"/>
  <c r="D692" i="3"/>
  <c r="D687" i="3"/>
  <c r="D218" i="10"/>
  <c r="D352" i="3"/>
  <c r="D363" i="10"/>
  <c r="D732" i="3"/>
  <c r="D424" i="3"/>
  <c r="D723" i="3"/>
  <c r="D257" i="3"/>
  <c r="D716" i="3"/>
  <c r="D857" i="3"/>
  <c r="D859" i="3"/>
  <c r="D299" i="3"/>
  <c r="D553" i="3"/>
  <c r="D403" i="3"/>
  <c r="D724" i="3"/>
  <c r="D409" i="3"/>
  <c r="D330" i="3"/>
  <c r="D425" i="3"/>
  <c r="D574" i="3"/>
  <c r="D816" i="3"/>
  <c r="D557" i="3"/>
  <c r="D696" i="3"/>
  <c r="D253" i="3"/>
  <c r="D458" i="3"/>
  <c r="D266" i="10"/>
  <c r="D281" i="3"/>
  <c r="D891" i="3"/>
  <c r="D73" i="10"/>
  <c r="D25" i="10"/>
  <c r="D738" i="3"/>
  <c r="D277" i="3"/>
  <c r="D550" i="10"/>
  <c r="D767" i="3"/>
  <c r="D798" i="10"/>
  <c r="D971" i="3"/>
  <c r="D88" i="10"/>
  <c r="D651" i="10"/>
  <c r="D943" i="10"/>
  <c r="D709" i="3"/>
  <c r="D531" i="3"/>
  <c r="D996" i="3"/>
  <c r="D583" i="10"/>
  <c r="D259" i="3"/>
  <c r="D990" i="10"/>
  <c r="D284" i="3"/>
  <c r="D320" i="3"/>
  <c r="D275" i="3"/>
  <c r="D125" i="10"/>
  <c r="D750" i="3"/>
  <c r="D786" i="3"/>
  <c r="D306" i="3"/>
  <c r="D579" i="3"/>
  <c r="D935" i="10"/>
  <c r="D666" i="10"/>
  <c r="D318" i="3"/>
  <c r="D151" i="10"/>
  <c r="D15" i="10"/>
  <c r="D51" i="10"/>
  <c r="D634" i="3"/>
  <c r="D540" i="3"/>
  <c r="D535" i="3"/>
  <c r="D289" i="3"/>
  <c r="D61" i="10"/>
  <c r="D937" i="3"/>
  <c r="D731" i="3"/>
  <c r="D165" i="10"/>
  <c r="D576" i="3"/>
  <c r="D741" i="3"/>
  <c r="D38" i="3"/>
  <c r="D989" i="3"/>
  <c r="D962" i="3"/>
  <c r="D274" i="3"/>
  <c r="D105" i="10"/>
  <c r="D997" i="3"/>
  <c r="D530" i="3"/>
  <c r="D199" i="10"/>
  <c r="D374" i="3"/>
  <c r="D736" i="10"/>
  <c r="D570" i="3"/>
  <c r="D17" i="10"/>
  <c r="D825" i="3"/>
  <c r="D384" i="3"/>
  <c r="D438" i="3"/>
  <c r="D746" i="3"/>
  <c r="D398" i="3"/>
  <c r="D583" i="3"/>
  <c r="D674" i="3"/>
  <c r="D296" i="3"/>
  <c r="D50" i="10"/>
  <c r="D338" i="3"/>
  <c r="D95" i="10"/>
  <c r="D419" i="10"/>
  <c r="D589" i="3"/>
  <c r="D345" i="3"/>
  <c r="D214" i="10"/>
  <c r="D986" i="10"/>
  <c r="D163" i="10"/>
  <c r="D227" i="3"/>
  <c r="D627" i="3"/>
  <c r="D405" i="3"/>
  <c r="D304" i="3"/>
  <c r="D122" i="10"/>
  <c r="D427" i="3"/>
  <c r="D741" i="10"/>
  <c r="D460" i="3"/>
  <c r="D400" i="3"/>
  <c r="D147" i="10"/>
  <c r="D407" i="3"/>
  <c r="D813" i="3"/>
  <c r="D139" i="10"/>
  <c r="D804" i="3"/>
  <c r="D549" i="3"/>
  <c r="D546" i="3"/>
  <c r="D987" i="10"/>
  <c r="D850" i="3"/>
  <c r="D164" i="10"/>
  <c r="D102" i="10"/>
  <c r="D331" i="3"/>
  <c r="D711" i="3"/>
  <c r="D668" i="3"/>
  <c r="D901" i="3"/>
  <c r="D984" i="10"/>
  <c r="D834" i="10"/>
  <c r="D426" i="10"/>
  <c r="D286" i="3"/>
  <c r="D371" i="3"/>
  <c r="D915" i="3"/>
  <c r="D185" i="10"/>
  <c r="D500" i="3"/>
  <c r="D411" i="10"/>
  <c r="D611" i="10"/>
  <c r="D250" i="3"/>
  <c r="D269" i="3"/>
  <c r="D833" i="3"/>
  <c r="D251" i="3"/>
  <c r="D766" i="3"/>
  <c r="D357" i="3"/>
  <c r="D674" i="10"/>
  <c r="D611" i="3"/>
  <c r="D471" i="10"/>
  <c r="D377" i="3"/>
  <c r="D866" i="3"/>
  <c r="D293" i="3"/>
  <c r="D648" i="3"/>
  <c r="D501" i="3"/>
  <c r="D492" i="3"/>
  <c r="D938" i="3"/>
  <c r="D721" i="3"/>
  <c r="D351" i="3"/>
  <c r="D932" i="3"/>
  <c r="D307" i="3"/>
  <c r="D562" i="3"/>
  <c r="D261" i="10"/>
  <c r="D481" i="10"/>
  <c r="D510" i="10"/>
  <c r="D605" i="3"/>
  <c r="D395" i="3"/>
  <c r="D614" i="3"/>
  <c r="D339" i="10"/>
  <c r="D175" i="10"/>
  <c r="D390" i="3"/>
  <c r="D117" i="10"/>
  <c r="D224" i="10"/>
  <c r="D734" i="3"/>
  <c r="D575" i="10"/>
  <c r="D243" i="10"/>
  <c r="D375" i="3"/>
  <c r="D800" i="3"/>
  <c r="D392" i="10"/>
  <c r="D7" i="10"/>
  <c r="D554" i="10"/>
  <c r="D845" i="3"/>
  <c r="D324" i="3"/>
  <c r="D483" i="3"/>
  <c r="D536" i="3"/>
  <c r="D480" i="10"/>
  <c r="D783" i="10"/>
  <c r="D466" i="3"/>
  <c r="D665" i="3"/>
  <c r="D730" i="10"/>
  <c r="D913" i="3"/>
  <c r="D76" i="10"/>
  <c r="D364" i="3"/>
  <c r="D791" i="3"/>
  <c r="D311" i="3"/>
  <c r="D173" i="10"/>
  <c r="D747" i="3"/>
  <c r="D128" i="10"/>
  <c r="D512" i="10"/>
  <c r="D340" i="3"/>
  <c r="D602" i="10"/>
  <c r="D828" i="3"/>
  <c r="D411" i="3"/>
  <c r="D582" i="3"/>
  <c r="D361" i="3"/>
  <c r="D268" i="3"/>
  <c r="D615" i="10"/>
  <c r="D178" i="10"/>
  <c r="D46" i="10"/>
  <c r="D366" i="3"/>
  <c r="D363" i="3"/>
  <c r="D55" i="10"/>
  <c r="D585" i="10"/>
  <c r="D302" i="3"/>
  <c r="D631" i="3"/>
  <c r="D357" i="10"/>
  <c r="D149" i="10"/>
  <c r="D389" i="3"/>
  <c r="D594" i="3"/>
  <c r="D369" i="3"/>
  <c r="D203" i="10"/>
  <c r="D459" i="3"/>
  <c r="D350" i="10"/>
  <c r="D819" i="10"/>
  <c r="D984" i="3"/>
  <c r="D220" i="10"/>
  <c r="D876" i="3"/>
  <c r="D675" i="3"/>
  <c r="D752" i="3"/>
  <c r="D623" i="10"/>
  <c r="D392" i="3"/>
  <c r="D972" i="10"/>
  <c r="D649" i="3"/>
  <c r="D568" i="3"/>
  <c r="D234" i="3"/>
  <c r="D712" i="3"/>
  <c r="D423" i="3"/>
  <c r="D506" i="3"/>
  <c r="D172" i="10"/>
  <c r="D313" i="10"/>
  <c r="D487" i="3"/>
  <c r="D325" i="3"/>
  <c r="D407" i="10"/>
  <c r="D189" i="10"/>
  <c r="D564" i="10"/>
  <c r="D365" i="3"/>
  <c r="D526" i="3"/>
  <c r="D397" i="3"/>
  <c r="D385" i="3"/>
  <c r="D897" i="10"/>
  <c r="D830" i="3"/>
  <c r="D37" i="10"/>
  <c r="D167" i="10"/>
  <c r="D493" i="3"/>
  <c r="D186" i="10"/>
  <c r="D563" i="3"/>
  <c r="D707" i="3"/>
  <c r="D391" i="3"/>
  <c r="D496" i="3"/>
  <c r="D786" i="10"/>
  <c r="D822" i="10"/>
  <c r="D802" i="3"/>
  <c r="D949" i="3"/>
  <c r="D261" i="3"/>
  <c r="D272" i="3"/>
  <c r="D525" i="3"/>
  <c r="D396" i="10"/>
  <c r="D923" i="10"/>
  <c r="D217" i="10"/>
  <c r="D440" i="3"/>
  <c r="D497" i="3"/>
  <c r="D710" i="3"/>
  <c r="D785" i="3"/>
  <c r="D358" i="3"/>
  <c r="D888" i="3"/>
  <c r="D966" i="3"/>
  <c r="D209" i="10"/>
  <c r="D701" i="3"/>
  <c r="D230" i="10"/>
  <c r="D963" i="10"/>
  <c r="D473" i="3"/>
  <c r="D433" i="3"/>
  <c r="D679" i="3"/>
  <c r="D835" i="3"/>
  <c r="D815" i="3"/>
  <c r="D661" i="3"/>
  <c r="D597" i="3"/>
  <c r="D737" i="3"/>
  <c r="D924" i="3"/>
  <c r="D976" i="3"/>
  <c r="D354" i="3"/>
  <c r="D166" i="10"/>
  <c r="D312" i="3"/>
  <c r="D441" i="3"/>
  <c r="D468" i="3"/>
  <c r="D834" i="3"/>
  <c r="D808" i="3"/>
  <c r="D887" i="3"/>
  <c r="D101" i="10"/>
  <c r="D604" i="3"/>
  <c r="D321" i="3"/>
  <c r="D359" i="3"/>
  <c r="D309" i="3"/>
  <c r="D342" i="10"/>
  <c r="D943" i="3"/>
  <c r="D900" i="3"/>
  <c r="D618" i="10"/>
  <c r="D422" i="3"/>
  <c r="D910" i="3"/>
  <c r="D640" i="3"/>
  <c r="D276" i="3"/>
  <c r="D811" i="3"/>
  <c r="D814" i="3"/>
  <c r="D869" i="3"/>
  <c r="D938" i="10"/>
  <c r="D934" i="10"/>
  <c r="D461" i="10"/>
  <c r="D298" i="3"/>
  <c r="D90" i="10"/>
  <c r="D66" i="10"/>
  <c r="D415" i="3"/>
  <c r="D928" i="3"/>
  <c r="D58" i="10"/>
  <c r="D977" i="3"/>
  <c r="D465" i="3"/>
  <c r="D590" i="3"/>
  <c r="D421" i="3"/>
  <c r="D495" i="3"/>
  <c r="D376" i="3"/>
  <c r="D601" i="3"/>
  <c r="D948" i="3"/>
  <c r="D656" i="3"/>
  <c r="D567" i="3"/>
  <c r="D436" i="3"/>
  <c r="D472" i="3"/>
  <c r="D355" i="3"/>
  <c r="D589" i="10"/>
  <c r="D141" i="10"/>
  <c r="D616" i="3"/>
  <c r="D847" i="10"/>
  <c r="D59" i="10"/>
  <c r="D347" i="3"/>
  <c r="D980" i="3"/>
  <c r="D736" i="3"/>
  <c r="D263" i="10"/>
  <c r="D898" i="3"/>
  <c r="D600" i="3"/>
  <c r="D325" i="10"/>
  <c r="D572" i="3"/>
  <c r="D862" i="3"/>
  <c r="D291" i="3"/>
  <c r="D664" i="3"/>
  <c r="D393" i="3"/>
  <c r="D258" i="3"/>
  <c r="D347" i="10"/>
  <c r="D870" i="3"/>
  <c r="D429" i="3"/>
  <c r="D303" i="3"/>
  <c r="D64" i="10"/>
  <c r="D578" i="3"/>
  <c r="D647" i="3"/>
  <c r="D210" i="3"/>
  <c r="D245" i="3"/>
  <c r="D208" i="3"/>
  <c r="D235" i="3"/>
  <c r="D565" i="10"/>
  <c r="D882" i="3"/>
  <c r="D56" i="10"/>
  <c r="D129" i="10"/>
  <c r="D954" i="3"/>
  <c r="D353" i="3"/>
  <c r="D32" i="10"/>
  <c r="D507" i="3"/>
  <c r="D401" i="3"/>
  <c r="D902" i="3"/>
  <c r="D502" i="3"/>
  <c r="D998" i="3"/>
  <c r="D748" i="3"/>
  <c r="D916" i="3"/>
  <c r="D824" i="3"/>
  <c r="D899" i="10"/>
  <c r="D188" i="10"/>
  <c r="D774" i="3"/>
  <c r="D448" i="3"/>
  <c r="D221" i="3"/>
  <c r="D220" i="3"/>
  <c r="D373" i="3"/>
  <c r="D566" i="3"/>
  <c r="D367" i="3"/>
  <c r="D410" i="3"/>
  <c r="D300" i="3"/>
  <c r="D131" i="10"/>
  <c r="D860" i="10"/>
  <c r="D684" i="3"/>
  <c r="D323" i="3"/>
  <c r="D644" i="10"/>
  <c r="D314" i="3"/>
  <c r="D613" i="10"/>
  <c r="D478" i="3"/>
  <c r="D607" i="3"/>
  <c r="D344" i="3"/>
  <c r="D398" i="10"/>
  <c r="D212" i="10"/>
  <c r="D906" i="3"/>
  <c r="D414" i="3"/>
  <c r="D821" i="3"/>
  <c r="D233" i="3"/>
  <c r="D225" i="3"/>
  <c r="D718" i="3"/>
  <c r="D322" i="3"/>
  <c r="D452" i="3"/>
  <c r="D278" i="3"/>
  <c r="D256" i="3"/>
  <c r="D108" i="10"/>
  <c r="D919" i="3"/>
  <c r="D39" i="3"/>
  <c r="D926" i="3"/>
  <c r="D184" i="10"/>
  <c r="D280" i="3"/>
  <c r="D368" i="3"/>
  <c r="D633" i="3"/>
  <c r="D474" i="3"/>
  <c r="D434" i="3"/>
  <c r="D449" i="3"/>
  <c r="D689" i="3"/>
  <c r="D501" i="10"/>
  <c r="D270" i="3"/>
  <c r="D763" i="3"/>
  <c r="D229" i="3"/>
  <c r="D237" i="3"/>
  <c r="D248" i="3"/>
  <c r="D214" i="3"/>
  <c r="D217" i="3"/>
  <c r="D96" i="3"/>
  <c r="D97" i="3"/>
  <c r="D94" i="3"/>
  <c r="D27" i="3"/>
  <c r="D44" i="3"/>
  <c r="D45" i="3"/>
  <c r="D32" i="3"/>
  <c r="D74" i="3"/>
  <c r="D80" i="3"/>
  <c r="D4" i="3"/>
  <c r="D68" i="3"/>
  <c r="D43" i="3"/>
  <c r="D69" i="3"/>
  <c r="D89" i="3"/>
  <c r="D76" i="3"/>
  <c r="D17" i="3"/>
  <c r="D48" i="3"/>
  <c r="D35" i="3"/>
  <c r="D41" i="3"/>
  <c r="D77" i="3"/>
  <c r="D57" i="3"/>
  <c r="D56" i="3"/>
  <c r="D14" i="3"/>
  <c r="D7" i="3"/>
  <c r="D103" i="3"/>
  <c r="D129" i="3"/>
  <c r="D188" i="3"/>
  <c r="D138" i="3"/>
  <c r="D187" i="3"/>
  <c r="D109" i="3"/>
  <c r="D189" i="3"/>
  <c r="D168" i="3"/>
  <c r="D152" i="3"/>
  <c r="D130" i="3"/>
  <c r="D122" i="3"/>
  <c r="D124" i="3"/>
  <c r="D186" i="3"/>
  <c r="D179" i="3"/>
  <c r="D177" i="3"/>
  <c r="D165" i="3"/>
  <c r="D148" i="3"/>
  <c r="D167" i="3"/>
  <c r="D125" i="3"/>
  <c r="D163" i="3"/>
  <c r="D193" i="3"/>
  <c r="D137" i="3"/>
  <c r="D174" i="3"/>
  <c r="D116" i="3"/>
  <c r="D216" i="3"/>
  <c r="D223" i="3"/>
  <c r="D486" i="3"/>
  <c r="D788" i="3"/>
  <c r="D305" i="3"/>
  <c r="D854" i="3"/>
  <c r="D79" i="10"/>
  <c r="D976" i="10"/>
  <c r="D523" i="3"/>
  <c r="D31" i="10"/>
  <c r="D382" i="3"/>
  <c r="D708" i="3"/>
  <c r="D613" i="3"/>
  <c r="D470" i="3"/>
  <c r="D503" i="10"/>
  <c r="D378" i="3"/>
  <c r="D348" i="3"/>
  <c r="D285" i="10"/>
  <c r="D791" i="10"/>
  <c r="D413" i="3"/>
  <c r="D408" i="3"/>
  <c r="D315" i="3"/>
  <c r="D199" i="3"/>
  <c r="D242" i="3"/>
  <c r="D847" i="3"/>
  <c r="D906" i="10"/>
  <c r="D439" i="3"/>
  <c r="D672" i="3"/>
  <c r="D676" i="3"/>
  <c r="D498" i="3"/>
  <c r="D681" i="3"/>
  <c r="D975" i="10"/>
  <c r="D764" i="3"/>
  <c r="D342" i="3"/>
  <c r="D396" i="3"/>
  <c r="D252" i="3"/>
  <c r="D659" i="3"/>
  <c r="D556" i="3"/>
  <c r="D291" i="10"/>
  <c r="D798" i="3"/>
  <c r="D894" i="3"/>
  <c r="D285" i="3"/>
  <c r="D848" i="10"/>
  <c r="D211" i="3"/>
  <c r="D201" i="3"/>
  <c r="D249" i="3"/>
  <c r="D582" i="10"/>
  <c r="D162" i="10"/>
  <c r="D971" i="10"/>
  <c r="D435" i="3"/>
  <c r="D386" i="3"/>
  <c r="D295" i="3"/>
  <c r="D322" i="10"/>
  <c r="D836" i="10"/>
  <c r="D725" i="3"/>
  <c r="D140" i="10"/>
  <c r="D727" i="10"/>
  <c r="D742" i="10"/>
  <c r="D264" i="3"/>
  <c r="D207" i="10"/>
  <c r="D183" i="10"/>
  <c r="D563" i="10"/>
  <c r="D645" i="3"/>
  <c r="D608" i="3"/>
  <c r="D136" i="10"/>
  <c r="D205" i="3"/>
  <c r="D224" i="3"/>
  <c r="D206" i="3"/>
  <c r="D200" i="3"/>
  <c r="D203" i="3"/>
  <c r="D98" i="3"/>
  <c r="D101" i="3"/>
  <c r="D70" i="3"/>
  <c r="D79" i="3"/>
  <c r="D15" i="3"/>
  <c r="D50" i="3"/>
  <c r="D5" i="3"/>
  <c r="D8" i="3"/>
  <c r="D75" i="3"/>
  <c r="D88" i="3"/>
  <c r="D30" i="3"/>
  <c r="D51" i="3"/>
  <c r="D66" i="3"/>
  <c r="D25" i="3"/>
  <c r="D87" i="3"/>
  <c r="D34" i="3"/>
  <c r="D21" i="3"/>
  <c r="D26" i="3"/>
  <c r="D60" i="3"/>
  <c r="D83" i="3"/>
  <c r="D86" i="3"/>
  <c r="D9" i="3"/>
  <c r="D29" i="3"/>
  <c r="D10" i="3"/>
  <c r="D33" i="3"/>
  <c r="D104" i="3"/>
  <c r="D151" i="3"/>
  <c r="D181" i="3"/>
  <c r="D134" i="3"/>
  <c r="D197" i="3"/>
  <c r="D171" i="3"/>
  <c r="D127" i="3"/>
  <c r="D120" i="3"/>
  <c r="D140" i="3"/>
  <c r="D162" i="3"/>
  <c r="D114" i="3"/>
  <c r="D169" i="3"/>
  <c r="D141" i="3"/>
  <c r="D115" i="3"/>
  <c r="D142" i="3"/>
  <c r="D123" i="3"/>
  <c r="D160" i="3"/>
  <c r="D150" i="3"/>
  <c r="D111" i="3"/>
  <c r="D156" i="3"/>
  <c r="D113" i="3"/>
  <c r="D146" i="3"/>
  <c r="D196" i="3"/>
  <c r="D132" i="3"/>
  <c r="D218" i="3"/>
  <c r="D239" i="3"/>
  <c r="D78" i="10"/>
  <c r="D450" i="3"/>
  <c r="D856" i="10"/>
  <c r="D283" i="3"/>
  <c r="D223" i="10"/>
  <c r="D685" i="3"/>
  <c r="D812" i="3"/>
  <c r="D28" i="10"/>
  <c r="D565" i="3"/>
  <c r="D426" i="3"/>
  <c r="D254" i="10"/>
  <c r="D584" i="10"/>
  <c r="D560" i="3"/>
  <c r="D437" i="3"/>
  <c r="D489" i="3"/>
  <c r="D569" i="3"/>
  <c r="D491" i="3"/>
  <c r="D527" i="3"/>
  <c r="D479" i="10"/>
  <c r="D535" i="10"/>
  <c r="D241" i="3"/>
  <c r="D228" i="3"/>
  <c r="D417" i="3"/>
  <c r="D326" i="3"/>
  <c r="D878" i="3"/>
  <c r="D770" i="3"/>
  <c r="D983" i="10"/>
  <c r="D776" i="3"/>
  <c r="D733" i="3"/>
  <c r="D571" i="3"/>
  <c r="D663" i="3"/>
  <c r="D730" i="3"/>
  <c r="D221" i="10"/>
  <c r="D273" i="3"/>
  <c r="D504" i="3"/>
  <c r="D341" i="3"/>
  <c r="D430" i="3"/>
  <c r="D702" i="3"/>
  <c r="D856" i="3"/>
  <c r="D228" i="10"/>
  <c r="D4" i="10"/>
  <c r="D230" i="3"/>
  <c r="D198" i="3"/>
  <c r="D207" i="3"/>
  <c r="D831" i="3"/>
  <c r="D356" i="3"/>
  <c r="D694" i="3"/>
  <c r="D740" i="3"/>
  <c r="D757" i="3"/>
  <c r="D287" i="3"/>
  <c r="D319" i="3"/>
  <c r="D822" i="3"/>
  <c r="D362" i="3"/>
  <c r="D882" i="10"/>
  <c r="D379" i="3"/>
  <c r="D972" i="3"/>
  <c r="D697" i="3"/>
  <c r="D381" i="3"/>
  <c r="D336" i="3"/>
  <c r="D994" i="3"/>
  <c r="D722" i="3"/>
  <c r="D494" i="3"/>
  <c r="D360" i="3"/>
  <c r="D226" i="3"/>
  <c r="D236" i="3"/>
  <c r="D232" i="3"/>
  <c r="D246" i="3"/>
  <c r="D243" i="3"/>
  <c r="D99" i="3"/>
  <c r="D2" i="3"/>
  <c r="D92" i="3"/>
  <c r="D91" i="3"/>
  <c r="D67" i="3"/>
  <c r="D42" i="3"/>
  <c r="D22" i="3"/>
  <c r="D28" i="3"/>
  <c r="D71" i="3"/>
  <c r="D31" i="3"/>
  <c r="D63" i="3"/>
  <c r="D36" i="3"/>
  <c r="D37" i="3"/>
  <c r="D81" i="3"/>
  <c r="D95" i="3"/>
  <c r="D54" i="3"/>
  <c r="D12" i="3"/>
  <c r="D64" i="3"/>
  <c r="D61" i="3"/>
  <c r="D72" i="3"/>
  <c r="D93" i="3"/>
  <c r="D62" i="3"/>
  <c r="D20" i="3"/>
  <c r="D65" i="3"/>
  <c r="D47" i="3"/>
  <c r="D102" i="3"/>
  <c r="D183" i="3"/>
  <c r="D170" i="3"/>
  <c r="D157" i="3"/>
  <c r="D136" i="3"/>
  <c r="D107" i="3"/>
  <c r="D192" i="3"/>
  <c r="D161" i="3"/>
  <c r="D190" i="3"/>
  <c r="D139" i="3"/>
  <c r="D164" i="3"/>
  <c r="D173" i="3"/>
  <c r="D133" i="3"/>
  <c r="D149" i="3"/>
  <c r="D184" i="3"/>
  <c r="D172" i="3"/>
  <c r="D154" i="3"/>
  <c r="D118" i="3"/>
  <c r="D135" i="3"/>
  <c r="D131" i="3"/>
  <c r="D166" i="3"/>
  <c r="D178" i="3"/>
  <c r="D143" i="3"/>
  <c r="D112" i="3"/>
  <c r="D231" i="3"/>
  <c r="D209" i="3"/>
  <c r="D908" i="3"/>
  <c r="D871" i="3"/>
  <c r="D619" i="3"/>
  <c r="D719" i="3"/>
  <c r="D794" i="10"/>
  <c r="D587" i="3"/>
  <c r="D38" i="10"/>
  <c r="D303" i="10"/>
  <c r="D354" i="10"/>
  <c r="D142" i="10"/>
  <c r="D625" i="3"/>
  <c r="D204" i="10"/>
  <c r="D346" i="3"/>
  <c r="D867" i="3"/>
  <c r="D290" i="3"/>
  <c r="D84" i="10"/>
  <c r="D615" i="3"/>
  <c r="D29" i="10"/>
  <c r="D406" i="3"/>
  <c r="D212" i="3"/>
  <c r="D240" i="3"/>
  <c r="D97" i="10"/>
  <c r="D316" i="3"/>
  <c r="D225" i="10"/>
  <c r="D620" i="3"/>
  <c r="D705" i="3"/>
  <c r="D840" i="3"/>
  <c r="D463" i="3"/>
  <c r="D941" i="3"/>
  <c r="D893" i="10"/>
  <c r="D879" i="3"/>
  <c r="D868" i="3"/>
  <c r="D447" i="3"/>
  <c r="D552" i="3"/>
  <c r="D292" i="10"/>
  <c r="D761" i="10"/>
  <c r="D174" i="10"/>
  <c r="D809" i="3"/>
  <c r="D872" i="3"/>
  <c r="D155" i="10"/>
  <c r="D637" i="3"/>
  <c r="D238" i="3"/>
  <c r="D244" i="3"/>
  <c r="D202" i="3"/>
  <c r="D921" i="10"/>
  <c r="D106" i="10"/>
  <c r="D561" i="3"/>
  <c r="D267" i="3"/>
  <c r="D917" i="3"/>
  <c r="D532" i="3"/>
  <c r="D541" i="3"/>
  <c r="D444" i="3"/>
  <c r="D669" i="3"/>
  <c r="D897" i="3"/>
  <c r="D626" i="3"/>
  <c r="D579" i="10"/>
  <c r="D423" i="10"/>
  <c r="D661" i="10"/>
  <c r="D841" i="3"/>
  <c r="D388" i="3"/>
  <c r="D502" i="10"/>
  <c r="D654" i="3"/>
  <c r="D912" i="3"/>
  <c r="D213" i="3"/>
  <c r="D247" i="3"/>
  <c r="D219" i="3"/>
  <c r="D215" i="3"/>
  <c r="D222" i="3"/>
  <c r="D3" i="3"/>
  <c r="D100" i="3"/>
  <c r="D84" i="3"/>
  <c r="D52" i="3"/>
  <c r="D23" i="3"/>
  <c r="D55" i="3"/>
  <c r="D24" i="3"/>
  <c r="D90" i="3"/>
  <c r="D82" i="3"/>
  <c r="D6" i="3"/>
  <c r="D46" i="3"/>
  <c r="D40" i="3"/>
  <c r="D18" i="3"/>
  <c r="D78" i="3"/>
  <c r="D85" i="3"/>
  <c r="D16" i="3"/>
  <c r="D53" i="3"/>
  <c r="D58" i="3"/>
  <c r="D13" i="3"/>
  <c r="D73" i="3"/>
  <c r="D59" i="3"/>
  <c r="D49" i="3"/>
  <c r="D19" i="3"/>
  <c r="D11" i="3"/>
  <c r="D105" i="3"/>
  <c r="D121" i="3"/>
  <c r="D117" i="3"/>
  <c r="D158" i="3"/>
  <c r="D176" i="3"/>
  <c r="D119" i="3"/>
  <c r="D110" i="3"/>
  <c r="D147" i="3"/>
  <c r="D153" i="3"/>
  <c r="D182" i="3"/>
  <c r="D191" i="3"/>
  <c r="D144" i="3"/>
  <c r="D175" i="3"/>
  <c r="D194" i="3"/>
  <c r="D195" i="3"/>
  <c r="D159" i="3"/>
  <c r="D106" i="3"/>
  <c r="D145" i="3"/>
  <c r="D126" i="3"/>
  <c r="D185" i="3"/>
  <c r="D180" i="3"/>
  <c r="D128" i="3"/>
  <c r="D155" i="3"/>
  <c r="D108" i="3"/>
  <c r="K108" i="3" l="1"/>
  <c r="I108" i="3"/>
  <c r="J108" i="3"/>
  <c r="F108" i="3"/>
  <c r="H108" i="3"/>
  <c r="I155" i="3"/>
  <c r="K155" i="3"/>
  <c r="J155" i="3"/>
  <c r="F155" i="3"/>
  <c r="H155" i="3"/>
  <c r="K128" i="3"/>
  <c r="H128" i="3"/>
  <c r="F128" i="3"/>
  <c r="I128" i="3"/>
  <c r="J128" i="3"/>
  <c r="J180" i="3"/>
  <c r="K180" i="3"/>
  <c r="F180" i="3"/>
  <c r="I180" i="3"/>
  <c r="H180" i="3"/>
  <c r="I185" i="3"/>
  <c r="J185" i="3"/>
  <c r="F185" i="3"/>
  <c r="H185" i="3"/>
  <c r="K185" i="3"/>
  <c r="H126" i="3"/>
  <c r="K126" i="3"/>
  <c r="I126" i="3"/>
  <c r="F126" i="3"/>
  <c r="J126" i="3"/>
  <c r="I145" i="3"/>
  <c r="K145" i="3"/>
  <c r="F145" i="3"/>
  <c r="H145" i="3"/>
  <c r="J145" i="3"/>
  <c r="F106" i="3"/>
  <c r="J106" i="3"/>
  <c r="K106" i="3"/>
  <c r="I106" i="3"/>
  <c r="H106" i="3"/>
  <c r="I159" i="3"/>
  <c r="F159" i="3"/>
  <c r="J159" i="3"/>
  <c r="K159" i="3"/>
  <c r="H159" i="3"/>
  <c r="H195" i="3"/>
  <c r="J195" i="3"/>
  <c r="K195" i="3"/>
  <c r="F195" i="3"/>
  <c r="I195" i="3"/>
  <c r="K194" i="3"/>
  <c r="J194" i="3"/>
  <c r="F194" i="3"/>
  <c r="I194" i="3"/>
  <c r="H194" i="3"/>
  <c r="F175" i="3"/>
  <c r="I175" i="3"/>
  <c r="H175" i="3"/>
  <c r="K175" i="3"/>
  <c r="J175" i="3"/>
  <c r="F144" i="3"/>
  <c r="K144" i="3"/>
  <c r="I144" i="3"/>
  <c r="J144" i="3"/>
  <c r="H144" i="3"/>
  <c r="K191" i="3"/>
  <c r="H191" i="3"/>
  <c r="F191" i="3"/>
  <c r="I191" i="3"/>
  <c r="J191" i="3"/>
  <c r="F182" i="3"/>
  <c r="I182" i="3"/>
  <c r="J182" i="3"/>
  <c r="K182" i="3"/>
  <c r="H182" i="3"/>
  <c r="F153" i="3"/>
  <c r="J153" i="3"/>
  <c r="I153" i="3"/>
  <c r="K153" i="3"/>
  <c r="H153" i="3"/>
  <c r="H147" i="3"/>
  <c r="F147" i="3"/>
  <c r="I147" i="3"/>
  <c r="K147" i="3"/>
  <c r="J147" i="3"/>
  <c r="H110" i="3"/>
  <c r="F110" i="3"/>
  <c r="K110" i="3"/>
  <c r="I110" i="3"/>
  <c r="J110" i="3"/>
  <c r="H119" i="3"/>
  <c r="I119" i="3"/>
  <c r="J119" i="3"/>
  <c r="K119" i="3"/>
  <c r="F119" i="3"/>
  <c r="H176" i="3"/>
  <c r="K176" i="3"/>
  <c r="I176" i="3"/>
  <c r="J176" i="3"/>
  <c r="F176" i="3"/>
  <c r="J158" i="3"/>
  <c r="F158" i="3"/>
  <c r="K158" i="3"/>
  <c r="I158" i="3"/>
  <c r="H158" i="3"/>
  <c r="J117" i="3"/>
  <c r="F117" i="3"/>
  <c r="K117" i="3"/>
  <c r="H117" i="3"/>
  <c r="I117" i="3"/>
  <c r="J121" i="3"/>
  <c r="F121" i="3"/>
  <c r="K121" i="3"/>
  <c r="H121" i="3"/>
  <c r="I121" i="3"/>
  <c r="H105" i="3"/>
  <c r="K105" i="3"/>
  <c r="F105" i="3"/>
  <c r="I105" i="3"/>
  <c r="J105" i="3"/>
  <c r="I11" i="3"/>
  <c r="F11" i="3"/>
  <c r="H11" i="3"/>
  <c r="J11" i="3"/>
  <c r="K11" i="3"/>
  <c r="H19" i="3"/>
  <c r="J19" i="3"/>
  <c r="F19" i="3"/>
  <c r="K19" i="3"/>
  <c r="I19" i="3"/>
  <c r="I49" i="3"/>
  <c r="J49" i="3"/>
  <c r="H49" i="3"/>
  <c r="K49" i="3"/>
  <c r="F49" i="3"/>
  <c r="F59" i="3"/>
  <c r="J59" i="3"/>
  <c r="I59" i="3"/>
  <c r="H59" i="3"/>
  <c r="K59" i="3"/>
  <c r="H73" i="3"/>
  <c r="K73" i="3"/>
  <c r="F73" i="3"/>
  <c r="J73" i="3"/>
  <c r="I73" i="3"/>
  <c r="I13" i="3"/>
  <c r="F13" i="3"/>
  <c r="H13" i="3"/>
  <c r="J13" i="3"/>
  <c r="K13" i="3"/>
  <c r="K58" i="3"/>
  <c r="I58" i="3"/>
  <c r="F58" i="3"/>
  <c r="H58" i="3"/>
  <c r="J58" i="3"/>
  <c r="F53" i="3"/>
  <c r="I53" i="3"/>
  <c r="J53" i="3"/>
  <c r="K53" i="3"/>
  <c r="H53" i="3"/>
  <c r="K16" i="3"/>
  <c r="H16" i="3"/>
  <c r="F16" i="3"/>
  <c r="I16" i="3"/>
  <c r="J16" i="3"/>
  <c r="H85" i="3"/>
  <c r="K85" i="3"/>
  <c r="F85" i="3"/>
  <c r="J85" i="3"/>
  <c r="I85" i="3"/>
  <c r="I78" i="3"/>
  <c r="K78" i="3"/>
  <c r="H78" i="3"/>
  <c r="J78" i="3"/>
  <c r="F78" i="3"/>
  <c r="H18" i="3"/>
  <c r="K18" i="3"/>
  <c r="J18" i="3"/>
  <c r="I18" i="3"/>
  <c r="F18" i="3"/>
  <c r="F40" i="3"/>
  <c r="J40" i="3"/>
  <c r="H40" i="3"/>
  <c r="K40" i="3"/>
  <c r="I40" i="3"/>
  <c r="F46" i="3"/>
  <c r="K46" i="3"/>
  <c r="I46" i="3"/>
  <c r="J46" i="3"/>
  <c r="H46" i="3"/>
  <c r="I6" i="3"/>
  <c r="F6" i="3"/>
  <c r="K6" i="3"/>
  <c r="J6" i="3"/>
  <c r="H6" i="3"/>
  <c r="J82" i="3"/>
  <c r="K82" i="3"/>
  <c r="F82" i="3"/>
  <c r="I82" i="3"/>
  <c r="H82" i="3"/>
  <c r="J90" i="3"/>
  <c r="H90" i="3"/>
  <c r="F90" i="3"/>
  <c r="K90" i="3"/>
  <c r="I90" i="3"/>
  <c r="K24" i="3"/>
  <c r="F24" i="3"/>
  <c r="H24" i="3"/>
  <c r="J24" i="3"/>
  <c r="I24" i="3"/>
  <c r="K55" i="3"/>
  <c r="F55" i="3"/>
  <c r="H55" i="3"/>
  <c r="I55" i="3"/>
  <c r="J55" i="3"/>
  <c r="F23" i="3"/>
  <c r="K23" i="3"/>
  <c r="J23" i="3"/>
  <c r="H23" i="3"/>
  <c r="I23" i="3"/>
  <c r="K52" i="3"/>
  <c r="J52" i="3"/>
  <c r="I52" i="3"/>
  <c r="F52" i="3"/>
  <c r="H52" i="3"/>
  <c r="I84" i="3"/>
  <c r="H84" i="3"/>
  <c r="K84" i="3"/>
  <c r="F84" i="3"/>
  <c r="J84" i="3"/>
  <c r="J100" i="3"/>
  <c r="H100" i="3"/>
  <c r="I100" i="3"/>
  <c r="F100" i="3"/>
  <c r="K100" i="3"/>
  <c r="K3" i="3"/>
  <c r="F3" i="3"/>
  <c r="I3" i="3"/>
  <c r="J3" i="3"/>
  <c r="H3" i="3"/>
  <c r="J222" i="3"/>
  <c r="H222" i="3"/>
  <c r="F222" i="3"/>
  <c r="I222" i="3"/>
  <c r="K222" i="3"/>
  <c r="J215" i="3"/>
  <c r="I215" i="3"/>
  <c r="F215" i="3"/>
  <c r="K215" i="3"/>
  <c r="H215" i="3"/>
  <c r="J219" i="3"/>
  <c r="F219" i="3"/>
  <c r="I219" i="3"/>
  <c r="K219" i="3"/>
  <c r="H219" i="3"/>
  <c r="K247" i="3"/>
  <c r="I247" i="3"/>
  <c r="J247" i="3"/>
  <c r="H247" i="3"/>
  <c r="F247" i="3"/>
  <c r="H213" i="3"/>
  <c r="I213" i="3"/>
  <c r="F213" i="3"/>
  <c r="K213" i="3"/>
  <c r="J213" i="3"/>
  <c r="J912" i="3"/>
  <c r="K912" i="3"/>
  <c r="F912" i="3"/>
  <c r="I912" i="3"/>
  <c r="H912" i="3"/>
  <c r="F654" i="3"/>
  <c r="K654" i="3"/>
  <c r="J654" i="3"/>
  <c r="H654" i="3"/>
  <c r="I654" i="3"/>
  <c r="K388" i="3"/>
  <c r="J388" i="3"/>
  <c r="H388" i="3"/>
  <c r="F388" i="3"/>
  <c r="I388" i="3"/>
  <c r="K841" i="3"/>
  <c r="H841" i="3"/>
  <c r="J841" i="3"/>
  <c r="F841" i="3"/>
  <c r="I841" i="3"/>
  <c r="K626" i="3"/>
  <c r="H626" i="3"/>
  <c r="J626" i="3"/>
  <c r="F626" i="3"/>
  <c r="I626" i="3"/>
  <c r="F897" i="3"/>
  <c r="I897" i="3"/>
  <c r="K897" i="3"/>
  <c r="J897" i="3"/>
  <c r="H897" i="3"/>
  <c r="H669" i="3"/>
  <c r="I669" i="3"/>
  <c r="K669" i="3"/>
  <c r="J669" i="3"/>
  <c r="F669" i="3"/>
  <c r="J444" i="3"/>
  <c r="K444" i="3"/>
  <c r="F444" i="3"/>
  <c r="H444" i="3"/>
  <c r="I444" i="3"/>
  <c r="H541" i="3"/>
  <c r="K541" i="3"/>
  <c r="J541" i="3"/>
  <c r="F541" i="3"/>
  <c r="I541" i="3"/>
  <c r="F532" i="3"/>
  <c r="J532" i="3"/>
  <c r="K532" i="3"/>
  <c r="I532" i="3"/>
  <c r="H532" i="3"/>
  <c r="H917" i="3"/>
  <c r="I917" i="3"/>
  <c r="K917" i="3"/>
  <c r="F917" i="3"/>
  <c r="J917" i="3"/>
  <c r="K267" i="3"/>
  <c r="J267" i="3"/>
  <c r="F267" i="3"/>
  <c r="I267" i="3"/>
  <c r="H267" i="3"/>
  <c r="J561" i="3"/>
  <c r="F561" i="3"/>
  <c r="H561" i="3"/>
  <c r="I561" i="3"/>
  <c r="K561" i="3"/>
  <c r="K922" i="8"/>
  <c r="J922" i="8"/>
  <c r="F202" i="3"/>
  <c r="K202" i="3"/>
  <c r="H202" i="3"/>
  <c r="J202" i="3"/>
  <c r="I202" i="3"/>
  <c r="I244" i="3"/>
  <c r="F244" i="3"/>
  <c r="J244" i="3"/>
  <c r="H244" i="3"/>
  <c r="K244" i="3"/>
  <c r="I238" i="3"/>
  <c r="F238" i="3"/>
  <c r="J238" i="3"/>
  <c r="H238" i="3"/>
  <c r="K238" i="3"/>
  <c r="K637" i="3"/>
  <c r="J637" i="3"/>
  <c r="H637" i="3"/>
  <c r="F637" i="3"/>
  <c r="I637" i="3"/>
  <c r="I872" i="3"/>
  <c r="K872" i="3"/>
  <c r="J872" i="3"/>
  <c r="F872" i="3"/>
  <c r="H872" i="3"/>
  <c r="F809" i="3"/>
  <c r="J809" i="3"/>
  <c r="H809" i="3"/>
  <c r="K809" i="3"/>
  <c r="I809" i="3"/>
  <c r="K762" i="8"/>
  <c r="J762" i="8"/>
  <c r="J552" i="3"/>
  <c r="K552" i="3"/>
  <c r="F552" i="3"/>
  <c r="I552" i="3"/>
  <c r="H552" i="3"/>
  <c r="J447" i="3"/>
  <c r="F447" i="3"/>
  <c r="I447" i="3"/>
  <c r="H447" i="3"/>
  <c r="K447" i="3"/>
  <c r="H868" i="3"/>
  <c r="I868" i="3"/>
  <c r="J868" i="3"/>
  <c r="K868" i="3"/>
  <c r="F868" i="3"/>
  <c r="F879" i="3"/>
  <c r="H879" i="3"/>
  <c r="K879" i="3"/>
  <c r="I879" i="3"/>
  <c r="J879" i="3"/>
  <c r="K894" i="8"/>
  <c r="J894" i="8"/>
  <c r="I941" i="3"/>
  <c r="K941" i="3"/>
  <c r="F941" i="3"/>
  <c r="J941" i="3"/>
  <c r="H941" i="3"/>
  <c r="F463" i="3"/>
  <c r="J463" i="3"/>
  <c r="I463" i="3"/>
  <c r="K463" i="3"/>
  <c r="H463" i="3"/>
  <c r="F840" i="3"/>
  <c r="J840" i="3"/>
  <c r="I840" i="3"/>
  <c r="K840" i="3"/>
  <c r="H840" i="3"/>
  <c r="H705" i="3"/>
  <c r="F705" i="3"/>
  <c r="K705" i="3"/>
  <c r="J705" i="3"/>
  <c r="I705" i="3"/>
  <c r="K620" i="3"/>
  <c r="I620" i="3"/>
  <c r="H620" i="3"/>
  <c r="F620" i="3"/>
  <c r="J620" i="3"/>
  <c r="K316" i="3"/>
  <c r="I316" i="3"/>
  <c r="J316" i="3"/>
  <c r="F316" i="3"/>
  <c r="H316" i="3"/>
  <c r="H240" i="3"/>
  <c r="F240" i="3"/>
  <c r="I240" i="3"/>
  <c r="K240" i="3"/>
  <c r="J240" i="3"/>
  <c r="H212" i="3"/>
  <c r="K212" i="3"/>
  <c r="J212" i="3"/>
  <c r="I212" i="3"/>
  <c r="F212" i="3"/>
  <c r="J406" i="3"/>
  <c r="I406" i="3"/>
  <c r="F406" i="3"/>
  <c r="H406" i="3"/>
  <c r="K406" i="3"/>
  <c r="K615" i="3"/>
  <c r="I615" i="3"/>
  <c r="H615" i="3"/>
  <c r="F615" i="3"/>
  <c r="J615" i="3"/>
  <c r="K290" i="3"/>
  <c r="I290" i="3"/>
  <c r="H290" i="3"/>
  <c r="F290" i="3"/>
  <c r="J290" i="3"/>
  <c r="I867" i="3"/>
  <c r="J867" i="3"/>
  <c r="H867" i="3"/>
  <c r="F867" i="3"/>
  <c r="K867" i="3"/>
  <c r="K346" i="3"/>
  <c r="H346" i="3"/>
  <c r="F346" i="3"/>
  <c r="J346" i="3"/>
  <c r="I346" i="3"/>
  <c r="F625" i="3"/>
  <c r="K625" i="3"/>
  <c r="I625" i="3"/>
  <c r="J625" i="3"/>
  <c r="H625" i="3"/>
  <c r="F587" i="3"/>
  <c r="J587" i="3"/>
  <c r="K587" i="3"/>
  <c r="H587" i="3"/>
  <c r="I587" i="3"/>
  <c r="J795" i="8"/>
  <c r="K795" i="8"/>
  <c r="F719" i="3"/>
  <c r="H719" i="3"/>
  <c r="I719" i="3"/>
  <c r="J719" i="3"/>
  <c r="K719" i="3"/>
  <c r="H619" i="3"/>
  <c r="F619" i="3"/>
  <c r="I619" i="3"/>
  <c r="K619" i="3"/>
  <c r="J619" i="3"/>
  <c r="I871" i="3"/>
  <c r="H871" i="3"/>
  <c r="F871" i="3"/>
  <c r="J871" i="3"/>
  <c r="K871" i="3"/>
  <c r="F908" i="3"/>
  <c r="K908" i="3"/>
  <c r="J908" i="3"/>
  <c r="I908" i="3"/>
  <c r="H908" i="3"/>
  <c r="I209" i="3"/>
  <c r="J209" i="3"/>
  <c r="K209" i="3"/>
  <c r="H209" i="3"/>
  <c r="F209" i="3"/>
  <c r="J231" i="3"/>
  <c r="H231" i="3"/>
  <c r="I231" i="3"/>
  <c r="F231" i="3"/>
  <c r="K231" i="3"/>
  <c r="J112" i="3"/>
  <c r="H112" i="3"/>
  <c r="F112" i="3"/>
  <c r="K112" i="3"/>
  <c r="I112" i="3"/>
  <c r="K143" i="3"/>
  <c r="J143" i="3"/>
  <c r="H143" i="3"/>
  <c r="I143" i="3"/>
  <c r="F143" i="3"/>
  <c r="K178" i="3"/>
  <c r="H178" i="3"/>
  <c r="F178" i="3"/>
  <c r="I178" i="3"/>
  <c r="J178" i="3"/>
  <c r="K166" i="3"/>
  <c r="I166" i="3"/>
  <c r="J166" i="3"/>
  <c r="F166" i="3"/>
  <c r="H166" i="3"/>
  <c r="H131" i="3"/>
  <c r="J131" i="3"/>
  <c r="I131" i="3"/>
  <c r="K131" i="3"/>
  <c r="F131" i="3"/>
  <c r="K135" i="3"/>
  <c r="H135" i="3"/>
  <c r="J135" i="3"/>
  <c r="F135" i="3"/>
  <c r="I135" i="3"/>
  <c r="H118" i="3"/>
  <c r="F118" i="3"/>
  <c r="I118" i="3"/>
  <c r="K118" i="3"/>
  <c r="J118" i="3"/>
  <c r="J154" i="3"/>
  <c r="F154" i="3"/>
  <c r="H154" i="3"/>
  <c r="I154" i="3"/>
  <c r="K154" i="3"/>
  <c r="F172" i="3"/>
  <c r="H172" i="3"/>
  <c r="J172" i="3"/>
  <c r="K172" i="3"/>
  <c r="I172" i="3"/>
  <c r="J184" i="3"/>
  <c r="H184" i="3"/>
  <c r="F184" i="3"/>
  <c r="I184" i="3"/>
  <c r="K184" i="3"/>
  <c r="J149" i="3"/>
  <c r="I149" i="3"/>
  <c r="K149" i="3"/>
  <c r="H149" i="3"/>
  <c r="F149" i="3"/>
  <c r="K133" i="3"/>
  <c r="I133" i="3"/>
  <c r="F133" i="3"/>
  <c r="H133" i="3"/>
  <c r="J133" i="3"/>
  <c r="I173" i="3"/>
  <c r="J173" i="3"/>
  <c r="K173" i="3"/>
  <c r="H173" i="3"/>
  <c r="F173" i="3"/>
  <c r="I164" i="3"/>
  <c r="F164" i="3"/>
  <c r="J164" i="3"/>
  <c r="H164" i="3"/>
  <c r="K164" i="3"/>
  <c r="H139" i="3"/>
  <c r="F139" i="3"/>
  <c r="K139" i="3"/>
  <c r="J139" i="3"/>
  <c r="I139" i="3"/>
  <c r="K190" i="3"/>
  <c r="J190" i="3"/>
  <c r="H190" i="3"/>
  <c r="I190" i="3"/>
  <c r="F190" i="3"/>
  <c r="F161" i="3"/>
  <c r="K161" i="3"/>
  <c r="J161" i="3"/>
  <c r="I161" i="3"/>
  <c r="H161" i="3"/>
  <c r="I192" i="3"/>
  <c r="F192" i="3"/>
  <c r="J192" i="3"/>
  <c r="K192" i="3"/>
  <c r="H192" i="3"/>
  <c r="I107" i="3"/>
  <c r="J107" i="3"/>
  <c r="K107" i="3"/>
  <c r="H107" i="3"/>
  <c r="F107" i="3"/>
  <c r="K136" i="3"/>
  <c r="J136" i="3"/>
  <c r="I136" i="3"/>
  <c r="H136" i="3"/>
  <c r="F136" i="3"/>
  <c r="H157" i="3"/>
  <c r="F157" i="3"/>
  <c r="I157" i="3"/>
  <c r="K157" i="3"/>
  <c r="J157" i="3"/>
  <c r="I170" i="3"/>
  <c r="J170" i="3"/>
  <c r="F170" i="3"/>
  <c r="H170" i="3"/>
  <c r="K170" i="3"/>
  <c r="K183" i="3"/>
  <c r="H183" i="3"/>
  <c r="J183" i="3"/>
  <c r="I183" i="3"/>
  <c r="F183" i="3"/>
  <c r="I102" i="3"/>
  <c r="K102" i="3"/>
  <c r="F102" i="3"/>
  <c r="H102" i="3"/>
  <c r="J102" i="3"/>
  <c r="H47" i="3"/>
  <c r="K47" i="3"/>
  <c r="J47" i="3"/>
  <c r="I47" i="3"/>
  <c r="F47" i="3"/>
  <c r="J65" i="3"/>
  <c r="K65" i="3"/>
  <c r="I65" i="3"/>
  <c r="H65" i="3"/>
  <c r="F65" i="3"/>
  <c r="I20" i="3"/>
  <c r="F20" i="3"/>
  <c r="K20" i="3"/>
  <c r="J20" i="3"/>
  <c r="H20" i="3"/>
  <c r="I62" i="3"/>
  <c r="K62" i="3"/>
  <c r="F62" i="3"/>
  <c r="J62" i="3"/>
  <c r="H62" i="3"/>
  <c r="F93" i="3"/>
  <c r="I93" i="3"/>
  <c r="H93" i="3"/>
  <c r="J93" i="3"/>
  <c r="K93" i="3"/>
  <c r="K72" i="3"/>
  <c r="H72" i="3"/>
  <c r="F72" i="3"/>
  <c r="I72" i="3"/>
  <c r="J72" i="3"/>
  <c r="I61" i="3"/>
  <c r="J61" i="3"/>
  <c r="H61" i="3"/>
  <c r="F61" i="3"/>
  <c r="K61" i="3"/>
  <c r="K64" i="3"/>
  <c r="I64" i="3"/>
  <c r="J64" i="3"/>
  <c r="H64" i="3"/>
  <c r="F64" i="3"/>
  <c r="F12" i="3"/>
  <c r="J12" i="3"/>
  <c r="I12" i="3"/>
  <c r="H12" i="3"/>
  <c r="K12" i="3"/>
  <c r="F54" i="3"/>
  <c r="J54" i="3"/>
  <c r="H54" i="3"/>
  <c r="I54" i="3"/>
  <c r="K54" i="3"/>
  <c r="K95" i="3"/>
  <c r="J95" i="3"/>
  <c r="I95" i="3"/>
  <c r="H95" i="3"/>
  <c r="F95" i="3"/>
  <c r="K81" i="3"/>
  <c r="J81" i="3"/>
  <c r="F81" i="3"/>
  <c r="I81" i="3"/>
  <c r="H81" i="3"/>
  <c r="F37" i="3"/>
  <c r="I37" i="3"/>
  <c r="K37" i="3"/>
  <c r="J37" i="3"/>
  <c r="H37" i="3"/>
  <c r="F36" i="3"/>
  <c r="I36" i="3"/>
  <c r="J36" i="3"/>
  <c r="H36" i="3"/>
  <c r="K36" i="3"/>
  <c r="I63" i="3"/>
  <c r="J63" i="3"/>
  <c r="H63" i="3"/>
  <c r="K63" i="3"/>
  <c r="F63" i="3"/>
  <c r="J31" i="3"/>
  <c r="K31" i="3"/>
  <c r="F31" i="3"/>
  <c r="H31" i="3"/>
  <c r="I31" i="3"/>
  <c r="I71" i="3"/>
  <c r="F71" i="3"/>
  <c r="K71" i="3"/>
  <c r="H71" i="3"/>
  <c r="J71" i="3"/>
  <c r="H28" i="3"/>
  <c r="J28" i="3"/>
  <c r="F28" i="3"/>
  <c r="I28" i="3"/>
  <c r="K28" i="3"/>
  <c r="J22" i="3"/>
  <c r="F22" i="3"/>
  <c r="H22" i="3"/>
  <c r="K22" i="3"/>
  <c r="I22" i="3"/>
  <c r="K42" i="3"/>
  <c r="J42" i="3"/>
  <c r="H42" i="3"/>
  <c r="I42" i="3"/>
  <c r="F42" i="3"/>
  <c r="K67" i="3"/>
  <c r="J67" i="3"/>
  <c r="H67" i="3"/>
  <c r="I67" i="3"/>
  <c r="F67" i="3"/>
  <c r="I91" i="3"/>
  <c r="F91" i="3"/>
  <c r="H91" i="3"/>
  <c r="K91" i="3"/>
  <c r="J91" i="3"/>
  <c r="J92" i="3"/>
  <c r="F92" i="3"/>
  <c r="H92" i="3"/>
  <c r="K92" i="3"/>
  <c r="I92" i="3"/>
  <c r="I2" i="3"/>
  <c r="H2" i="3"/>
  <c r="F2" i="3"/>
  <c r="K2" i="3"/>
  <c r="J2" i="3"/>
  <c r="F99" i="3"/>
  <c r="H99" i="3"/>
  <c r="K99" i="3"/>
  <c r="I99" i="3"/>
  <c r="J99" i="3"/>
  <c r="J243" i="3"/>
  <c r="I243" i="3"/>
  <c r="H243" i="3"/>
  <c r="K243" i="3"/>
  <c r="F243" i="3"/>
  <c r="I246" i="3"/>
  <c r="J246" i="3"/>
  <c r="F246" i="3"/>
  <c r="H246" i="3"/>
  <c r="K246" i="3"/>
  <c r="J232" i="3"/>
  <c r="F232" i="3"/>
  <c r="H232" i="3"/>
  <c r="I232" i="3"/>
  <c r="K232" i="3"/>
  <c r="I236" i="3"/>
  <c r="K236" i="3"/>
  <c r="J236" i="3"/>
  <c r="F236" i="3"/>
  <c r="H236" i="3"/>
  <c r="F226" i="3"/>
  <c r="K226" i="3"/>
  <c r="H226" i="3"/>
  <c r="I226" i="3"/>
  <c r="J226" i="3"/>
  <c r="J360" i="3"/>
  <c r="F360" i="3"/>
  <c r="K360" i="3"/>
  <c r="I360" i="3"/>
  <c r="H360" i="3"/>
  <c r="K494" i="3"/>
  <c r="J494" i="3"/>
  <c r="I494" i="3"/>
  <c r="F494" i="3"/>
  <c r="H494" i="3"/>
  <c r="F722" i="3"/>
  <c r="H722" i="3"/>
  <c r="J722" i="3"/>
  <c r="K722" i="3"/>
  <c r="I722" i="3"/>
  <c r="I994" i="3"/>
  <c r="K994" i="3"/>
  <c r="J994" i="3"/>
  <c r="H994" i="3"/>
  <c r="F994" i="3"/>
  <c r="I336" i="3"/>
  <c r="K336" i="3"/>
  <c r="J336" i="3"/>
  <c r="H336" i="3"/>
  <c r="F336" i="3"/>
  <c r="F381" i="3"/>
  <c r="H381" i="3"/>
  <c r="I381" i="3"/>
  <c r="J381" i="3"/>
  <c r="K381" i="3"/>
  <c r="I697" i="3"/>
  <c r="F697" i="3"/>
  <c r="H697" i="3"/>
  <c r="K697" i="3"/>
  <c r="J697" i="3"/>
  <c r="I972" i="3"/>
  <c r="H972" i="3"/>
  <c r="K972" i="3"/>
  <c r="J972" i="3"/>
  <c r="F972" i="3"/>
  <c r="J379" i="3"/>
  <c r="F379" i="3"/>
  <c r="K379" i="3"/>
  <c r="H379" i="3"/>
  <c r="I379" i="3"/>
  <c r="J883" i="8"/>
  <c r="K883" i="8"/>
  <c r="J362" i="3"/>
  <c r="H362" i="3"/>
  <c r="I362" i="3"/>
  <c r="K362" i="3"/>
  <c r="F362" i="3"/>
  <c r="F822" i="3"/>
  <c r="K822" i="3"/>
  <c r="H822" i="3"/>
  <c r="I822" i="3"/>
  <c r="J822" i="3"/>
  <c r="J319" i="3"/>
  <c r="H319" i="3"/>
  <c r="F319" i="3"/>
  <c r="I319" i="3"/>
  <c r="K319" i="3"/>
  <c r="I287" i="3"/>
  <c r="F287" i="3"/>
  <c r="H287" i="3"/>
  <c r="K287" i="3"/>
  <c r="J287" i="3"/>
  <c r="J757" i="3"/>
  <c r="H757" i="3"/>
  <c r="I757" i="3"/>
  <c r="K757" i="3"/>
  <c r="F757" i="3"/>
  <c r="J740" i="3"/>
  <c r="I740" i="3"/>
  <c r="K740" i="3"/>
  <c r="H740" i="3"/>
  <c r="F740" i="3"/>
  <c r="I694" i="3"/>
  <c r="J694" i="3"/>
  <c r="K694" i="3"/>
  <c r="F694" i="3"/>
  <c r="H694" i="3"/>
  <c r="I356" i="3"/>
  <c r="J356" i="3"/>
  <c r="K356" i="3"/>
  <c r="F356" i="3"/>
  <c r="H356" i="3"/>
  <c r="K831" i="3"/>
  <c r="J831" i="3"/>
  <c r="H831" i="3"/>
  <c r="F831" i="3"/>
  <c r="I831" i="3"/>
  <c r="H207" i="3"/>
  <c r="K207" i="3"/>
  <c r="I207" i="3"/>
  <c r="J207" i="3"/>
  <c r="F207" i="3"/>
  <c r="K198" i="3"/>
  <c r="F198" i="3"/>
  <c r="J198" i="3"/>
  <c r="I198" i="3"/>
  <c r="H198" i="3"/>
  <c r="K230" i="3"/>
  <c r="J230" i="3"/>
  <c r="F230" i="3"/>
  <c r="H230" i="3"/>
  <c r="I230" i="3"/>
  <c r="J856" i="3"/>
  <c r="F856" i="3"/>
  <c r="I856" i="3"/>
  <c r="K856" i="3"/>
  <c r="H856" i="3"/>
  <c r="I702" i="3"/>
  <c r="H702" i="3"/>
  <c r="K702" i="3"/>
  <c r="F702" i="3"/>
  <c r="J702" i="3"/>
  <c r="H430" i="3"/>
  <c r="F430" i="3"/>
  <c r="I430" i="3"/>
  <c r="J430" i="3"/>
  <c r="K430" i="3"/>
  <c r="H341" i="3"/>
  <c r="I341" i="3"/>
  <c r="F341" i="3"/>
  <c r="J341" i="3"/>
  <c r="K341" i="3"/>
  <c r="K504" i="3"/>
  <c r="H504" i="3"/>
  <c r="J504" i="3"/>
  <c r="I504" i="3"/>
  <c r="F504" i="3"/>
  <c r="H273" i="3"/>
  <c r="J273" i="3"/>
  <c r="F273" i="3"/>
  <c r="I273" i="3"/>
  <c r="K273" i="3"/>
  <c r="F730" i="3"/>
  <c r="J730" i="3"/>
  <c r="I730" i="3"/>
  <c r="K730" i="3"/>
  <c r="H730" i="3"/>
  <c r="F663" i="3"/>
  <c r="J663" i="3"/>
  <c r="I663" i="3"/>
  <c r="H663" i="3"/>
  <c r="K663" i="3"/>
  <c r="K571" i="3"/>
  <c r="F571" i="3"/>
  <c r="J571" i="3"/>
  <c r="H571" i="3"/>
  <c r="I571" i="3"/>
  <c r="J733" i="3"/>
  <c r="K733" i="3"/>
  <c r="F733" i="3"/>
  <c r="I733" i="3"/>
  <c r="H733" i="3"/>
  <c r="H776" i="3"/>
  <c r="F776" i="3"/>
  <c r="I776" i="3"/>
  <c r="K776" i="3"/>
  <c r="J776" i="3"/>
  <c r="J984" i="8"/>
  <c r="K984" i="8"/>
  <c r="J770" i="3"/>
  <c r="I770" i="3"/>
  <c r="K770" i="3"/>
  <c r="F770" i="3"/>
  <c r="H770" i="3"/>
  <c r="F878" i="3"/>
  <c r="J878" i="3"/>
  <c r="I878" i="3"/>
  <c r="K878" i="3"/>
  <c r="H878" i="3"/>
  <c r="J326" i="3"/>
  <c r="K326" i="3"/>
  <c r="H326" i="3"/>
  <c r="F326" i="3"/>
  <c r="I326" i="3"/>
  <c r="I417" i="3"/>
  <c r="J417" i="3"/>
  <c r="K417" i="3"/>
  <c r="H417" i="3"/>
  <c r="F417" i="3"/>
  <c r="K228" i="3"/>
  <c r="F228" i="3"/>
  <c r="I228" i="3"/>
  <c r="J228" i="3"/>
  <c r="H228" i="3"/>
  <c r="J241" i="3"/>
  <c r="K241" i="3"/>
  <c r="I241" i="3"/>
  <c r="F241" i="3"/>
  <c r="H241" i="3"/>
  <c r="K527" i="3"/>
  <c r="H527" i="3"/>
  <c r="I527" i="3"/>
  <c r="J527" i="3"/>
  <c r="F527" i="3"/>
  <c r="K491" i="3"/>
  <c r="I491" i="3"/>
  <c r="H491" i="3"/>
  <c r="J491" i="3"/>
  <c r="F491" i="3"/>
  <c r="K569" i="3"/>
  <c r="H569" i="3"/>
  <c r="F569" i="3"/>
  <c r="J569" i="3"/>
  <c r="I569" i="3"/>
  <c r="F489" i="3"/>
  <c r="K489" i="3"/>
  <c r="I489" i="3"/>
  <c r="H489" i="3"/>
  <c r="J489" i="3"/>
  <c r="H437" i="3"/>
  <c r="K437" i="3"/>
  <c r="F437" i="3"/>
  <c r="J437" i="3"/>
  <c r="I437" i="3"/>
  <c r="J560" i="3"/>
  <c r="I560" i="3"/>
  <c r="F560" i="3"/>
  <c r="H560" i="3"/>
  <c r="K560" i="3"/>
  <c r="H426" i="3"/>
  <c r="I426" i="3"/>
  <c r="F426" i="3"/>
  <c r="J426" i="3"/>
  <c r="K426" i="3"/>
  <c r="K565" i="3"/>
  <c r="H565" i="3"/>
  <c r="J565" i="3"/>
  <c r="F565" i="3"/>
  <c r="I565" i="3"/>
  <c r="K812" i="3"/>
  <c r="H812" i="3"/>
  <c r="J812" i="3"/>
  <c r="I812" i="3"/>
  <c r="F812" i="3"/>
  <c r="H685" i="3"/>
  <c r="J685" i="3"/>
  <c r="F685" i="3"/>
  <c r="K685" i="3"/>
  <c r="I685" i="3"/>
  <c r="J283" i="3"/>
  <c r="I283" i="3"/>
  <c r="H283" i="3"/>
  <c r="F283" i="3"/>
  <c r="K283" i="3"/>
  <c r="K857" i="8"/>
  <c r="J857" i="8"/>
  <c r="I450" i="3"/>
  <c r="F450" i="3"/>
  <c r="H450" i="3"/>
  <c r="J450" i="3"/>
  <c r="K450" i="3"/>
  <c r="I239" i="3"/>
  <c r="H239" i="3"/>
  <c r="J239" i="3"/>
  <c r="F239" i="3"/>
  <c r="K239" i="3"/>
  <c r="H218" i="3"/>
  <c r="J218" i="3"/>
  <c r="F218" i="3"/>
  <c r="I218" i="3"/>
  <c r="K218" i="3"/>
  <c r="I132" i="3"/>
  <c r="F132" i="3"/>
  <c r="J132" i="3"/>
  <c r="H132" i="3"/>
  <c r="K132" i="3"/>
  <c r="J196" i="3"/>
  <c r="F196" i="3"/>
  <c r="K196" i="3"/>
  <c r="I196" i="3"/>
  <c r="H196" i="3"/>
  <c r="J146" i="3"/>
  <c r="I146" i="3"/>
  <c r="H146" i="3"/>
  <c r="F146" i="3"/>
  <c r="K146" i="3"/>
  <c r="H113" i="3"/>
  <c r="J113" i="3"/>
  <c r="F113" i="3"/>
  <c r="I113" i="3"/>
  <c r="K113" i="3"/>
  <c r="I156" i="3"/>
  <c r="J156" i="3"/>
  <c r="F156" i="3"/>
  <c r="H156" i="3"/>
  <c r="K156" i="3"/>
  <c r="J111" i="3"/>
  <c r="K111" i="3"/>
  <c r="F111" i="3"/>
  <c r="H111" i="3"/>
  <c r="I111" i="3"/>
  <c r="I150" i="3"/>
  <c r="K150" i="3"/>
  <c r="H150" i="3"/>
  <c r="J150" i="3"/>
  <c r="F150" i="3"/>
  <c r="K160" i="3"/>
  <c r="H160" i="3"/>
  <c r="I160" i="3"/>
  <c r="J160" i="3"/>
  <c r="F160" i="3"/>
  <c r="F123" i="3"/>
  <c r="K123" i="3"/>
  <c r="J123" i="3"/>
  <c r="H123" i="3"/>
  <c r="I123" i="3"/>
  <c r="F142" i="3"/>
  <c r="I142" i="3"/>
  <c r="J142" i="3"/>
  <c r="K142" i="3"/>
  <c r="H142" i="3"/>
  <c r="K115" i="3"/>
  <c r="H115" i="3"/>
  <c r="J115" i="3"/>
  <c r="I115" i="3"/>
  <c r="F115" i="3"/>
  <c r="F141" i="3"/>
  <c r="H141" i="3"/>
  <c r="J141" i="3"/>
  <c r="K141" i="3"/>
  <c r="I141" i="3"/>
  <c r="I169" i="3"/>
  <c r="F169" i="3"/>
  <c r="J169" i="3"/>
  <c r="K169" i="3"/>
  <c r="H169" i="3"/>
  <c r="K114" i="3"/>
  <c r="F114" i="3"/>
  <c r="I114" i="3"/>
  <c r="J114" i="3"/>
  <c r="H114" i="3"/>
  <c r="J162" i="3"/>
  <c r="K162" i="3"/>
  <c r="I162" i="3"/>
  <c r="F162" i="3"/>
  <c r="H162" i="3"/>
  <c r="K140" i="3"/>
  <c r="F140" i="3"/>
  <c r="H140" i="3"/>
  <c r="J140" i="3"/>
  <c r="I140" i="3"/>
  <c r="F120" i="3"/>
  <c r="H120" i="3"/>
  <c r="K120" i="3"/>
  <c r="J120" i="3"/>
  <c r="I120" i="3"/>
  <c r="J127" i="3"/>
  <c r="F127" i="3"/>
  <c r="I127" i="3"/>
  <c r="K127" i="3"/>
  <c r="H127" i="3"/>
  <c r="F171" i="3"/>
  <c r="K171" i="3"/>
  <c r="I171" i="3"/>
  <c r="H171" i="3"/>
  <c r="J171" i="3"/>
  <c r="F197" i="3"/>
  <c r="I197" i="3"/>
  <c r="J197" i="3"/>
  <c r="K197" i="3"/>
  <c r="H197" i="3"/>
  <c r="I134" i="3"/>
  <c r="H134" i="3"/>
  <c r="K134" i="3"/>
  <c r="J134" i="3"/>
  <c r="F134" i="3"/>
  <c r="I181" i="3"/>
  <c r="J181" i="3"/>
  <c r="H181" i="3"/>
  <c r="K181" i="3"/>
  <c r="F181" i="3"/>
  <c r="J151" i="3"/>
  <c r="H151" i="3"/>
  <c r="I151" i="3"/>
  <c r="F151" i="3"/>
  <c r="K151" i="3"/>
  <c r="H104" i="3"/>
  <c r="F104" i="3"/>
  <c r="J104" i="3"/>
  <c r="I104" i="3"/>
  <c r="K104" i="3"/>
  <c r="I33" i="3"/>
  <c r="H33" i="3"/>
  <c r="J33" i="3"/>
  <c r="F33" i="3"/>
  <c r="K33" i="3"/>
  <c r="K10" i="3"/>
  <c r="H10" i="3"/>
  <c r="F10" i="3"/>
  <c r="I10" i="3"/>
  <c r="J10" i="3"/>
  <c r="H29" i="3"/>
  <c r="K29" i="3"/>
  <c r="I29" i="3"/>
  <c r="J29" i="3"/>
  <c r="F29" i="3"/>
  <c r="H9" i="3"/>
  <c r="I9" i="3"/>
  <c r="F9" i="3"/>
  <c r="J9" i="3"/>
  <c r="K9" i="3"/>
  <c r="F86" i="3"/>
  <c r="J86" i="3"/>
  <c r="K86" i="3"/>
  <c r="H86" i="3"/>
  <c r="I86" i="3"/>
  <c r="F83" i="3"/>
  <c r="J83" i="3"/>
  <c r="I83" i="3"/>
  <c r="H83" i="3"/>
  <c r="K83" i="3"/>
  <c r="K60" i="3"/>
  <c r="J60" i="3"/>
  <c r="I60" i="3"/>
  <c r="F60" i="3"/>
  <c r="H60" i="3"/>
  <c r="J26" i="3"/>
  <c r="I26" i="3"/>
  <c r="K26" i="3"/>
  <c r="H26" i="3"/>
  <c r="F26" i="3"/>
  <c r="J21" i="3"/>
  <c r="H21" i="3"/>
  <c r="K21" i="3"/>
  <c r="F21" i="3"/>
  <c r="I21" i="3"/>
  <c r="K34" i="3"/>
  <c r="I34" i="3"/>
  <c r="H34" i="3"/>
  <c r="F34" i="3"/>
  <c r="J34" i="3"/>
  <c r="H87" i="3"/>
  <c r="I87" i="3"/>
  <c r="F87" i="3"/>
  <c r="K87" i="3"/>
  <c r="J87" i="3"/>
  <c r="H25" i="3"/>
  <c r="I25" i="3"/>
  <c r="K25" i="3"/>
  <c r="J25" i="3"/>
  <c r="F25" i="3"/>
  <c r="H66" i="3"/>
  <c r="J66" i="3"/>
  <c r="K66" i="3"/>
  <c r="F66" i="3"/>
  <c r="I66" i="3"/>
  <c r="J51" i="3"/>
  <c r="H51" i="3"/>
  <c r="K51" i="3"/>
  <c r="I51" i="3"/>
  <c r="F51" i="3"/>
  <c r="I30" i="3"/>
  <c r="J30" i="3"/>
  <c r="K30" i="3"/>
  <c r="H30" i="3"/>
  <c r="F30" i="3"/>
  <c r="I88" i="3"/>
  <c r="K88" i="3"/>
  <c r="J88" i="3"/>
  <c r="H88" i="3"/>
  <c r="F88" i="3"/>
  <c r="H75" i="3"/>
  <c r="K75" i="3"/>
  <c r="F75" i="3"/>
  <c r="I75" i="3"/>
  <c r="J75" i="3"/>
  <c r="F8" i="3"/>
  <c r="H8" i="3"/>
  <c r="K8" i="3"/>
  <c r="J8" i="3"/>
  <c r="I8" i="3"/>
  <c r="H5" i="3"/>
  <c r="F5" i="3"/>
  <c r="K5" i="3"/>
  <c r="J5" i="3"/>
  <c r="I5" i="3"/>
  <c r="F50" i="3"/>
  <c r="H50" i="3"/>
  <c r="K50" i="3"/>
  <c r="J50" i="3"/>
  <c r="I50" i="3"/>
  <c r="J15" i="3"/>
  <c r="F15" i="3"/>
  <c r="I15" i="3"/>
  <c r="K15" i="3"/>
  <c r="H15" i="3"/>
  <c r="F79" i="3"/>
  <c r="H79" i="3"/>
  <c r="K79" i="3"/>
  <c r="I79" i="3"/>
  <c r="J79" i="3"/>
  <c r="K70" i="3"/>
  <c r="I70" i="3"/>
  <c r="F70" i="3"/>
  <c r="J70" i="3"/>
  <c r="H70" i="3"/>
  <c r="H101" i="3"/>
  <c r="K101" i="3"/>
  <c r="F101" i="3"/>
  <c r="J101" i="3"/>
  <c r="I101" i="3"/>
  <c r="J98" i="3"/>
  <c r="I98" i="3"/>
  <c r="H98" i="3"/>
  <c r="F98" i="3"/>
  <c r="K98" i="3"/>
  <c r="K203" i="3"/>
  <c r="I203" i="3"/>
  <c r="J203" i="3"/>
  <c r="H203" i="3"/>
  <c r="F203" i="3"/>
  <c r="F200" i="3"/>
  <c r="K200" i="3"/>
  <c r="I200" i="3"/>
  <c r="H200" i="3"/>
  <c r="J200" i="3"/>
  <c r="J206" i="3"/>
  <c r="K206" i="3"/>
  <c r="H206" i="3"/>
  <c r="F206" i="3"/>
  <c r="I206" i="3"/>
  <c r="F224" i="3"/>
  <c r="H224" i="3"/>
  <c r="J224" i="3"/>
  <c r="I224" i="3"/>
  <c r="K224" i="3"/>
  <c r="J205" i="3"/>
  <c r="I205" i="3"/>
  <c r="H205" i="3"/>
  <c r="F205" i="3"/>
  <c r="K205" i="3"/>
  <c r="F608" i="3"/>
  <c r="J608" i="3"/>
  <c r="K608" i="3"/>
  <c r="I608" i="3"/>
  <c r="H608" i="3"/>
  <c r="F645" i="3"/>
  <c r="I645" i="3"/>
  <c r="J645" i="3"/>
  <c r="K645" i="3"/>
  <c r="H645" i="3"/>
  <c r="F264" i="3"/>
  <c r="H264" i="3"/>
  <c r="J264" i="3"/>
  <c r="K264" i="3"/>
  <c r="I264" i="3"/>
  <c r="J743" i="8"/>
  <c r="K743" i="8"/>
  <c r="K728" i="8"/>
  <c r="J728" i="8"/>
  <c r="K725" i="3"/>
  <c r="I725" i="3"/>
  <c r="H725" i="3"/>
  <c r="F725" i="3"/>
  <c r="J725" i="3"/>
  <c r="K837" i="8"/>
  <c r="J837" i="8"/>
  <c r="J295" i="3"/>
  <c r="H295" i="3"/>
  <c r="I295" i="3"/>
  <c r="F295" i="3"/>
  <c r="K295" i="3"/>
  <c r="I386" i="3"/>
  <c r="H386" i="3"/>
  <c r="K386" i="3"/>
  <c r="J386" i="3"/>
  <c r="F386" i="3"/>
  <c r="I435" i="3"/>
  <c r="J435" i="3"/>
  <c r="H435" i="3"/>
  <c r="F435" i="3"/>
  <c r="K435" i="3"/>
  <c r="K972" i="8"/>
  <c r="J972" i="8"/>
  <c r="H249" i="3"/>
  <c r="I249" i="3"/>
  <c r="K249" i="3"/>
  <c r="F249" i="3"/>
  <c r="J249" i="3"/>
  <c r="H201" i="3"/>
  <c r="I201" i="3"/>
  <c r="J201" i="3"/>
  <c r="F201" i="3"/>
  <c r="K201" i="3"/>
  <c r="K211" i="3"/>
  <c r="J211" i="3"/>
  <c r="I211" i="3"/>
  <c r="H211" i="3"/>
  <c r="F211" i="3"/>
  <c r="J849" i="8"/>
  <c r="K849" i="8"/>
  <c r="H285" i="3"/>
  <c r="I285" i="3"/>
  <c r="F285" i="3"/>
  <c r="K285" i="3"/>
  <c r="J285" i="3"/>
  <c r="H894" i="3"/>
  <c r="J894" i="3"/>
  <c r="K894" i="3"/>
  <c r="I894" i="3"/>
  <c r="F894" i="3"/>
  <c r="J798" i="3"/>
  <c r="F798" i="3"/>
  <c r="K798" i="3"/>
  <c r="H798" i="3"/>
  <c r="I798" i="3"/>
  <c r="I556" i="3"/>
  <c r="K556" i="3"/>
  <c r="J556" i="3"/>
  <c r="H556" i="3"/>
  <c r="F556" i="3"/>
  <c r="I659" i="3"/>
  <c r="K659" i="3"/>
  <c r="J659" i="3"/>
  <c r="H659" i="3"/>
  <c r="F659" i="3"/>
  <c r="K252" i="3"/>
  <c r="F252" i="3"/>
  <c r="J252" i="3"/>
  <c r="H252" i="3"/>
  <c r="I252" i="3"/>
  <c r="K396" i="3"/>
  <c r="J396" i="3"/>
  <c r="F396" i="3"/>
  <c r="H396" i="3"/>
  <c r="I396" i="3"/>
  <c r="I342" i="3"/>
  <c r="J342" i="3"/>
  <c r="K342" i="3"/>
  <c r="H342" i="3"/>
  <c r="F342" i="3"/>
  <c r="J764" i="3"/>
  <c r="I764" i="3"/>
  <c r="H764" i="3"/>
  <c r="K764" i="3"/>
  <c r="F764" i="3"/>
  <c r="J976" i="8"/>
  <c r="K976" i="8"/>
  <c r="I681" i="3"/>
  <c r="H681" i="3"/>
  <c r="J681" i="3"/>
  <c r="F681" i="3"/>
  <c r="K681" i="3"/>
  <c r="J498" i="3"/>
  <c r="H498" i="3"/>
  <c r="F498" i="3"/>
  <c r="K498" i="3"/>
  <c r="I498" i="3"/>
  <c r="J676" i="3"/>
  <c r="K676" i="3"/>
  <c r="F676" i="3"/>
  <c r="H676" i="3"/>
  <c r="I676" i="3"/>
  <c r="J672" i="3"/>
  <c r="F672" i="3"/>
  <c r="K672" i="3"/>
  <c r="H672" i="3"/>
  <c r="I672" i="3"/>
  <c r="I439" i="3"/>
  <c r="J439" i="3"/>
  <c r="K439" i="3"/>
  <c r="H439" i="3"/>
  <c r="F439" i="3"/>
  <c r="J907" i="8"/>
  <c r="K907" i="8"/>
  <c r="F847" i="3"/>
  <c r="I847" i="3"/>
  <c r="H847" i="3"/>
  <c r="J847" i="3"/>
  <c r="K847" i="3"/>
  <c r="J242" i="3"/>
  <c r="F242" i="3"/>
  <c r="K242" i="3"/>
  <c r="I242" i="3"/>
  <c r="H242" i="3"/>
  <c r="K199" i="3"/>
  <c r="I199" i="3"/>
  <c r="F199" i="3"/>
  <c r="H199" i="3"/>
  <c r="J199" i="3"/>
  <c r="K315" i="3"/>
  <c r="H315" i="3"/>
  <c r="J315" i="3"/>
  <c r="F315" i="3"/>
  <c r="I315" i="3"/>
  <c r="I408" i="3"/>
  <c r="H408" i="3"/>
  <c r="K408" i="3"/>
  <c r="F408" i="3"/>
  <c r="J408" i="3"/>
  <c r="K413" i="3"/>
  <c r="J413" i="3"/>
  <c r="I413" i="3"/>
  <c r="F413" i="3"/>
  <c r="H413" i="3"/>
  <c r="J792" i="8"/>
  <c r="K792" i="8"/>
  <c r="H348" i="3"/>
  <c r="K348" i="3"/>
  <c r="F348" i="3"/>
  <c r="I348" i="3"/>
  <c r="J348" i="3"/>
  <c r="H378" i="3"/>
  <c r="F378" i="3"/>
  <c r="K378" i="3"/>
  <c r="J378" i="3"/>
  <c r="I378" i="3"/>
  <c r="H470" i="3"/>
  <c r="J470" i="3"/>
  <c r="I470" i="3"/>
  <c r="F470" i="3"/>
  <c r="K470" i="3"/>
  <c r="I613" i="3"/>
  <c r="J613" i="3"/>
  <c r="F613" i="3"/>
  <c r="K613" i="3"/>
  <c r="H613" i="3"/>
  <c r="K708" i="3"/>
  <c r="F708" i="3"/>
  <c r="H708" i="3"/>
  <c r="I708" i="3"/>
  <c r="J708" i="3"/>
  <c r="I382" i="3"/>
  <c r="J382" i="3"/>
  <c r="F382" i="3"/>
  <c r="K382" i="3"/>
  <c r="H382" i="3"/>
  <c r="H523" i="3"/>
  <c r="J523" i="3"/>
  <c r="F523" i="3"/>
  <c r="K523" i="3"/>
  <c r="I523" i="3"/>
  <c r="J977" i="8"/>
  <c r="K977" i="8"/>
  <c r="H854" i="3"/>
  <c r="F854" i="3"/>
  <c r="K854" i="3"/>
  <c r="J854" i="3"/>
  <c r="I854" i="3"/>
  <c r="H305" i="3"/>
  <c r="F305" i="3"/>
  <c r="J305" i="3"/>
  <c r="I305" i="3"/>
  <c r="K305" i="3"/>
  <c r="F788" i="3"/>
  <c r="J788" i="3"/>
  <c r="I788" i="3"/>
  <c r="H788" i="3"/>
  <c r="K788" i="3"/>
  <c r="K486" i="3"/>
  <c r="J486" i="3"/>
  <c r="I486" i="3"/>
  <c r="F486" i="3"/>
  <c r="H486" i="3"/>
  <c r="H223" i="3"/>
  <c r="J223" i="3"/>
  <c r="K223" i="3"/>
  <c r="I223" i="3"/>
  <c r="F223" i="3"/>
  <c r="J216" i="3"/>
  <c r="F216" i="3"/>
  <c r="H216" i="3"/>
  <c r="K216" i="3"/>
  <c r="I216" i="3"/>
  <c r="K116" i="3"/>
  <c r="J116" i="3"/>
  <c r="I116" i="3"/>
  <c r="F116" i="3"/>
  <c r="H116" i="3"/>
  <c r="K174" i="3"/>
  <c r="F174" i="3"/>
  <c r="H174" i="3"/>
  <c r="I174" i="3"/>
  <c r="J174" i="3"/>
  <c r="K137" i="3"/>
  <c r="J137" i="3"/>
  <c r="H137" i="3"/>
  <c r="I137" i="3"/>
  <c r="F137" i="3"/>
  <c r="I193" i="3"/>
  <c r="H193" i="3"/>
  <c r="K193" i="3"/>
  <c r="J193" i="3"/>
  <c r="F193" i="3"/>
  <c r="I163" i="3"/>
  <c r="H163" i="3"/>
  <c r="F163" i="3"/>
  <c r="J163" i="3"/>
  <c r="K163" i="3"/>
  <c r="H125" i="3"/>
  <c r="J125" i="3"/>
  <c r="K125" i="3"/>
  <c r="I125" i="3"/>
  <c r="F125" i="3"/>
  <c r="I167" i="3"/>
  <c r="F167" i="3"/>
  <c r="K167" i="3"/>
  <c r="J167" i="3"/>
  <c r="H167" i="3"/>
  <c r="J148" i="3"/>
  <c r="K148" i="3"/>
  <c r="I148" i="3"/>
  <c r="H148" i="3"/>
  <c r="F148" i="3"/>
  <c r="H165" i="3"/>
  <c r="J165" i="3"/>
  <c r="K165" i="3"/>
  <c r="I165" i="3"/>
  <c r="F165" i="3"/>
  <c r="K177" i="3"/>
  <c r="H177" i="3"/>
  <c r="J177" i="3"/>
  <c r="I177" i="3"/>
  <c r="F177" i="3"/>
  <c r="K179" i="3"/>
  <c r="I179" i="3"/>
  <c r="F179" i="3"/>
  <c r="H179" i="3"/>
  <c r="J179" i="3"/>
  <c r="H186" i="3"/>
  <c r="K186" i="3"/>
  <c r="I186" i="3"/>
  <c r="J186" i="3"/>
  <c r="F186" i="3"/>
  <c r="J124" i="3"/>
  <c r="K124" i="3"/>
  <c r="H124" i="3"/>
  <c r="F124" i="3"/>
  <c r="I124" i="3"/>
  <c r="K122" i="3"/>
  <c r="J122" i="3"/>
  <c r="F122" i="3"/>
  <c r="I122" i="3"/>
  <c r="H122" i="3"/>
  <c r="K130" i="3"/>
  <c r="H130" i="3"/>
  <c r="J130" i="3"/>
  <c r="F130" i="3"/>
  <c r="I130" i="3"/>
  <c r="K152" i="3"/>
  <c r="J152" i="3"/>
  <c r="F152" i="3"/>
  <c r="H152" i="3"/>
  <c r="I152" i="3"/>
  <c r="H168" i="3"/>
  <c r="J168" i="3"/>
  <c r="I168" i="3"/>
  <c r="K168" i="3"/>
  <c r="F168" i="3"/>
  <c r="F189" i="3"/>
  <c r="J189" i="3"/>
  <c r="I189" i="3"/>
  <c r="H189" i="3"/>
  <c r="K189" i="3"/>
  <c r="K109" i="3"/>
  <c r="I109" i="3"/>
  <c r="F109" i="3"/>
  <c r="H109" i="3"/>
  <c r="J109" i="3"/>
  <c r="F187" i="3"/>
  <c r="J187" i="3"/>
  <c r="I187" i="3"/>
  <c r="K187" i="3"/>
  <c r="H187" i="3"/>
  <c r="H138" i="3"/>
  <c r="I138" i="3"/>
  <c r="K138" i="3"/>
  <c r="F138" i="3"/>
  <c r="J138" i="3"/>
  <c r="I188" i="3"/>
  <c r="K188" i="3"/>
  <c r="J188" i="3"/>
  <c r="F188" i="3"/>
  <c r="H188" i="3"/>
  <c r="J129" i="3"/>
  <c r="F129" i="3"/>
  <c r="H129" i="3"/>
  <c r="I129" i="3"/>
  <c r="K129" i="3"/>
  <c r="I103" i="3"/>
  <c r="J103" i="3"/>
  <c r="K103" i="3"/>
  <c r="H103" i="3"/>
  <c r="F103" i="3"/>
  <c r="K7" i="3"/>
  <c r="I7" i="3"/>
  <c r="H7" i="3"/>
  <c r="F7" i="3"/>
  <c r="J7" i="3"/>
  <c r="I14" i="3"/>
  <c r="J14" i="3"/>
  <c r="K14" i="3"/>
  <c r="F14" i="3"/>
  <c r="H14" i="3"/>
  <c r="H56" i="3"/>
  <c r="K56" i="3"/>
  <c r="J56" i="3"/>
  <c r="F56" i="3"/>
  <c r="I56" i="3"/>
  <c r="F57" i="3"/>
  <c r="I57" i="3"/>
  <c r="H57" i="3"/>
  <c r="J57" i="3"/>
  <c r="K57" i="3"/>
  <c r="I77" i="3"/>
  <c r="K77" i="3"/>
  <c r="F77" i="3"/>
  <c r="H77" i="3"/>
  <c r="J77" i="3"/>
  <c r="K41" i="3"/>
  <c r="J41" i="3"/>
  <c r="F41" i="3"/>
  <c r="I41" i="3"/>
  <c r="H41" i="3"/>
  <c r="I35" i="3"/>
  <c r="H35" i="3"/>
  <c r="F35" i="3"/>
  <c r="K35" i="3"/>
  <c r="J35" i="3"/>
  <c r="J48" i="3"/>
  <c r="H48" i="3"/>
  <c r="K48" i="3"/>
  <c r="F48" i="3"/>
  <c r="I48" i="3"/>
  <c r="J17" i="3"/>
  <c r="F17" i="3"/>
  <c r="I17" i="3"/>
  <c r="H17" i="3"/>
  <c r="K17" i="3"/>
  <c r="K76" i="3"/>
  <c r="J76" i="3"/>
  <c r="F76" i="3"/>
  <c r="I76" i="3"/>
  <c r="H76" i="3"/>
  <c r="F89" i="3"/>
  <c r="K89" i="3"/>
  <c r="I89" i="3"/>
  <c r="J89" i="3"/>
  <c r="H89" i="3"/>
  <c r="F69" i="3"/>
  <c r="K69" i="3"/>
  <c r="I69" i="3"/>
  <c r="H69" i="3"/>
  <c r="J69" i="3"/>
  <c r="K43" i="3"/>
  <c r="J43" i="3"/>
  <c r="I43" i="3"/>
  <c r="H43" i="3"/>
  <c r="F43" i="3"/>
  <c r="H68" i="3"/>
  <c r="K68" i="3"/>
  <c r="F68" i="3"/>
  <c r="I68" i="3"/>
  <c r="J68" i="3"/>
  <c r="I4" i="3"/>
  <c r="H4" i="3"/>
  <c r="J4" i="3"/>
  <c r="F4" i="3"/>
  <c r="K4" i="3"/>
  <c r="J80" i="3"/>
  <c r="I80" i="3"/>
  <c r="H80" i="3"/>
  <c r="K80" i="3"/>
  <c r="F80" i="3"/>
  <c r="F74" i="3"/>
  <c r="J74" i="3"/>
  <c r="H74" i="3"/>
  <c r="I74" i="3"/>
  <c r="K74" i="3"/>
  <c r="K32" i="3"/>
  <c r="F32" i="3"/>
  <c r="J32" i="3"/>
  <c r="H32" i="3"/>
  <c r="I32" i="3"/>
  <c r="I45" i="3"/>
  <c r="H45" i="3"/>
  <c r="J45" i="3"/>
  <c r="K45" i="3"/>
  <c r="F45" i="3"/>
  <c r="F44" i="3"/>
  <c r="I44" i="3"/>
  <c r="H44" i="3"/>
  <c r="K44" i="3"/>
  <c r="J44" i="3"/>
  <c r="J27" i="3"/>
  <c r="K27" i="3"/>
  <c r="H27" i="3"/>
  <c r="I27" i="3"/>
  <c r="F27" i="3"/>
  <c r="H94" i="3"/>
  <c r="K94" i="3"/>
  <c r="F94" i="3"/>
  <c r="I94" i="3"/>
  <c r="J94" i="3"/>
  <c r="J97" i="3"/>
  <c r="F97" i="3"/>
  <c r="K97" i="3"/>
  <c r="I97" i="3"/>
  <c r="H97" i="3"/>
  <c r="J96" i="3"/>
  <c r="F96" i="3"/>
  <c r="I96" i="3"/>
  <c r="K96" i="3"/>
  <c r="H96" i="3"/>
  <c r="F217" i="3"/>
  <c r="J217" i="3"/>
  <c r="K217" i="3"/>
  <c r="I217" i="3"/>
  <c r="H217" i="3"/>
  <c r="F214" i="3"/>
  <c r="J214" i="3"/>
  <c r="K214" i="3"/>
  <c r="I214" i="3"/>
  <c r="H214" i="3"/>
  <c r="K248" i="3"/>
  <c r="F248" i="3"/>
  <c r="I248" i="3"/>
  <c r="H248" i="3"/>
  <c r="J248" i="3"/>
  <c r="K237" i="3"/>
  <c r="I237" i="3"/>
  <c r="H237" i="3"/>
  <c r="J237" i="3"/>
  <c r="F237" i="3"/>
  <c r="H229" i="3"/>
  <c r="F229" i="3"/>
  <c r="J229" i="3"/>
  <c r="K229" i="3"/>
  <c r="I229" i="3"/>
  <c r="H763" i="3"/>
  <c r="F763" i="3"/>
  <c r="K763" i="3"/>
  <c r="J763" i="3"/>
  <c r="I763" i="3"/>
  <c r="H270" i="3"/>
  <c r="J270" i="3"/>
  <c r="K270" i="3"/>
  <c r="F270" i="3"/>
  <c r="I270" i="3"/>
  <c r="K689" i="3"/>
  <c r="I689" i="3"/>
  <c r="H689" i="3"/>
  <c r="F689" i="3"/>
  <c r="J689" i="3"/>
  <c r="F449" i="3"/>
  <c r="I449" i="3"/>
  <c r="J449" i="3"/>
  <c r="H449" i="3"/>
  <c r="K449" i="3"/>
  <c r="F434" i="3"/>
  <c r="J434" i="3"/>
  <c r="I434" i="3"/>
  <c r="H434" i="3"/>
  <c r="K434" i="3"/>
  <c r="H474" i="3"/>
  <c r="I474" i="3"/>
  <c r="J474" i="3"/>
  <c r="K474" i="3"/>
  <c r="F474" i="3"/>
  <c r="F633" i="3"/>
  <c r="J633" i="3"/>
  <c r="I633" i="3"/>
  <c r="H633" i="3"/>
  <c r="K633" i="3"/>
  <c r="F368" i="3"/>
  <c r="K368" i="3"/>
  <c r="I368" i="3"/>
  <c r="J368" i="3"/>
  <c r="H368" i="3"/>
  <c r="J280" i="3"/>
  <c r="H280" i="3"/>
  <c r="K280" i="3"/>
  <c r="I280" i="3"/>
  <c r="F280" i="3"/>
  <c r="J926" i="3"/>
  <c r="F926" i="3"/>
  <c r="H926" i="3"/>
  <c r="K926" i="3"/>
  <c r="I926" i="3"/>
  <c r="K39" i="3"/>
  <c r="H39" i="3"/>
  <c r="I39" i="3"/>
  <c r="J39" i="3"/>
  <c r="F39" i="3"/>
  <c r="J919" i="3"/>
  <c r="F919" i="3"/>
  <c r="I919" i="3"/>
  <c r="H919" i="3"/>
  <c r="K919" i="3"/>
  <c r="K256" i="3"/>
  <c r="I256" i="3"/>
  <c r="F256" i="3"/>
  <c r="H256" i="3"/>
  <c r="J256" i="3"/>
  <c r="F278" i="3"/>
  <c r="I278" i="3"/>
  <c r="H278" i="3"/>
  <c r="J278" i="3"/>
  <c r="K278" i="3"/>
  <c r="J452" i="3"/>
  <c r="F452" i="3"/>
  <c r="I452" i="3"/>
  <c r="K452" i="3"/>
  <c r="H452" i="3"/>
  <c r="H322" i="3"/>
  <c r="I322" i="3"/>
  <c r="F322" i="3"/>
  <c r="K322" i="3"/>
  <c r="J322" i="3"/>
  <c r="J718" i="3"/>
  <c r="F718" i="3"/>
  <c r="I718" i="3"/>
  <c r="H718" i="3"/>
  <c r="K718" i="3"/>
  <c r="J225" i="3"/>
  <c r="H225" i="3"/>
  <c r="F225" i="3"/>
  <c r="K225" i="3"/>
  <c r="I225" i="3"/>
  <c r="F233" i="3"/>
  <c r="I233" i="3"/>
  <c r="K233" i="3"/>
  <c r="J233" i="3"/>
  <c r="H233" i="3"/>
  <c r="H821" i="3"/>
  <c r="I821" i="3"/>
  <c r="K821" i="3"/>
  <c r="F821" i="3"/>
  <c r="J821" i="3"/>
  <c r="K414" i="3"/>
  <c r="H414" i="3"/>
  <c r="F414" i="3"/>
  <c r="J414" i="3"/>
  <c r="I414" i="3"/>
  <c r="H906" i="3"/>
  <c r="I906" i="3"/>
  <c r="F906" i="3"/>
  <c r="J906" i="3"/>
  <c r="K906" i="3"/>
  <c r="J344" i="3"/>
  <c r="H344" i="3"/>
  <c r="K344" i="3"/>
  <c r="F344" i="3"/>
  <c r="I344" i="3"/>
  <c r="H607" i="3"/>
  <c r="F607" i="3"/>
  <c r="I607" i="3"/>
  <c r="K607" i="3"/>
  <c r="J607" i="3"/>
  <c r="J478" i="3"/>
  <c r="K478" i="3"/>
  <c r="I478" i="3"/>
  <c r="H478" i="3"/>
  <c r="F478" i="3"/>
  <c r="J314" i="3"/>
  <c r="K314" i="3"/>
  <c r="I314" i="3"/>
  <c r="F314" i="3"/>
  <c r="H314" i="3"/>
  <c r="F323" i="3"/>
  <c r="J323" i="3"/>
  <c r="H323" i="3"/>
  <c r="I323" i="3"/>
  <c r="K323" i="3"/>
  <c r="I684" i="3"/>
  <c r="F684" i="3"/>
  <c r="J684" i="3"/>
  <c r="K684" i="3"/>
  <c r="H684" i="3"/>
  <c r="J861" i="8"/>
  <c r="K861" i="8"/>
  <c r="F300" i="3"/>
  <c r="H300" i="3"/>
  <c r="I300" i="3"/>
  <c r="K300" i="3"/>
  <c r="J300" i="3"/>
  <c r="F410" i="3"/>
  <c r="H410" i="3"/>
  <c r="K410" i="3"/>
  <c r="J410" i="3"/>
  <c r="I410" i="3"/>
  <c r="H367" i="3"/>
  <c r="J367" i="3"/>
  <c r="I367" i="3"/>
  <c r="F367" i="3"/>
  <c r="K367" i="3"/>
  <c r="H566" i="3"/>
  <c r="F566" i="3"/>
  <c r="I566" i="3"/>
  <c r="J566" i="3"/>
  <c r="K566" i="3"/>
  <c r="F373" i="3"/>
  <c r="K373" i="3"/>
  <c r="J373" i="3"/>
  <c r="H373" i="3"/>
  <c r="I373" i="3"/>
  <c r="J220" i="3"/>
  <c r="K220" i="3"/>
  <c r="I220" i="3"/>
  <c r="H220" i="3"/>
  <c r="F220" i="3"/>
  <c r="I221" i="3"/>
  <c r="H221" i="3"/>
  <c r="K221" i="3"/>
  <c r="F221" i="3"/>
  <c r="J221" i="3"/>
  <c r="K448" i="3"/>
  <c r="J448" i="3"/>
  <c r="F448" i="3"/>
  <c r="I448" i="3"/>
  <c r="H448" i="3"/>
  <c r="J774" i="3"/>
  <c r="I774" i="3"/>
  <c r="F774" i="3"/>
  <c r="K774" i="3"/>
  <c r="H774" i="3"/>
  <c r="J900" i="8"/>
  <c r="K900" i="8"/>
  <c r="F824" i="3"/>
  <c r="K824" i="3"/>
  <c r="H824" i="3"/>
  <c r="I824" i="3"/>
  <c r="J824" i="3"/>
  <c r="J916" i="3"/>
  <c r="I916" i="3"/>
  <c r="K916" i="3"/>
  <c r="H916" i="3"/>
  <c r="F916" i="3"/>
  <c r="I748" i="3"/>
  <c r="K748" i="3"/>
  <c r="H748" i="3"/>
  <c r="F748" i="3"/>
  <c r="J748" i="3"/>
  <c r="I998" i="3"/>
  <c r="H998" i="3"/>
  <c r="K998" i="3"/>
  <c r="F998" i="3"/>
  <c r="J998" i="3"/>
  <c r="I502" i="3"/>
  <c r="H502" i="3"/>
  <c r="J502" i="3"/>
  <c r="F502" i="3"/>
  <c r="K502" i="3"/>
  <c r="H902" i="3"/>
  <c r="I902" i="3"/>
  <c r="F902" i="3"/>
  <c r="K902" i="3"/>
  <c r="J902" i="3"/>
  <c r="I401" i="3"/>
  <c r="J401" i="3"/>
  <c r="H401" i="3"/>
  <c r="F401" i="3"/>
  <c r="K401" i="3"/>
  <c r="K507" i="3"/>
  <c r="H507" i="3"/>
  <c r="I507" i="3"/>
  <c r="F507" i="3"/>
  <c r="J507" i="3"/>
  <c r="I353" i="3"/>
  <c r="F353" i="3"/>
  <c r="H353" i="3"/>
  <c r="J353" i="3"/>
  <c r="K353" i="3"/>
  <c r="H954" i="3"/>
  <c r="F954" i="3"/>
  <c r="J954" i="3"/>
  <c r="K954" i="3"/>
  <c r="I954" i="3"/>
  <c r="J882" i="3"/>
  <c r="H882" i="3"/>
  <c r="K882" i="3"/>
  <c r="I882" i="3"/>
  <c r="F882" i="3"/>
  <c r="F235" i="3"/>
  <c r="J235" i="3"/>
  <c r="I235" i="3"/>
  <c r="H235" i="3"/>
  <c r="K235" i="3"/>
  <c r="H208" i="3"/>
  <c r="J208" i="3"/>
  <c r="I208" i="3"/>
  <c r="K208" i="3"/>
  <c r="F208" i="3"/>
  <c r="I245" i="3"/>
  <c r="J245" i="3"/>
  <c r="K245" i="3"/>
  <c r="F245" i="3"/>
  <c r="H245" i="3"/>
  <c r="F210" i="3"/>
  <c r="I210" i="3"/>
  <c r="J210" i="3"/>
  <c r="K210" i="3"/>
  <c r="H210" i="3"/>
  <c r="H647" i="3"/>
  <c r="I647" i="3"/>
  <c r="J647" i="3"/>
  <c r="K647" i="3"/>
  <c r="F647" i="3"/>
  <c r="H578" i="3"/>
  <c r="I578" i="3"/>
  <c r="J578" i="3"/>
  <c r="K578" i="3"/>
  <c r="F578" i="3"/>
  <c r="J303" i="3"/>
  <c r="F303" i="3"/>
  <c r="H303" i="3"/>
  <c r="K303" i="3"/>
  <c r="I303" i="3"/>
  <c r="H429" i="3"/>
  <c r="I429" i="3"/>
  <c r="F429" i="3"/>
  <c r="J429" i="3"/>
  <c r="K429" i="3"/>
  <c r="K870" i="3"/>
  <c r="F870" i="3"/>
  <c r="H870" i="3"/>
  <c r="J870" i="3"/>
  <c r="I870" i="3"/>
  <c r="J258" i="3"/>
  <c r="K258" i="3"/>
  <c r="H258" i="3"/>
  <c r="I258" i="3"/>
  <c r="F258" i="3"/>
  <c r="F393" i="3"/>
  <c r="I393" i="3"/>
  <c r="J393" i="3"/>
  <c r="H393" i="3"/>
  <c r="K393" i="3"/>
  <c r="I664" i="3"/>
  <c r="K664" i="3"/>
  <c r="F664" i="3"/>
  <c r="H664" i="3"/>
  <c r="J664" i="3"/>
  <c r="I291" i="3"/>
  <c r="H291" i="3"/>
  <c r="J291" i="3"/>
  <c r="F291" i="3"/>
  <c r="K291" i="3"/>
  <c r="F862" i="3"/>
  <c r="J862" i="3"/>
  <c r="H862" i="3"/>
  <c r="I862" i="3"/>
  <c r="K862" i="3"/>
  <c r="I572" i="3"/>
  <c r="J572" i="3"/>
  <c r="H572" i="3"/>
  <c r="F572" i="3"/>
  <c r="K572" i="3"/>
  <c r="K600" i="3"/>
  <c r="F600" i="3"/>
  <c r="I600" i="3"/>
  <c r="J600" i="3"/>
  <c r="H600" i="3"/>
  <c r="I898" i="3"/>
  <c r="K898" i="3"/>
  <c r="F898" i="3"/>
  <c r="H898" i="3"/>
  <c r="J898" i="3"/>
  <c r="F736" i="3"/>
  <c r="H736" i="3"/>
  <c r="K736" i="3"/>
  <c r="J736" i="3"/>
  <c r="I736" i="3"/>
  <c r="K980" i="3"/>
  <c r="I980" i="3"/>
  <c r="J980" i="3"/>
  <c r="F980" i="3"/>
  <c r="H980" i="3"/>
  <c r="H347" i="3"/>
  <c r="I347" i="3"/>
  <c r="K347" i="3"/>
  <c r="J347" i="3"/>
  <c r="F347" i="3"/>
  <c r="J848" i="8"/>
  <c r="K848" i="8"/>
  <c r="I616" i="3"/>
  <c r="K616" i="3"/>
  <c r="F616" i="3"/>
  <c r="J616" i="3"/>
  <c r="H616" i="3"/>
  <c r="J355" i="3"/>
  <c r="I355" i="3"/>
  <c r="F355" i="3"/>
  <c r="H355" i="3"/>
  <c r="K355" i="3"/>
  <c r="K472" i="3"/>
  <c r="H472" i="3"/>
  <c r="J472" i="3"/>
  <c r="I472" i="3"/>
  <c r="F472" i="3"/>
  <c r="I436" i="3"/>
  <c r="K436" i="3"/>
  <c r="J436" i="3"/>
  <c r="H436" i="3"/>
  <c r="F436" i="3"/>
  <c r="J567" i="3"/>
  <c r="I567" i="3"/>
  <c r="K567" i="3"/>
  <c r="H567" i="3"/>
  <c r="F567" i="3"/>
  <c r="H656" i="3"/>
  <c r="I656" i="3"/>
  <c r="J656" i="3"/>
  <c r="F656" i="3"/>
  <c r="K656" i="3"/>
  <c r="J948" i="3"/>
  <c r="I948" i="3"/>
  <c r="F948" i="3"/>
  <c r="H948" i="3"/>
  <c r="K948" i="3"/>
  <c r="F601" i="3"/>
  <c r="H601" i="3"/>
  <c r="K601" i="3"/>
  <c r="J601" i="3"/>
  <c r="I601" i="3"/>
  <c r="J376" i="3"/>
  <c r="F376" i="3"/>
  <c r="I376" i="3"/>
  <c r="H376" i="3"/>
  <c r="K376" i="3"/>
  <c r="H495" i="3"/>
  <c r="F495" i="3"/>
  <c r="K495" i="3"/>
  <c r="I495" i="3"/>
  <c r="J495" i="3"/>
  <c r="K421" i="3"/>
  <c r="I421" i="3"/>
  <c r="F421" i="3"/>
  <c r="J421" i="3"/>
  <c r="H421" i="3"/>
  <c r="K590" i="3"/>
  <c r="F590" i="3"/>
  <c r="I590" i="3"/>
  <c r="J590" i="3"/>
  <c r="H590" i="3"/>
  <c r="H465" i="3"/>
  <c r="J465" i="3"/>
  <c r="I465" i="3"/>
  <c r="K465" i="3"/>
  <c r="F465" i="3"/>
  <c r="J977" i="3"/>
  <c r="F977" i="3"/>
  <c r="I977" i="3"/>
  <c r="K977" i="3"/>
  <c r="H977" i="3"/>
  <c r="H928" i="3"/>
  <c r="F928" i="3"/>
  <c r="J928" i="3"/>
  <c r="K928" i="3"/>
  <c r="I928" i="3"/>
  <c r="I415" i="3"/>
  <c r="K415" i="3"/>
  <c r="J415" i="3"/>
  <c r="F415" i="3"/>
  <c r="H415" i="3"/>
  <c r="F298" i="3"/>
  <c r="H298" i="3"/>
  <c r="I298" i="3"/>
  <c r="J298" i="3"/>
  <c r="K298" i="3"/>
  <c r="J935" i="8"/>
  <c r="K935" i="8"/>
  <c r="J939" i="8"/>
  <c r="K939" i="8"/>
  <c r="J869" i="3"/>
  <c r="I869" i="3"/>
  <c r="H869" i="3"/>
  <c r="K869" i="3"/>
  <c r="F869" i="3"/>
  <c r="I814" i="3"/>
  <c r="H814" i="3"/>
  <c r="F814" i="3"/>
  <c r="J814" i="3"/>
  <c r="K814" i="3"/>
  <c r="I811" i="3"/>
  <c r="K811" i="3"/>
  <c r="J811" i="3"/>
  <c r="F811" i="3"/>
  <c r="H811" i="3"/>
  <c r="F276" i="3"/>
  <c r="K276" i="3"/>
  <c r="J276" i="3"/>
  <c r="H276" i="3"/>
  <c r="I276" i="3"/>
  <c r="I640" i="3"/>
  <c r="K640" i="3"/>
  <c r="F640" i="3"/>
  <c r="J640" i="3"/>
  <c r="H640" i="3"/>
  <c r="H910" i="3"/>
  <c r="F910" i="3"/>
  <c r="K910" i="3"/>
  <c r="J910" i="3"/>
  <c r="I910" i="3"/>
  <c r="F422" i="3"/>
  <c r="K422" i="3"/>
  <c r="I422" i="3"/>
  <c r="J422" i="3"/>
  <c r="H422" i="3"/>
  <c r="K900" i="3"/>
  <c r="H900" i="3"/>
  <c r="J900" i="3"/>
  <c r="I900" i="3"/>
  <c r="F900" i="3"/>
  <c r="I943" i="3"/>
  <c r="K943" i="3"/>
  <c r="H943" i="3"/>
  <c r="J943" i="3"/>
  <c r="F943" i="3"/>
  <c r="I309" i="3"/>
  <c r="K309" i="3"/>
  <c r="F309" i="3"/>
  <c r="J309" i="3"/>
  <c r="H309" i="3"/>
  <c r="H359" i="3"/>
  <c r="F359" i="3"/>
  <c r="J359" i="3"/>
  <c r="I359" i="3"/>
  <c r="K359" i="3"/>
  <c r="K321" i="3"/>
  <c r="I321" i="3"/>
  <c r="J321" i="3"/>
  <c r="H321" i="3"/>
  <c r="F321" i="3"/>
  <c r="H604" i="3"/>
  <c r="J604" i="3"/>
  <c r="I604" i="3"/>
  <c r="K604" i="3"/>
  <c r="F604" i="3"/>
  <c r="J887" i="3"/>
  <c r="H887" i="3"/>
  <c r="K887" i="3"/>
  <c r="F887" i="3"/>
  <c r="I887" i="3"/>
  <c r="J808" i="3"/>
  <c r="F808" i="3"/>
  <c r="K808" i="3"/>
  <c r="H808" i="3"/>
  <c r="I808" i="3"/>
  <c r="I834" i="3"/>
  <c r="F834" i="3"/>
  <c r="J834" i="3"/>
  <c r="K834" i="3"/>
  <c r="H834" i="3"/>
  <c r="H468" i="3"/>
  <c r="I468" i="3"/>
  <c r="K468" i="3"/>
  <c r="F468" i="3"/>
  <c r="J468" i="3"/>
  <c r="H441" i="3"/>
  <c r="I441" i="3"/>
  <c r="J441" i="3"/>
  <c r="K441" i="3"/>
  <c r="F441" i="3"/>
  <c r="J312" i="3"/>
  <c r="K312" i="3"/>
  <c r="H312" i="3"/>
  <c r="I312" i="3"/>
  <c r="F312" i="3"/>
  <c r="H354" i="3"/>
  <c r="F354" i="3"/>
  <c r="K354" i="3"/>
  <c r="I354" i="3"/>
  <c r="J354" i="3"/>
  <c r="I976" i="3"/>
  <c r="F976" i="3"/>
  <c r="H976" i="3"/>
  <c r="J976" i="3"/>
  <c r="K976" i="3"/>
  <c r="F924" i="3"/>
  <c r="K924" i="3"/>
  <c r="H924" i="3"/>
  <c r="I924" i="3"/>
  <c r="J924" i="3"/>
  <c r="K737" i="3"/>
  <c r="F737" i="3"/>
  <c r="I737" i="3"/>
  <c r="J737" i="3"/>
  <c r="H737" i="3"/>
  <c r="J597" i="3"/>
  <c r="I597" i="3"/>
  <c r="K597" i="3"/>
  <c r="H597" i="3"/>
  <c r="F597" i="3"/>
  <c r="F661" i="3"/>
  <c r="H661" i="3"/>
  <c r="I661" i="3"/>
  <c r="K661" i="3"/>
  <c r="J661" i="3"/>
  <c r="J815" i="3"/>
  <c r="K815" i="3"/>
  <c r="H815" i="3"/>
  <c r="I815" i="3"/>
  <c r="F815" i="3"/>
  <c r="J835" i="3"/>
  <c r="K835" i="3"/>
  <c r="F835" i="3"/>
  <c r="I835" i="3"/>
  <c r="H835" i="3"/>
  <c r="H679" i="3"/>
  <c r="J679" i="3"/>
  <c r="K679" i="3"/>
  <c r="I679" i="3"/>
  <c r="F679" i="3"/>
  <c r="J433" i="3"/>
  <c r="I433" i="3"/>
  <c r="F433" i="3"/>
  <c r="H433" i="3"/>
  <c r="K433" i="3"/>
  <c r="K473" i="3"/>
  <c r="I473" i="3"/>
  <c r="H473" i="3"/>
  <c r="J473" i="3"/>
  <c r="F473" i="3"/>
  <c r="J964" i="8"/>
  <c r="K964" i="8"/>
  <c r="I701" i="3"/>
  <c r="K701" i="3"/>
  <c r="H701" i="3"/>
  <c r="F701" i="3"/>
  <c r="J701" i="3"/>
  <c r="H966" i="3"/>
  <c r="J966" i="3"/>
  <c r="K966" i="3"/>
  <c r="I966" i="3"/>
  <c r="F966" i="3"/>
  <c r="K888" i="3"/>
  <c r="F888" i="3"/>
  <c r="H888" i="3"/>
  <c r="I888" i="3"/>
  <c r="J888" i="3"/>
  <c r="I358" i="3"/>
  <c r="J358" i="3"/>
  <c r="F358" i="3"/>
  <c r="H358" i="3"/>
  <c r="K358" i="3"/>
  <c r="K785" i="3"/>
  <c r="J785" i="3"/>
  <c r="I785" i="3"/>
  <c r="F785" i="3"/>
  <c r="H785" i="3"/>
  <c r="F710" i="3"/>
  <c r="K710" i="3"/>
  <c r="J710" i="3"/>
  <c r="H710" i="3"/>
  <c r="I710" i="3"/>
  <c r="J497" i="3"/>
  <c r="K497" i="3"/>
  <c r="F497" i="3"/>
  <c r="I497" i="3"/>
  <c r="H497" i="3"/>
  <c r="H440" i="3"/>
  <c r="F440" i="3"/>
  <c r="K440" i="3"/>
  <c r="J440" i="3"/>
  <c r="I440" i="3"/>
  <c r="K924" i="8"/>
  <c r="J924" i="8"/>
  <c r="I525" i="3"/>
  <c r="K525" i="3"/>
  <c r="J525" i="3"/>
  <c r="H525" i="3"/>
  <c r="F525" i="3"/>
  <c r="J272" i="3"/>
  <c r="H272" i="3"/>
  <c r="K272" i="3"/>
  <c r="I272" i="3"/>
  <c r="F272" i="3"/>
  <c r="H261" i="3"/>
  <c r="J261" i="3"/>
  <c r="F261" i="3"/>
  <c r="K261" i="3"/>
  <c r="I261" i="3"/>
  <c r="J949" i="3"/>
  <c r="H949" i="3"/>
  <c r="I949" i="3"/>
  <c r="K949" i="3"/>
  <c r="F949" i="3"/>
  <c r="F802" i="3"/>
  <c r="H802" i="3"/>
  <c r="I802" i="3"/>
  <c r="J802" i="3"/>
  <c r="K802" i="3"/>
  <c r="K823" i="8"/>
  <c r="J823" i="8"/>
  <c r="J787" i="8"/>
  <c r="K787" i="8"/>
  <c r="I496" i="3"/>
  <c r="F496" i="3"/>
  <c r="H496" i="3"/>
  <c r="J496" i="3"/>
  <c r="K496" i="3"/>
  <c r="K391" i="3"/>
  <c r="H391" i="3"/>
  <c r="F391" i="3"/>
  <c r="J391" i="3"/>
  <c r="I391" i="3"/>
  <c r="K707" i="3"/>
  <c r="I707" i="3"/>
  <c r="F707" i="3"/>
  <c r="J707" i="3"/>
  <c r="H707" i="3"/>
  <c r="H563" i="3"/>
  <c r="K563" i="3"/>
  <c r="F563" i="3"/>
  <c r="J563" i="3"/>
  <c r="I563" i="3"/>
  <c r="H493" i="3"/>
  <c r="K493" i="3"/>
  <c r="F493" i="3"/>
  <c r="J493" i="3"/>
  <c r="I493" i="3"/>
  <c r="I830" i="3"/>
  <c r="H830" i="3"/>
  <c r="K830" i="3"/>
  <c r="F830" i="3"/>
  <c r="J830" i="3"/>
  <c r="K898" i="8"/>
  <c r="J898" i="8"/>
  <c r="K385" i="3"/>
  <c r="I385" i="3"/>
  <c r="J385" i="3"/>
  <c r="F385" i="3"/>
  <c r="H385" i="3"/>
  <c r="F397" i="3"/>
  <c r="H397" i="3"/>
  <c r="I397" i="3"/>
  <c r="J397" i="3"/>
  <c r="K397" i="3"/>
  <c r="F526" i="3"/>
  <c r="I526" i="3"/>
  <c r="J526" i="3"/>
  <c r="H526" i="3"/>
  <c r="K526" i="3"/>
  <c r="I365" i="3"/>
  <c r="K365" i="3"/>
  <c r="F365" i="3"/>
  <c r="J365" i="3"/>
  <c r="H365" i="3"/>
  <c r="H325" i="3"/>
  <c r="K325" i="3"/>
  <c r="J325" i="3"/>
  <c r="F325" i="3"/>
  <c r="I325" i="3"/>
  <c r="K487" i="3"/>
  <c r="H487" i="3"/>
  <c r="I487" i="3"/>
  <c r="J487" i="3"/>
  <c r="F487" i="3"/>
  <c r="I506" i="3"/>
  <c r="J506" i="3"/>
  <c r="H506" i="3"/>
  <c r="F506" i="3"/>
  <c r="K506" i="3"/>
  <c r="F423" i="3"/>
  <c r="I423" i="3"/>
  <c r="H423" i="3"/>
  <c r="J423" i="3"/>
  <c r="K423" i="3"/>
  <c r="K712" i="3"/>
  <c r="J712" i="3"/>
  <c r="I712" i="3"/>
  <c r="F712" i="3"/>
  <c r="H712" i="3"/>
  <c r="J234" i="3"/>
  <c r="F234" i="3"/>
  <c r="K234" i="3"/>
  <c r="I234" i="3"/>
  <c r="H234" i="3"/>
  <c r="J568" i="3"/>
  <c r="K568" i="3"/>
  <c r="H568" i="3"/>
  <c r="I568" i="3"/>
  <c r="F568" i="3"/>
  <c r="H649" i="3"/>
  <c r="J649" i="3"/>
  <c r="F649" i="3"/>
  <c r="I649" i="3"/>
  <c r="K649" i="3"/>
  <c r="J973" i="8"/>
  <c r="K973" i="8"/>
  <c r="K392" i="3"/>
  <c r="F392" i="3"/>
  <c r="I392" i="3"/>
  <c r="H392" i="3"/>
  <c r="J392" i="3"/>
  <c r="H752" i="3"/>
  <c r="J752" i="3"/>
  <c r="I752" i="3"/>
  <c r="K752" i="3"/>
  <c r="F752" i="3"/>
  <c r="K675" i="3"/>
  <c r="J675" i="3"/>
  <c r="F675" i="3"/>
  <c r="H675" i="3"/>
  <c r="I675" i="3"/>
  <c r="F876" i="3"/>
  <c r="H876" i="3"/>
  <c r="J876" i="3"/>
  <c r="K876" i="3"/>
  <c r="I876" i="3"/>
  <c r="K984" i="3"/>
  <c r="J984" i="3"/>
  <c r="F984" i="3"/>
  <c r="I984" i="3"/>
  <c r="H984" i="3"/>
  <c r="J820" i="8"/>
  <c r="K820" i="8"/>
  <c r="F459" i="3"/>
  <c r="H459" i="3"/>
  <c r="J459" i="3"/>
  <c r="I459" i="3"/>
  <c r="K459" i="3"/>
  <c r="F369" i="3"/>
  <c r="K369" i="3"/>
  <c r="H369" i="3"/>
  <c r="I369" i="3"/>
  <c r="J369" i="3"/>
  <c r="H594" i="3"/>
  <c r="F594" i="3"/>
  <c r="I594" i="3"/>
  <c r="J594" i="3"/>
  <c r="K594" i="3"/>
  <c r="H389" i="3"/>
  <c r="J389" i="3"/>
  <c r="F389" i="3"/>
  <c r="I389" i="3"/>
  <c r="K389" i="3"/>
  <c r="I631" i="3"/>
  <c r="F631" i="3"/>
  <c r="J631" i="3"/>
  <c r="K631" i="3"/>
  <c r="H631" i="3"/>
  <c r="F302" i="3"/>
  <c r="H302" i="3"/>
  <c r="I302" i="3"/>
  <c r="K302" i="3"/>
  <c r="J302" i="3"/>
  <c r="J363" i="3"/>
  <c r="F363" i="3"/>
  <c r="K363" i="3"/>
  <c r="I363" i="3"/>
  <c r="H363" i="3"/>
  <c r="J366" i="3"/>
  <c r="H366" i="3"/>
  <c r="F366" i="3"/>
  <c r="I366" i="3"/>
  <c r="K366" i="3"/>
  <c r="K268" i="3"/>
  <c r="H268" i="3"/>
  <c r="F268" i="3"/>
  <c r="J268" i="3"/>
  <c r="I268" i="3"/>
  <c r="K361" i="3"/>
  <c r="I361" i="3"/>
  <c r="H361" i="3"/>
  <c r="J361" i="3"/>
  <c r="F361" i="3"/>
  <c r="H582" i="3"/>
  <c r="F582" i="3"/>
  <c r="K582" i="3"/>
  <c r="I582" i="3"/>
  <c r="J582" i="3"/>
  <c r="K411" i="3"/>
  <c r="F411" i="3"/>
  <c r="J411" i="3"/>
  <c r="H411" i="3"/>
  <c r="I411" i="3"/>
  <c r="K828" i="3"/>
  <c r="F828" i="3"/>
  <c r="H828" i="3"/>
  <c r="J828" i="3"/>
  <c r="I828" i="3"/>
  <c r="F340" i="3"/>
  <c r="I340" i="3"/>
  <c r="H340" i="3"/>
  <c r="K340" i="3"/>
  <c r="J340" i="3"/>
  <c r="J747" i="3"/>
  <c r="F747" i="3"/>
  <c r="H747" i="3"/>
  <c r="K747" i="3"/>
  <c r="I747" i="3"/>
  <c r="H311" i="3"/>
  <c r="J311" i="3"/>
  <c r="K311" i="3"/>
  <c r="F311" i="3"/>
  <c r="I311" i="3"/>
  <c r="H791" i="3"/>
  <c r="J791" i="3"/>
  <c r="F791" i="3"/>
  <c r="K791" i="3"/>
  <c r="I791" i="3"/>
  <c r="J364" i="3"/>
  <c r="K364" i="3"/>
  <c r="H364" i="3"/>
  <c r="F364" i="3"/>
  <c r="I364" i="3"/>
  <c r="I913" i="3"/>
  <c r="J913" i="3"/>
  <c r="F913" i="3"/>
  <c r="K913" i="3"/>
  <c r="H913" i="3"/>
  <c r="J731" i="8"/>
  <c r="K731" i="8"/>
  <c r="H665" i="3"/>
  <c r="J665" i="3"/>
  <c r="I665" i="3"/>
  <c r="F665" i="3"/>
  <c r="K665" i="3"/>
  <c r="H466" i="3"/>
  <c r="J466" i="3"/>
  <c r="K466" i="3"/>
  <c r="I466" i="3"/>
  <c r="F466" i="3"/>
  <c r="J784" i="8"/>
  <c r="K784" i="8"/>
  <c r="I536" i="3"/>
  <c r="H536" i="3"/>
  <c r="F536" i="3"/>
  <c r="K536" i="3"/>
  <c r="J536" i="3"/>
  <c r="K483" i="3"/>
  <c r="H483" i="3"/>
  <c r="J483" i="3"/>
  <c r="I483" i="3"/>
  <c r="F483" i="3"/>
  <c r="I324" i="3"/>
  <c r="F324" i="3"/>
  <c r="K324" i="3"/>
  <c r="H324" i="3"/>
  <c r="J324" i="3"/>
  <c r="K845" i="3"/>
  <c r="J845" i="3"/>
  <c r="I845" i="3"/>
  <c r="F845" i="3"/>
  <c r="H845" i="3"/>
  <c r="J800" i="3"/>
  <c r="H800" i="3"/>
  <c r="K800" i="3"/>
  <c r="I800" i="3"/>
  <c r="F800" i="3"/>
  <c r="I375" i="3"/>
  <c r="H375" i="3"/>
  <c r="J375" i="3"/>
  <c r="F375" i="3"/>
  <c r="K375" i="3"/>
  <c r="J734" i="3"/>
  <c r="I734" i="3"/>
  <c r="F734" i="3"/>
  <c r="H734" i="3"/>
  <c r="K734" i="3"/>
  <c r="F390" i="3"/>
  <c r="H390" i="3"/>
  <c r="I390" i="3"/>
  <c r="J390" i="3"/>
  <c r="K390" i="3"/>
  <c r="F614" i="3"/>
  <c r="I614" i="3"/>
  <c r="J614" i="3"/>
  <c r="K614" i="3"/>
  <c r="H614" i="3"/>
  <c r="H395" i="3"/>
  <c r="J395" i="3"/>
  <c r="F395" i="3"/>
  <c r="K395" i="3"/>
  <c r="I395" i="3"/>
  <c r="H605" i="3"/>
  <c r="J605" i="3"/>
  <c r="F605" i="3"/>
  <c r="K605" i="3"/>
  <c r="I605" i="3"/>
  <c r="K562" i="3"/>
  <c r="I562" i="3"/>
  <c r="J562" i="3"/>
  <c r="H562" i="3"/>
  <c r="F562" i="3"/>
  <c r="H307" i="3"/>
  <c r="I307" i="3"/>
  <c r="J307" i="3"/>
  <c r="K307" i="3"/>
  <c r="F307" i="3"/>
  <c r="K932" i="3"/>
  <c r="I932" i="3"/>
  <c r="F932" i="3"/>
  <c r="J932" i="3"/>
  <c r="H932" i="3"/>
  <c r="H351" i="3"/>
  <c r="K351" i="3"/>
  <c r="J351" i="3"/>
  <c r="I351" i="3"/>
  <c r="F351" i="3"/>
  <c r="H721" i="3"/>
  <c r="I721" i="3"/>
  <c r="K721" i="3"/>
  <c r="F721" i="3"/>
  <c r="J721" i="3"/>
  <c r="J938" i="3"/>
  <c r="H938" i="3"/>
  <c r="I938" i="3"/>
  <c r="F938" i="3"/>
  <c r="K938" i="3"/>
  <c r="F492" i="3"/>
  <c r="H492" i="3"/>
  <c r="I492" i="3"/>
  <c r="K492" i="3"/>
  <c r="J492" i="3"/>
  <c r="K501" i="3"/>
  <c r="F501" i="3"/>
  <c r="H501" i="3"/>
  <c r="J501" i="3"/>
  <c r="I501" i="3"/>
  <c r="I648" i="3"/>
  <c r="F648" i="3"/>
  <c r="K648" i="3"/>
  <c r="J648" i="3"/>
  <c r="H648" i="3"/>
  <c r="K293" i="3"/>
  <c r="H293" i="3"/>
  <c r="I293" i="3"/>
  <c r="J293" i="3"/>
  <c r="F293" i="3"/>
  <c r="H866" i="3"/>
  <c r="F866" i="3"/>
  <c r="I866" i="3"/>
  <c r="K866" i="3"/>
  <c r="J866" i="3"/>
  <c r="I377" i="3"/>
  <c r="H377" i="3"/>
  <c r="J377" i="3"/>
  <c r="F377" i="3"/>
  <c r="K377" i="3"/>
  <c r="H611" i="3"/>
  <c r="I611" i="3"/>
  <c r="K611" i="3"/>
  <c r="J611" i="3"/>
  <c r="F611" i="3"/>
  <c r="F357" i="3"/>
  <c r="J357" i="3"/>
  <c r="H357" i="3"/>
  <c r="I357" i="3"/>
  <c r="K357" i="3"/>
  <c r="I766" i="3"/>
  <c r="F766" i="3"/>
  <c r="K766" i="3"/>
  <c r="J766" i="3"/>
  <c r="H766" i="3"/>
  <c r="K251" i="3"/>
  <c r="H251" i="3"/>
  <c r="J251" i="3"/>
  <c r="F251" i="3"/>
  <c r="I251" i="3"/>
  <c r="H833" i="3"/>
  <c r="I833" i="3"/>
  <c r="J833" i="3"/>
  <c r="F833" i="3"/>
  <c r="K833" i="3"/>
  <c r="I269" i="3"/>
  <c r="H269" i="3"/>
  <c r="J269" i="3"/>
  <c r="K269" i="3"/>
  <c r="F269" i="3"/>
  <c r="H250" i="3"/>
  <c r="K250" i="3"/>
  <c r="I250" i="3"/>
  <c r="J250" i="3"/>
  <c r="F250" i="3"/>
  <c r="K500" i="3"/>
  <c r="F500" i="3"/>
  <c r="I500" i="3"/>
  <c r="H500" i="3"/>
  <c r="J500" i="3"/>
  <c r="F915" i="3"/>
  <c r="I915" i="3"/>
  <c r="K915" i="3"/>
  <c r="H915" i="3"/>
  <c r="J915" i="3"/>
  <c r="K371" i="3"/>
  <c r="J371" i="3"/>
  <c r="F371" i="3"/>
  <c r="H371" i="3"/>
  <c r="I371" i="3"/>
  <c r="I286" i="3"/>
  <c r="J286" i="3"/>
  <c r="K286" i="3"/>
  <c r="H286" i="3"/>
  <c r="F286" i="3"/>
  <c r="J835" i="8"/>
  <c r="K835" i="8"/>
  <c r="K985" i="8"/>
  <c r="J985" i="8"/>
  <c r="I901" i="3"/>
  <c r="K901" i="3"/>
  <c r="J901" i="3"/>
  <c r="F901" i="3"/>
  <c r="H901" i="3"/>
  <c r="J668" i="3"/>
  <c r="H668" i="3"/>
  <c r="F668" i="3"/>
  <c r="I668" i="3"/>
  <c r="K668" i="3"/>
  <c r="K711" i="3"/>
  <c r="J711" i="3"/>
  <c r="F711" i="3"/>
  <c r="I711" i="3"/>
  <c r="H711" i="3"/>
  <c r="I331" i="3"/>
  <c r="J331" i="3"/>
  <c r="H331" i="3"/>
  <c r="K331" i="3"/>
  <c r="F331" i="3"/>
  <c r="I850" i="3"/>
  <c r="J850" i="3"/>
  <c r="H850" i="3"/>
  <c r="K850" i="3"/>
  <c r="F850" i="3"/>
  <c r="K988" i="8"/>
  <c r="J988" i="8"/>
  <c r="I546" i="3"/>
  <c r="F546" i="3"/>
  <c r="H546" i="3"/>
  <c r="K546" i="3"/>
  <c r="J546" i="3"/>
  <c r="I549" i="3"/>
  <c r="H549" i="3"/>
  <c r="J549" i="3"/>
  <c r="F549" i="3"/>
  <c r="K549" i="3"/>
  <c r="F804" i="3"/>
  <c r="J804" i="3"/>
  <c r="I804" i="3"/>
  <c r="H804" i="3"/>
  <c r="K804" i="3"/>
  <c r="H813" i="3"/>
  <c r="J813" i="3"/>
  <c r="F813" i="3"/>
  <c r="I813" i="3"/>
  <c r="K813" i="3"/>
  <c r="H407" i="3"/>
  <c r="I407" i="3"/>
  <c r="J407" i="3"/>
  <c r="F407" i="3"/>
  <c r="K407" i="3"/>
  <c r="I400" i="3"/>
  <c r="H400" i="3"/>
  <c r="K400" i="3"/>
  <c r="J400" i="3"/>
  <c r="F400" i="3"/>
  <c r="I460" i="3"/>
  <c r="K460" i="3"/>
  <c r="H460" i="3"/>
  <c r="F460" i="3"/>
  <c r="J460" i="3"/>
  <c r="J742" i="8"/>
  <c r="K742" i="8"/>
  <c r="J427" i="3"/>
  <c r="F427" i="3"/>
  <c r="H427" i="3"/>
  <c r="I427" i="3"/>
  <c r="K427" i="3"/>
  <c r="K304" i="3"/>
  <c r="J304" i="3"/>
  <c r="H304" i="3"/>
  <c r="F304" i="3"/>
  <c r="I304" i="3"/>
  <c r="J405" i="3"/>
  <c r="K405" i="3"/>
  <c r="I405" i="3"/>
  <c r="F405" i="3"/>
  <c r="H405" i="3"/>
  <c r="H627" i="3"/>
  <c r="I627" i="3"/>
  <c r="K627" i="3"/>
  <c r="J627" i="3"/>
  <c r="F627" i="3"/>
  <c r="I227" i="3"/>
  <c r="H227" i="3"/>
  <c r="K227" i="3"/>
  <c r="F227" i="3"/>
  <c r="J227" i="3"/>
  <c r="J987" i="8"/>
  <c r="K987" i="8"/>
  <c r="H345" i="3"/>
  <c r="K345" i="3"/>
  <c r="F345" i="3"/>
  <c r="J345" i="3"/>
  <c r="I345" i="3"/>
  <c r="I589" i="3"/>
  <c r="J589" i="3"/>
  <c r="F589" i="3"/>
  <c r="H589" i="3"/>
  <c r="K589" i="3"/>
  <c r="K338" i="3"/>
  <c r="H338" i="3"/>
  <c r="F338" i="3"/>
  <c r="J338" i="3"/>
  <c r="I338" i="3"/>
  <c r="K296" i="3"/>
  <c r="H296" i="3"/>
  <c r="F296" i="3"/>
  <c r="J296" i="3"/>
  <c r="I296" i="3"/>
  <c r="J674" i="3"/>
  <c r="K674" i="3"/>
  <c r="I674" i="3"/>
  <c r="F674" i="3"/>
  <c r="H674" i="3"/>
  <c r="F583" i="3"/>
  <c r="K583" i="3"/>
  <c r="J583" i="3"/>
  <c r="I583" i="3"/>
  <c r="H583" i="3"/>
  <c r="F398" i="3"/>
  <c r="H398" i="3"/>
  <c r="J398" i="3"/>
  <c r="I398" i="3"/>
  <c r="K398" i="3"/>
  <c r="K746" i="3"/>
  <c r="H746" i="3"/>
  <c r="I746" i="3"/>
  <c r="J746" i="3"/>
  <c r="F746" i="3"/>
  <c r="I438" i="3"/>
  <c r="J438" i="3"/>
  <c r="K438" i="3"/>
  <c r="H438" i="3"/>
  <c r="F438" i="3"/>
  <c r="K384" i="3"/>
  <c r="I384" i="3"/>
  <c r="H384" i="3"/>
  <c r="J384" i="3"/>
  <c r="F384" i="3"/>
  <c r="K825" i="3"/>
  <c r="J825" i="3"/>
  <c r="H825" i="3"/>
  <c r="I825" i="3"/>
  <c r="F825" i="3"/>
  <c r="F570" i="3"/>
  <c r="I570" i="3"/>
  <c r="H570" i="3"/>
  <c r="K570" i="3"/>
  <c r="J570" i="3"/>
  <c r="K737" i="8"/>
  <c r="J737" i="8"/>
  <c r="J374" i="3"/>
  <c r="F374" i="3"/>
  <c r="H374" i="3"/>
  <c r="K374" i="3"/>
  <c r="I374" i="3"/>
  <c r="I530" i="3"/>
  <c r="F530" i="3"/>
  <c r="H530" i="3"/>
  <c r="J530" i="3"/>
  <c r="K530" i="3"/>
  <c r="F997" i="3"/>
  <c r="K997" i="3"/>
  <c r="H997" i="3"/>
  <c r="I997" i="3"/>
  <c r="J997" i="3"/>
  <c r="H274" i="3"/>
  <c r="J274" i="3"/>
  <c r="K274" i="3"/>
  <c r="I274" i="3"/>
  <c r="F274" i="3"/>
  <c r="J962" i="3"/>
  <c r="F962" i="3"/>
  <c r="H962" i="3"/>
  <c r="I962" i="3"/>
  <c r="K962" i="3"/>
  <c r="J989" i="3"/>
  <c r="F989" i="3"/>
  <c r="K989" i="3"/>
  <c r="H989" i="3"/>
  <c r="I989" i="3"/>
  <c r="K38" i="3"/>
  <c r="I38" i="3"/>
  <c r="H38" i="3"/>
  <c r="F38" i="3"/>
  <c r="J38" i="3"/>
  <c r="J741" i="3"/>
  <c r="H741" i="3"/>
  <c r="K741" i="3"/>
  <c r="F741" i="3"/>
  <c r="I741" i="3"/>
  <c r="K576" i="3"/>
  <c r="J576" i="3"/>
  <c r="F576" i="3"/>
  <c r="I576" i="3"/>
  <c r="H576" i="3"/>
  <c r="I731" i="3"/>
  <c r="F731" i="3"/>
  <c r="J731" i="3"/>
  <c r="K731" i="3"/>
  <c r="H731" i="3"/>
  <c r="H937" i="3"/>
  <c r="K937" i="3"/>
  <c r="F937" i="3"/>
  <c r="I937" i="3"/>
  <c r="J937" i="3"/>
  <c r="K289" i="3"/>
  <c r="F289" i="3"/>
  <c r="J289" i="3"/>
  <c r="H289" i="3"/>
  <c r="I289" i="3"/>
  <c r="K535" i="3"/>
  <c r="J535" i="3"/>
  <c r="I535" i="3"/>
  <c r="H535" i="3"/>
  <c r="F535" i="3"/>
  <c r="I540" i="3"/>
  <c r="J540" i="3"/>
  <c r="F540" i="3"/>
  <c r="K540" i="3"/>
  <c r="H540" i="3"/>
  <c r="K634" i="3"/>
  <c r="H634" i="3"/>
  <c r="F634" i="3"/>
  <c r="I634" i="3"/>
  <c r="J634" i="3"/>
  <c r="K318" i="3"/>
  <c r="H318" i="3"/>
  <c r="I318" i="3"/>
  <c r="F318" i="3"/>
  <c r="J318" i="3"/>
  <c r="K936" i="8"/>
  <c r="J936" i="8"/>
  <c r="I579" i="3"/>
  <c r="H579" i="3"/>
  <c r="K579" i="3"/>
  <c r="J579" i="3"/>
  <c r="F579" i="3"/>
  <c r="I306" i="3"/>
  <c r="J306" i="3"/>
  <c r="H306" i="3"/>
  <c r="K306" i="3"/>
  <c r="F306" i="3"/>
  <c r="J786" i="3"/>
  <c r="K786" i="3"/>
  <c r="I786" i="3"/>
  <c r="F786" i="3"/>
  <c r="H786" i="3"/>
  <c r="I750" i="3"/>
  <c r="J750" i="3"/>
  <c r="H750" i="3"/>
  <c r="F750" i="3"/>
  <c r="K750" i="3"/>
  <c r="F275" i="3"/>
  <c r="I275" i="3"/>
  <c r="J275" i="3"/>
  <c r="K275" i="3"/>
  <c r="H275" i="3"/>
  <c r="H320" i="3"/>
  <c r="I320" i="3"/>
  <c r="F320" i="3"/>
  <c r="K320" i="3"/>
  <c r="J320" i="3"/>
  <c r="I284" i="3"/>
  <c r="F284" i="3"/>
  <c r="K284" i="3"/>
  <c r="J284" i="3"/>
  <c r="H284" i="3"/>
  <c r="K991" i="8"/>
  <c r="J991" i="8"/>
  <c r="I259" i="3"/>
  <c r="H259" i="3"/>
  <c r="K259" i="3"/>
  <c r="F259" i="3"/>
  <c r="J259" i="3"/>
  <c r="H996" i="3"/>
  <c r="J996" i="3"/>
  <c r="I996" i="3"/>
  <c r="F996" i="3"/>
  <c r="K996" i="3"/>
  <c r="K531" i="3"/>
  <c r="I531" i="3"/>
  <c r="H531" i="3"/>
  <c r="F531" i="3"/>
  <c r="J531" i="3"/>
  <c r="J709" i="3"/>
  <c r="I709" i="3"/>
  <c r="F709" i="3"/>
  <c r="K709" i="3"/>
  <c r="H709" i="3"/>
  <c r="J944" i="8"/>
  <c r="K944" i="8"/>
  <c r="I971" i="3"/>
  <c r="K971" i="3"/>
  <c r="H971" i="3"/>
  <c r="J971" i="3"/>
  <c r="F971" i="3"/>
  <c r="J799" i="8"/>
  <c r="K799" i="8"/>
  <c r="K767" i="3"/>
  <c r="F767" i="3"/>
  <c r="J767" i="3"/>
  <c r="H767" i="3"/>
  <c r="I767" i="3"/>
  <c r="K277" i="3"/>
  <c r="I277" i="3"/>
  <c r="H277" i="3"/>
  <c r="J277" i="3"/>
  <c r="F277" i="3"/>
  <c r="J738" i="3"/>
  <c r="F738" i="3"/>
  <c r="H738" i="3"/>
  <c r="K738" i="3"/>
  <c r="I738" i="3"/>
  <c r="J891" i="3"/>
  <c r="H891" i="3"/>
  <c r="F891" i="3"/>
  <c r="K891" i="3"/>
  <c r="I891" i="3"/>
  <c r="K281" i="3"/>
  <c r="I281" i="3"/>
  <c r="F281" i="3"/>
  <c r="H281" i="3"/>
  <c r="J281" i="3"/>
  <c r="F458" i="3"/>
  <c r="H458" i="3"/>
  <c r="J458" i="3"/>
  <c r="I458" i="3"/>
  <c r="K458" i="3"/>
  <c r="F253" i="3"/>
  <c r="H253" i="3"/>
  <c r="I253" i="3"/>
  <c r="J253" i="3"/>
  <c r="K253" i="3"/>
  <c r="I696" i="3"/>
  <c r="H696" i="3"/>
  <c r="K696" i="3"/>
  <c r="F696" i="3"/>
  <c r="J696" i="3"/>
  <c r="K557" i="3"/>
  <c r="J557" i="3"/>
  <c r="I557" i="3"/>
  <c r="H557" i="3"/>
  <c r="F557" i="3"/>
  <c r="F816" i="3"/>
  <c r="J816" i="3"/>
  <c r="K816" i="3"/>
  <c r="I816" i="3"/>
  <c r="H816" i="3"/>
  <c r="J574" i="3"/>
  <c r="K574" i="3"/>
  <c r="H574" i="3"/>
  <c r="F574" i="3"/>
  <c r="I574" i="3"/>
  <c r="H425" i="3"/>
  <c r="F425" i="3"/>
  <c r="K425" i="3"/>
  <c r="J425" i="3"/>
  <c r="I425" i="3"/>
  <c r="J330" i="3"/>
  <c r="I330" i="3"/>
  <c r="H330" i="3"/>
  <c r="F330" i="3"/>
  <c r="K330" i="3"/>
  <c r="J409" i="3"/>
  <c r="K409" i="3"/>
  <c r="I409" i="3"/>
  <c r="F409" i="3"/>
  <c r="H409" i="3"/>
  <c r="F724" i="3"/>
  <c r="K724" i="3"/>
  <c r="J724" i="3"/>
  <c r="I724" i="3"/>
  <c r="H724" i="3"/>
  <c r="K403" i="3"/>
  <c r="J403" i="3"/>
  <c r="F403" i="3"/>
  <c r="I403" i="3"/>
  <c r="H403" i="3"/>
  <c r="H553" i="3"/>
  <c r="J553" i="3"/>
  <c r="F553" i="3"/>
  <c r="K553" i="3"/>
  <c r="I553" i="3"/>
  <c r="I299" i="3"/>
  <c r="F299" i="3"/>
  <c r="K299" i="3"/>
  <c r="J299" i="3"/>
  <c r="H299" i="3"/>
  <c r="J859" i="3"/>
  <c r="I859" i="3"/>
  <c r="F859" i="3"/>
  <c r="H859" i="3"/>
  <c r="K859" i="3"/>
  <c r="J857" i="3"/>
  <c r="I857" i="3"/>
  <c r="F857" i="3"/>
  <c r="K857" i="3"/>
  <c r="H857" i="3"/>
  <c r="K716" i="3"/>
  <c r="H716" i="3"/>
  <c r="J716" i="3"/>
  <c r="I716" i="3"/>
  <c r="F716" i="3"/>
  <c r="I257" i="3"/>
  <c r="J257" i="3"/>
  <c r="K257" i="3"/>
  <c r="F257" i="3"/>
  <c r="H257" i="3"/>
  <c r="K723" i="3"/>
  <c r="J723" i="3"/>
  <c r="H723" i="3"/>
  <c r="I723" i="3"/>
  <c r="F723" i="3"/>
  <c r="I424" i="3"/>
  <c r="J424" i="3"/>
  <c r="F424" i="3"/>
  <c r="H424" i="3"/>
  <c r="K424" i="3"/>
  <c r="I732" i="3"/>
  <c r="F732" i="3"/>
  <c r="H732" i="3"/>
  <c r="K732" i="3"/>
  <c r="J732" i="3"/>
  <c r="F352" i="3"/>
  <c r="H352" i="3"/>
  <c r="J352" i="3"/>
  <c r="I352" i="3"/>
  <c r="K352" i="3"/>
  <c r="H687" i="3"/>
  <c r="J687" i="3"/>
  <c r="K687" i="3"/>
  <c r="F687" i="3"/>
  <c r="I687" i="3"/>
  <c r="F692" i="3"/>
  <c r="J692" i="3"/>
  <c r="H692" i="3"/>
  <c r="I692" i="3"/>
  <c r="K692" i="3"/>
  <c r="K327" i="3"/>
  <c r="H327" i="3"/>
  <c r="F327" i="3"/>
  <c r="I327" i="3"/>
  <c r="J327" i="3"/>
  <c r="J282" i="3"/>
  <c r="I282" i="3"/>
  <c r="H282" i="3"/>
  <c r="F282" i="3"/>
  <c r="K282" i="3"/>
  <c r="H646" i="3"/>
  <c r="J646" i="3"/>
  <c r="F646" i="3"/>
  <c r="I646" i="3"/>
  <c r="K646" i="3"/>
  <c r="J860" i="3"/>
  <c r="K860" i="3"/>
  <c r="H860" i="3"/>
  <c r="F860" i="3"/>
  <c r="I860" i="3"/>
  <c r="I580" i="3"/>
  <c r="K580" i="3"/>
  <c r="J580" i="3"/>
  <c r="H580" i="3"/>
  <c r="F580" i="3"/>
  <c r="H550" i="3"/>
  <c r="F550" i="3"/>
  <c r="J550" i="3"/>
  <c r="I550" i="3"/>
  <c r="K550" i="3"/>
  <c r="J301" i="3"/>
  <c r="K301" i="3"/>
  <c r="I301" i="3"/>
  <c r="F301" i="3"/>
  <c r="H301" i="3"/>
  <c r="I329" i="3"/>
  <c r="K329" i="3"/>
  <c r="F329" i="3"/>
  <c r="H329" i="3"/>
  <c r="J329" i="3"/>
  <c r="I700" i="3"/>
  <c r="H700" i="3"/>
  <c r="J700" i="3"/>
  <c r="F700" i="3"/>
  <c r="K700" i="3"/>
  <c r="H513" i="3"/>
  <c r="F513" i="3"/>
  <c r="I513" i="3"/>
  <c r="J513" i="3"/>
  <c r="K513" i="3"/>
  <c r="K739" i="3"/>
  <c r="J739" i="3"/>
  <c r="F739" i="3"/>
  <c r="I739" i="3"/>
  <c r="H739" i="3"/>
  <c r="J727" i="8"/>
  <c r="K727" i="8"/>
  <c r="K714" i="3"/>
  <c r="H714" i="3"/>
  <c r="J714" i="3"/>
  <c r="F714" i="3"/>
  <c r="I714" i="3"/>
  <c r="K934" i="3"/>
  <c r="I934" i="3"/>
  <c r="F934" i="3"/>
  <c r="J934" i="3"/>
  <c r="H934" i="3"/>
  <c r="H918" i="3"/>
  <c r="J918" i="3"/>
  <c r="F918" i="3"/>
  <c r="I918" i="3"/>
  <c r="K918" i="3"/>
  <c r="H515" i="3"/>
  <c r="K515" i="3"/>
  <c r="J515" i="3"/>
  <c r="I515" i="3"/>
  <c r="F515" i="3"/>
  <c r="I630" i="3"/>
  <c r="F630" i="3"/>
  <c r="J630" i="3"/>
  <c r="K630" i="3"/>
  <c r="H630" i="3"/>
  <c r="F958" i="3"/>
  <c r="K958" i="3"/>
  <c r="H958" i="3"/>
  <c r="J958" i="3"/>
  <c r="I958" i="3"/>
  <c r="J204" i="3"/>
  <c r="I204" i="3"/>
  <c r="K204" i="3"/>
  <c r="F204" i="3"/>
  <c r="H204" i="3"/>
  <c r="I404" i="3"/>
  <c r="K404" i="3"/>
  <c r="J404" i="3"/>
  <c r="H404" i="3"/>
  <c r="F404" i="3"/>
  <c r="K890" i="8"/>
  <c r="J890" i="8"/>
  <c r="K880" i="8"/>
  <c r="J880" i="8"/>
  <c r="I313" i="3"/>
  <c r="H313" i="3"/>
  <c r="J313" i="3"/>
  <c r="F313" i="3"/>
  <c r="K313" i="3"/>
  <c r="F558" i="3"/>
  <c r="K558" i="3"/>
  <c r="H558" i="3"/>
  <c r="I558" i="3"/>
  <c r="J558" i="3"/>
  <c r="J402" i="3"/>
  <c r="I402" i="3"/>
  <c r="H402" i="3"/>
  <c r="K402" i="3"/>
  <c r="F402" i="3"/>
  <c r="K596" i="3"/>
  <c r="J596" i="3"/>
  <c r="I596" i="3"/>
  <c r="F596" i="3"/>
  <c r="H596" i="3"/>
  <c r="K432" i="3"/>
  <c r="F432" i="3"/>
  <c r="J432" i="3"/>
  <c r="I432" i="3"/>
  <c r="H432" i="3"/>
  <c r="H925" i="3"/>
  <c r="I925" i="3"/>
  <c r="J925" i="3"/>
  <c r="K925" i="3"/>
  <c r="F925" i="3"/>
  <c r="J756" i="8"/>
  <c r="K756" i="8"/>
  <c r="K743" i="3"/>
  <c r="J743" i="3"/>
  <c r="H743" i="3"/>
  <c r="I743" i="3"/>
  <c r="F743" i="3"/>
  <c r="F519" i="3"/>
  <c r="I519" i="3"/>
  <c r="H519" i="3"/>
  <c r="J519" i="3"/>
  <c r="K519" i="3"/>
  <c r="F308" i="3"/>
  <c r="H308" i="3"/>
  <c r="K308" i="3"/>
  <c r="I308" i="3"/>
  <c r="J308" i="3"/>
  <c r="J880" i="3"/>
  <c r="H880" i="3"/>
  <c r="K880" i="3"/>
  <c r="I880" i="3"/>
  <c r="F880" i="3"/>
  <c r="I294" i="3"/>
  <c r="K294" i="3"/>
  <c r="J294" i="3"/>
  <c r="F294" i="3"/>
  <c r="H294" i="3"/>
  <c r="J832" i="3"/>
  <c r="K832" i="3"/>
  <c r="H832" i="3"/>
  <c r="F832" i="3"/>
  <c r="I832" i="3"/>
  <c r="K803" i="8"/>
  <c r="J803" i="8"/>
  <c r="I328" i="3"/>
  <c r="H328" i="3"/>
  <c r="K328" i="3"/>
  <c r="J328" i="3"/>
  <c r="F328" i="3"/>
  <c r="H262" i="3"/>
  <c r="I262" i="3"/>
  <c r="K262" i="3"/>
  <c r="J262" i="3"/>
  <c r="F262" i="3"/>
  <c r="H931" i="3"/>
  <c r="K931" i="3"/>
  <c r="J931" i="3"/>
  <c r="I931" i="3"/>
  <c r="F931" i="3"/>
  <c r="F512" i="3"/>
  <c r="K512" i="3"/>
  <c r="J512" i="3"/>
  <c r="I512" i="3"/>
  <c r="H512" i="3"/>
  <c r="F678" i="3"/>
  <c r="K678" i="3"/>
  <c r="H678" i="3"/>
  <c r="I678" i="3"/>
  <c r="J678" i="3"/>
  <c r="H990" i="3"/>
  <c r="J990" i="3"/>
  <c r="F990" i="3"/>
  <c r="K990" i="3"/>
  <c r="I990" i="3"/>
  <c r="F488" i="3"/>
  <c r="J488" i="3"/>
  <c r="K488" i="3"/>
  <c r="I488" i="3"/>
  <c r="H488" i="3"/>
  <c r="I337" i="3"/>
  <c r="F337" i="3"/>
  <c r="J337" i="3"/>
  <c r="H337" i="3"/>
  <c r="K337" i="3"/>
  <c r="J872" i="8"/>
  <c r="K872" i="8"/>
  <c r="J297" i="3"/>
  <c r="F297" i="3"/>
  <c r="K297" i="3"/>
  <c r="H297" i="3"/>
  <c r="I297" i="3"/>
  <c r="K683" i="3"/>
  <c r="I683" i="3"/>
  <c r="F683" i="3"/>
  <c r="H683" i="3"/>
  <c r="J683" i="3"/>
  <c r="I987" i="3"/>
  <c r="J987" i="3"/>
  <c r="K987" i="3"/>
  <c r="F987" i="3"/>
  <c r="H987" i="3"/>
  <c r="F758" i="3"/>
  <c r="I758" i="3"/>
  <c r="K758" i="3"/>
  <c r="H758" i="3"/>
  <c r="J758" i="3"/>
  <c r="H844" i="3"/>
  <c r="F844" i="3"/>
  <c r="J844" i="3"/>
  <c r="I844" i="3"/>
  <c r="K844" i="3"/>
  <c r="H420" i="3"/>
  <c r="K420" i="3"/>
  <c r="F420" i="3"/>
  <c r="I420" i="3"/>
  <c r="J420" i="3"/>
  <c r="H806" i="3"/>
  <c r="F806" i="3"/>
  <c r="K806" i="3"/>
  <c r="J806" i="3"/>
  <c r="I806" i="3"/>
  <c r="H992" i="3"/>
  <c r="J992" i="3"/>
  <c r="I992" i="3"/>
  <c r="F992" i="3"/>
  <c r="K992" i="3"/>
  <c r="K810" i="3"/>
  <c r="I810" i="3"/>
  <c r="F810" i="3"/>
  <c r="J810" i="3"/>
  <c r="H810" i="3"/>
  <c r="K901" i="8"/>
  <c r="J901" i="8"/>
  <c r="K895" i="3"/>
  <c r="J895" i="3"/>
  <c r="H895" i="3"/>
  <c r="I895" i="3"/>
  <c r="F895" i="3"/>
  <c r="K805" i="8"/>
  <c r="J805" i="8"/>
  <c r="F416" i="3"/>
  <c r="H416" i="3"/>
  <c r="I416" i="3"/>
  <c r="K416" i="3"/>
  <c r="J416" i="3"/>
  <c r="F618" i="3"/>
  <c r="H618" i="3"/>
  <c r="J618" i="3"/>
  <c r="K618" i="3"/>
  <c r="I618" i="3"/>
  <c r="H610" i="3"/>
  <c r="F610" i="3"/>
  <c r="I610" i="3"/>
  <c r="K610" i="3"/>
  <c r="J610" i="3"/>
  <c r="K889" i="8"/>
  <c r="J889" i="8"/>
  <c r="K350" i="3"/>
  <c r="F350" i="3"/>
  <c r="H350" i="3"/>
  <c r="J350" i="3"/>
  <c r="I350" i="3"/>
  <c r="H442" i="3"/>
  <c r="K442" i="3"/>
  <c r="J442" i="3"/>
  <c r="F442" i="3"/>
  <c r="I442" i="3"/>
  <c r="K929" i="8"/>
  <c r="J929" i="8"/>
  <c r="I603" i="3"/>
  <c r="J603" i="3"/>
  <c r="F603" i="3"/>
  <c r="K603" i="3"/>
  <c r="H603" i="3"/>
  <c r="K255" i="3"/>
  <c r="H255" i="3"/>
  <c r="F255" i="3"/>
  <c r="J255" i="3"/>
  <c r="I255" i="3"/>
  <c r="J720" i="3"/>
  <c r="K720" i="3"/>
  <c r="H720" i="3"/>
  <c r="I720" i="3"/>
  <c r="F720" i="3"/>
  <c r="F639" i="3"/>
  <c r="J639" i="3"/>
  <c r="K639" i="3"/>
  <c r="I639" i="3"/>
  <c r="H639" i="3"/>
  <c r="H657" i="3"/>
  <c r="K657" i="3"/>
  <c r="I657" i="3"/>
  <c r="J657" i="3"/>
  <c r="F657" i="3"/>
  <c r="F412" i="3"/>
  <c r="I412" i="3"/>
  <c r="K412" i="3"/>
  <c r="H412" i="3"/>
  <c r="J412" i="3"/>
  <c r="K760" i="8"/>
  <c r="J760" i="8"/>
  <c r="J485" i="3"/>
  <c r="I485" i="3"/>
  <c r="K485" i="3"/>
  <c r="H485" i="3"/>
  <c r="F485" i="3"/>
  <c r="K279" i="3"/>
  <c r="J279" i="3"/>
  <c r="H279" i="3"/>
  <c r="F279" i="3"/>
  <c r="I279" i="3"/>
  <c r="H849" i="3"/>
  <c r="I849" i="3"/>
  <c r="F849" i="3"/>
  <c r="J849" i="3"/>
  <c r="K849" i="3"/>
  <c r="F699" i="3"/>
  <c r="I699" i="3"/>
  <c r="H699" i="3"/>
  <c r="K699" i="3"/>
  <c r="J699" i="3"/>
  <c r="J796" i="8"/>
  <c r="K796" i="8"/>
  <c r="H964" i="3"/>
  <c r="I964" i="3"/>
  <c r="K964" i="3"/>
  <c r="J964" i="3"/>
  <c r="F964" i="3"/>
  <c r="H266" i="3"/>
  <c r="I266" i="3"/>
  <c r="F266" i="3"/>
  <c r="K266" i="3"/>
  <c r="J266" i="3"/>
  <c r="F838" i="3"/>
  <c r="H838" i="3"/>
  <c r="J838" i="3"/>
  <c r="I838" i="3"/>
  <c r="K838" i="3"/>
  <c r="F820" i="3"/>
  <c r="H820" i="3"/>
  <c r="J820" i="3"/>
  <c r="K820" i="3"/>
  <c r="I820" i="3"/>
  <c r="H339" i="3"/>
  <c r="J339" i="3"/>
  <c r="I339" i="3"/>
  <c r="K339" i="3"/>
  <c r="F339" i="3"/>
  <c r="I953" i="3"/>
  <c r="J953" i="3"/>
  <c r="H953" i="3"/>
  <c r="K953" i="3"/>
  <c r="F953" i="3"/>
  <c r="H991" i="3"/>
  <c r="F991" i="3"/>
  <c r="K991" i="3"/>
  <c r="J991" i="3"/>
  <c r="I991" i="3"/>
  <c r="H349" i="3"/>
  <c r="I349" i="3"/>
  <c r="K349" i="3"/>
  <c r="J349" i="3"/>
  <c r="F349" i="3"/>
  <c r="H254" i="3"/>
  <c r="J254" i="3"/>
  <c r="I254" i="3"/>
  <c r="K254" i="3"/>
  <c r="F254" i="3"/>
  <c r="K734" i="8"/>
  <c r="J734" i="8"/>
  <c r="J394" i="3"/>
  <c r="I394" i="3"/>
  <c r="F394" i="3"/>
  <c r="H394" i="3"/>
  <c r="K394" i="3"/>
  <c r="K825" i="8"/>
  <c r="J825" i="8"/>
  <c r="H332" i="3"/>
  <c r="J332" i="3"/>
  <c r="I332" i="3"/>
  <c r="K332" i="3"/>
  <c r="F332" i="3"/>
  <c r="H372" i="3"/>
  <c r="F372" i="3"/>
  <c r="J372" i="3"/>
  <c r="I372" i="3"/>
  <c r="K372" i="3"/>
  <c r="H383" i="3"/>
  <c r="J383" i="3"/>
  <c r="F383" i="3"/>
  <c r="K383" i="3"/>
  <c r="I383" i="3"/>
  <c r="H471" i="3"/>
  <c r="J471" i="3"/>
  <c r="K471" i="3"/>
  <c r="I471" i="3"/>
  <c r="F471" i="3"/>
  <c r="I799" i="3"/>
  <c r="J799" i="3"/>
  <c r="H799" i="3"/>
  <c r="K799" i="3"/>
  <c r="F799" i="3"/>
  <c r="H703" i="3"/>
  <c r="I703" i="3"/>
  <c r="J703" i="3"/>
  <c r="F703" i="3"/>
  <c r="K703" i="3"/>
  <c r="K908" i="8"/>
  <c r="J908" i="8"/>
  <c r="J905" i="3"/>
  <c r="F905" i="3"/>
  <c r="K905" i="3"/>
  <c r="H905" i="3"/>
  <c r="I905" i="3"/>
  <c r="J317" i="3"/>
  <c r="K317" i="3"/>
  <c r="H317" i="3"/>
  <c r="I317" i="3"/>
  <c r="F317" i="3"/>
  <c r="K789" i="3"/>
  <c r="H789" i="3"/>
  <c r="J789" i="3"/>
  <c r="F789" i="3"/>
  <c r="I789" i="3"/>
  <c r="I529" i="3"/>
  <c r="F529" i="3"/>
  <c r="K529" i="3"/>
  <c r="J529" i="3"/>
  <c r="H529" i="3"/>
  <c r="I884" i="3"/>
  <c r="F884" i="3"/>
  <c r="H884" i="3"/>
  <c r="J884" i="3"/>
  <c r="K884" i="3"/>
  <c r="J773" i="3"/>
  <c r="H773" i="3"/>
  <c r="F773" i="3"/>
  <c r="K773" i="3"/>
  <c r="I773" i="3"/>
  <c r="K722" i="8"/>
  <c r="J722" i="8"/>
  <c r="I399" i="3"/>
  <c r="H399" i="3"/>
  <c r="J399" i="3"/>
  <c r="K399" i="3"/>
  <c r="F399" i="3"/>
  <c r="I973" i="3"/>
  <c r="F973" i="3"/>
  <c r="J973" i="3"/>
  <c r="H973" i="3"/>
  <c r="K973" i="3"/>
  <c r="H946" i="3"/>
  <c r="F946" i="3"/>
  <c r="J946" i="3"/>
  <c r="K946" i="3"/>
  <c r="I946" i="3"/>
  <c r="K782" i="3"/>
  <c r="H782" i="3"/>
  <c r="J782" i="3"/>
  <c r="F782" i="3"/>
  <c r="I782" i="3"/>
  <c r="K909" i="3"/>
  <c r="H909" i="3"/>
  <c r="I909" i="3"/>
  <c r="F909" i="3"/>
  <c r="J909" i="3"/>
  <c r="H651" i="3"/>
  <c r="J651" i="3"/>
  <c r="I651" i="3"/>
  <c r="K651" i="3"/>
  <c r="F651" i="3"/>
  <c r="J858" i="3"/>
  <c r="K858" i="3"/>
  <c r="H858" i="3"/>
  <c r="F858" i="3"/>
  <c r="I858" i="3"/>
  <c r="J758" i="8"/>
  <c r="K758" i="8"/>
  <c r="J1000" i="3"/>
  <c r="O992" i="2"/>
  <c r="H1000" i="3"/>
  <c r="F1000" i="3"/>
  <c r="N992" i="2"/>
  <c r="K1000" i="3"/>
  <c r="I1000" i="3"/>
  <c r="H728" i="3"/>
  <c r="I728" i="3"/>
  <c r="J728" i="3"/>
  <c r="F728" i="3"/>
  <c r="K728" i="3"/>
  <c r="I805" i="3"/>
  <c r="H805" i="3"/>
  <c r="J805" i="3"/>
  <c r="F805" i="3"/>
  <c r="K805" i="3"/>
  <c r="H418" i="3"/>
  <c r="J418" i="3"/>
  <c r="K418" i="3"/>
  <c r="I418" i="3"/>
  <c r="F418" i="3"/>
  <c r="H334" i="3"/>
  <c r="I334" i="3"/>
  <c r="J334" i="3"/>
  <c r="K334" i="3"/>
  <c r="F334" i="3"/>
  <c r="F606" i="3"/>
  <c r="K606" i="3"/>
  <c r="J606" i="3"/>
  <c r="H606" i="3"/>
  <c r="I606" i="3"/>
  <c r="K787" i="3"/>
  <c r="H787" i="3"/>
  <c r="F787" i="3"/>
  <c r="J787" i="3"/>
  <c r="I787" i="3"/>
  <c r="J455" i="3"/>
  <c r="H455" i="3"/>
  <c r="I455" i="3"/>
  <c r="K455" i="3"/>
  <c r="F455" i="3"/>
  <c r="H428" i="3"/>
  <c r="I428" i="3"/>
  <c r="K428" i="3"/>
  <c r="J428" i="3"/>
  <c r="F428" i="3"/>
  <c r="K482" i="3"/>
  <c r="J482" i="3"/>
  <c r="H482" i="3"/>
  <c r="F482" i="3"/>
  <c r="I482" i="3"/>
  <c r="H837" i="3"/>
  <c r="I837" i="3"/>
  <c r="F837" i="3"/>
  <c r="K837" i="3"/>
  <c r="J837" i="3"/>
  <c r="I573" i="3"/>
  <c r="K573" i="3"/>
  <c r="F573" i="3"/>
  <c r="H573" i="3"/>
  <c r="J573" i="3"/>
  <c r="I843" i="3"/>
  <c r="H843" i="3"/>
  <c r="J843" i="3"/>
  <c r="K843" i="3"/>
  <c r="F843" i="3"/>
  <c r="F581" i="3"/>
  <c r="K581" i="3"/>
  <c r="I581" i="3"/>
  <c r="H581" i="3"/>
  <c r="J581" i="3"/>
  <c r="F514" i="3"/>
  <c r="H514" i="3"/>
  <c r="J514" i="3"/>
  <c r="K514" i="3"/>
  <c r="I514" i="3"/>
  <c r="F265" i="3"/>
  <c r="I265" i="3"/>
  <c r="J265" i="3"/>
  <c r="K265" i="3"/>
  <c r="H265" i="3"/>
  <c r="H509" i="3"/>
  <c r="F509" i="3"/>
  <c r="I509" i="3"/>
  <c r="K509" i="3"/>
  <c r="J509" i="3"/>
  <c r="J790" i="3"/>
  <c r="H790" i="3"/>
  <c r="F790" i="3"/>
  <c r="I790" i="3"/>
  <c r="K790" i="3"/>
  <c r="J959" i="8"/>
  <c r="K959" i="8"/>
  <c r="F292" i="3"/>
  <c r="H292" i="3"/>
  <c r="J292" i="3"/>
  <c r="K292" i="3"/>
  <c r="I292" i="3"/>
  <c r="J288" i="3"/>
  <c r="H288" i="3"/>
  <c r="I288" i="3"/>
  <c r="K288" i="3"/>
  <c r="F288" i="3"/>
  <c r="H431" i="3"/>
  <c r="J431" i="3"/>
  <c r="K431" i="3"/>
  <c r="F431" i="3"/>
  <c r="I431" i="3"/>
  <c r="H853" i="3"/>
  <c r="F853" i="3"/>
  <c r="J853" i="3"/>
  <c r="K853" i="3"/>
  <c r="I853" i="3"/>
  <c r="K947" i="3"/>
  <c r="I947" i="3"/>
  <c r="J947" i="3"/>
  <c r="H947" i="3"/>
  <c r="F947" i="3"/>
  <c r="J896" i="8"/>
  <c r="K896" i="8"/>
  <c r="I923" i="3"/>
  <c r="F923" i="3"/>
  <c r="K923" i="3"/>
  <c r="J923" i="3"/>
  <c r="H923" i="3"/>
  <c r="J662" i="3"/>
  <c r="H662" i="3"/>
  <c r="I662" i="3"/>
  <c r="K662" i="3"/>
  <c r="F662" i="3"/>
  <c r="F554" i="3"/>
  <c r="H554" i="3"/>
  <c r="J554" i="3"/>
  <c r="K554" i="3"/>
  <c r="I554" i="3"/>
  <c r="K797" i="8"/>
  <c r="J797" i="8"/>
  <c r="K865" i="8"/>
  <c r="J865" i="8"/>
  <c r="J691" i="8"/>
  <c r="K691" i="8"/>
  <c r="H564" i="3"/>
  <c r="F564" i="3"/>
  <c r="J564" i="3"/>
  <c r="I564" i="3"/>
  <c r="K564" i="3"/>
  <c r="K499" i="3"/>
  <c r="J499" i="3"/>
  <c r="H499" i="3"/>
  <c r="I499" i="3"/>
  <c r="F499" i="3"/>
  <c r="I945" i="3"/>
  <c r="J945" i="3"/>
  <c r="F945" i="3"/>
  <c r="K945" i="3"/>
  <c r="H945" i="3"/>
  <c r="K555" i="3"/>
  <c r="I555" i="3"/>
  <c r="F555" i="3"/>
  <c r="H555" i="3"/>
  <c r="J555" i="3"/>
  <c r="H846" i="3"/>
  <c r="K846" i="3"/>
  <c r="F846" i="3"/>
  <c r="J846" i="3"/>
  <c r="I846" i="3"/>
  <c r="K956" i="3"/>
  <c r="H956" i="3"/>
  <c r="J956" i="3"/>
  <c r="F956" i="3"/>
  <c r="I956" i="3"/>
  <c r="F939" i="3"/>
  <c r="I939" i="3"/>
  <c r="J939" i="3"/>
  <c r="H939" i="3"/>
  <c r="K939" i="3"/>
  <c r="F528" i="3"/>
  <c r="I528" i="3"/>
  <c r="H528" i="3"/>
  <c r="J528" i="3"/>
  <c r="K528" i="3"/>
  <c r="F538" i="3"/>
  <c r="I538" i="3"/>
  <c r="J538" i="3"/>
  <c r="H538" i="3"/>
  <c r="K538" i="3"/>
  <c r="K956" i="8"/>
  <c r="J956" i="8"/>
  <c r="J744" i="8"/>
  <c r="K744" i="8"/>
  <c r="F548" i="3"/>
  <c r="J548" i="3"/>
  <c r="H548" i="3"/>
  <c r="I548" i="3"/>
  <c r="K548" i="3"/>
  <c r="J655" i="3"/>
  <c r="K655" i="3"/>
  <c r="F655" i="3"/>
  <c r="I655" i="3"/>
  <c r="H655" i="3"/>
  <c r="K784" i="3"/>
  <c r="J784" i="3"/>
  <c r="I784" i="3"/>
  <c r="H784" i="3"/>
  <c r="F784" i="3"/>
  <c r="K516" i="3"/>
  <c r="J516" i="3"/>
  <c r="F516" i="3"/>
  <c r="I516" i="3"/>
  <c r="H516" i="3"/>
  <c r="K680" i="3"/>
  <c r="F680" i="3"/>
  <c r="H680" i="3"/>
  <c r="J680" i="3"/>
  <c r="I680" i="3"/>
  <c r="H974" i="3"/>
  <c r="I974" i="3"/>
  <c r="F974" i="3"/>
  <c r="K974" i="3"/>
  <c r="J974" i="3"/>
  <c r="F643" i="3"/>
  <c r="K643" i="3"/>
  <c r="I643" i="3"/>
  <c r="H643" i="3"/>
  <c r="J643" i="3"/>
  <c r="F760" i="3"/>
  <c r="H760" i="3"/>
  <c r="K760" i="3"/>
  <c r="I760" i="3"/>
  <c r="J760" i="3"/>
  <c r="H930" i="3"/>
  <c r="I930" i="3"/>
  <c r="J930" i="3"/>
  <c r="F930" i="3"/>
  <c r="K930" i="3"/>
  <c r="J622" i="3"/>
  <c r="H622" i="3"/>
  <c r="I622" i="3"/>
  <c r="K622" i="3"/>
  <c r="F622" i="3"/>
  <c r="F756" i="3"/>
  <c r="K756" i="3"/>
  <c r="I756" i="3"/>
  <c r="J756" i="3"/>
  <c r="H756" i="3"/>
  <c r="J794" i="8"/>
  <c r="K794" i="8"/>
  <c r="J770" i="8"/>
  <c r="K770" i="8"/>
  <c r="K467" i="3"/>
  <c r="J467" i="3"/>
  <c r="I467" i="3"/>
  <c r="F467" i="3"/>
  <c r="H467" i="3"/>
  <c r="J715" i="3"/>
  <c r="K715" i="3"/>
  <c r="H715" i="3"/>
  <c r="F715" i="3"/>
  <c r="I715" i="3"/>
  <c r="H751" i="3"/>
  <c r="K751" i="3"/>
  <c r="I751" i="3"/>
  <c r="J751" i="3"/>
  <c r="F751" i="3"/>
  <c r="J885" i="8"/>
  <c r="K885" i="8"/>
  <c r="K886" i="8"/>
  <c r="J886" i="8"/>
  <c r="I629" i="3"/>
  <c r="H629" i="3"/>
  <c r="F629" i="3"/>
  <c r="K629" i="3"/>
  <c r="J629" i="3"/>
  <c r="F842" i="3"/>
  <c r="J842" i="3"/>
  <c r="H842" i="3"/>
  <c r="K842" i="3"/>
  <c r="I842" i="3"/>
  <c r="H797" i="3"/>
  <c r="J797" i="3"/>
  <c r="F797" i="3"/>
  <c r="I797" i="3"/>
  <c r="K797" i="3"/>
  <c r="F848" i="3"/>
  <c r="I848" i="3"/>
  <c r="J848" i="3"/>
  <c r="H848" i="3"/>
  <c r="K848" i="3"/>
  <c r="I951" i="3"/>
  <c r="H951" i="3"/>
  <c r="F951" i="3"/>
  <c r="J951" i="3"/>
  <c r="K951" i="3"/>
  <c r="J851" i="3"/>
  <c r="F851" i="3"/>
  <c r="H851" i="3"/>
  <c r="K851" i="3"/>
  <c r="I851" i="3"/>
  <c r="H874" i="3"/>
  <c r="I874" i="3"/>
  <c r="F874" i="3"/>
  <c r="J874" i="3"/>
  <c r="K874" i="3"/>
  <c r="I575" i="3"/>
  <c r="K575" i="3"/>
  <c r="J575" i="3"/>
  <c r="H575" i="3"/>
  <c r="F575" i="3"/>
  <c r="H883" i="3"/>
  <c r="I883" i="3"/>
  <c r="J883" i="3"/>
  <c r="F883" i="3"/>
  <c r="K883" i="3"/>
  <c r="K706" i="3"/>
  <c r="J706" i="3"/>
  <c r="F706" i="3"/>
  <c r="I706" i="3"/>
  <c r="H706" i="3"/>
  <c r="K855" i="3"/>
  <c r="J855" i="3"/>
  <c r="H855" i="3"/>
  <c r="I855" i="3"/>
  <c r="F855" i="3"/>
  <c r="J699" i="8"/>
  <c r="K699" i="8"/>
  <c r="J851" i="8"/>
  <c r="K851" i="8"/>
  <c r="J845" i="8"/>
  <c r="K845" i="8"/>
  <c r="F780" i="3"/>
  <c r="I780" i="3"/>
  <c r="K780" i="3"/>
  <c r="J780" i="3"/>
  <c r="H780" i="3"/>
  <c r="J853" i="8"/>
  <c r="K853" i="8"/>
  <c r="H636" i="3"/>
  <c r="K636" i="3"/>
  <c r="F636" i="3"/>
  <c r="J636" i="3"/>
  <c r="I636" i="3"/>
  <c r="H889" i="3"/>
  <c r="I889" i="3"/>
  <c r="K889" i="3"/>
  <c r="J889" i="3"/>
  <c r="F889" i="3"/>
  <c r="I755" i="3"/>
  <c r="F755" i="3"/>
  <c r="K755" i="3"/>
  <c r="H755" i="3"/>
  <c r="J755" i="3"/>
  <c r="J839" i="3"/>
  <c r="K839" i="3"/>
  <c r="F839" i="3"/>
  <c r="I839" i="3"/>
  <c r="H839" i="3"/>
  <c r="K511" i="3"/>
  <c r="J511" i="3"/>
  <c r="F511" i="3"/>
  <c r="H511" i="3"/>
  <c r="I511" i="3"/>
  <c r="H635" i="3"/>
  <c r="J635" i="3"/>
  <c r="I635" i="3"/>
  <c r="K635" i="3"/>
  <c r="F635" i="3"/>
  <c r="K829" i="8"/>
  <c r="J829" i="8"/>
  <c r="K776" i="8"/>
  <c r="J776" i="8"/>
  <c r="J775" i="3"/>
  <c r="F775" i="3"/>
  <c r="H775" i="3"/>
  <c r="K775" i="3"/>
  <c r="I775" i="3"/>
  <c r="J343" i="3"/>
  <c r="K343" i="3"/>
  <c r="I343" i="3"/>
  <c r="F343" i="3"/>
  <c r="H343" i="3"/>
  <c r="F935" i="3"/>
  <c r="H935" i="3"/>
  <c r="J935" i="3"/>
  <c r="I935" i="3"/>
  <c r="K935" i="3"/>
  <c r="F873" i="3"/>
  <c r="J873" i="3"/>
  <c r="H873" i="3"/>
  <c r="I873" i="3"/>
  <c r="K873" i="3"/>
  <c r="K677" i="3"/>
  <c r="I677" i="3"/>
  <c r="H677" i="3"/>
  <c r="F677" i="3"/>
  <c r="J677" i="3"/>
  <c r="F517" i="3"/>
  <c r="K517" i="3"/>
  <c r="J517" i="3"/>
  <c r="I517" i="3"/>
  <c r="H517" i="3"/>
  <c r="F477" i="3"/>
  <c r="K477" i="3"/>
  <c r="J477" i="3"/>
  <c r="H477" i="3"/>
  <c r="I477" i="3"/>
  <c r="H380" i="3"/>
  <c r="I380" i="3"/>
  <c r="F380" i="3"/>
  <c r="K380" i="3"/>
  <c r="J380" i="3"/>
  <c r="K693" i="3"/>
  <c r="J693" i="3"/>
  <c r="I693" i="3"/>
  <c r="F693" i="3"/>
  <c r="H693" i="3"/>
  <c r="I944" i="3"/>
  <c r="F944" i="3"/>
  <c r="J944" i="3"/>
  <c r="H944" i="3"/>
  <c r="K944" i="3"/>
  <c r="J717" i="3"/>
  <c r="I717" i="3"/>
  <c r="F717" i="3"/>
  <c r="H717" i="3"/>
  <c r="K717" i="3"/>
  <c r="I744" i="3"/>
  <c r="J744" i="3"/>
  <c r="F744" i="3"/>
  <c r="K744" i="3"/>
  <c r="H744" i="3"/>
  <c r="I333" i="3"/>
  <c r="K333" i="3"/>
  <c r="F333" i="3"/>
  <c r="H333" i="3"/>
  <c r="J333" i="3"/>
  <c r="F979" i="3"/>
  <c r="K979" i="3"/>
  <c r="H979" i="3"/>
  <c r="J979" i="3"/>
  <c r="I979" i="3"/>
  <c r="J419" i="3"/>
  <c r="F419" i="3"/>
  <c r="H419" i="3"/>
  <c r="I419" i="3"/>
  <c r="K419" i="3"/>
  <c r="I475" i="3"/>
  <c r="F475" i="3"/>
  <c r="K475" i="3"/>
  <c r="H475" i="3"/>
  <c r="J475" i="3"/>
  <c r="K952" i="3"/>
  <c r="I952" i="3"/>
  <c r="F952" i="3"/>
  <c r="J952" i="3"/>
  <c r="H952" i="3"/>
  <c r="F890" i="3"/>
  <c r="J890" i="3"/>
  <c r="H890" i="3"/>
  <c r="K890" i="3"/>
  <c r="I890" i="3"/>
  <c r="I551" i="3"/>
  <c r="J551" i="3"/>
  <c r="K551" i="3"/>
  <c r="H551" i="3"/>
  <c r="F551" i="3"/>
  <c r="I985" i="3"/>
  <c r="J985" i="3"/>
  <c r="F985" i="3"/>
  <c r="H985" i="3"/>
  <c r="K985" i="3"/>
  <c r="H598" i="3"/>
  <c r="I598" i="3"/>
  <c r="F598" i="3"/>
  <c r="K598" i="3"/>
  <c r="J598" i="3"/>
  <c r="K777" i="3"/>
  <c r="J777" i="3"/>
  <c r="I777" i="3"/>
  <c r="F777" i="3"/>
  <c r="H777" i="3"/>
  <c r="J852" i="3"/>
  <c r="F852" i="3"/>
  <c r="I852" i="3"/>
  <c r="K852" i="3"/>
  <c r="H852" i="3"/>
  <c r="K771" i="3"/>
  <c r="H771" i="3"/>
  <c r="I771" i="3"/>
  <c r="J771" i="3"/>
  <c r="F771" i="3"/>
  <c r="K819" i="3"/>
  <c r="J819" i="3"/>
  <c r="H819" i="3"/>
  <c r="F819" i="3"/>
  <c r="I819" i="3"/>
  <c r="H650" i="3"/>
  <c r="F650" i="3"/>
  <c r="K650" i="3"/>
  <c r="I650" i="3"/>
  <c r="J650" i="3"/>
  <c r="F508" i="3"/>
  <c r="H508" i="3"/>
  <c r="K508" i="3"/>
  <c r="J508" i="3"/>
  <c r="I508" i="3"/>
  <c r="I476" i="3"/>
  <c r="F476" i="3"/>
  <c r="K476" i="3"/>
  <c r="H476" i="3"/>
  <c r="J476" i="3"/>
  <c r="K874" i="8"/>
  <c r="J874" i="8"/>
  <c r="J902" i="8"/>
  <c r="K902" i="8"/>
  <c r="K826" i="8"/>
  <c r="J826" i="8"/>
  <c r="J761" i="3"/>
  <c r="F761" i="3"/>
  <c r="I761" i="3"/>
  <c r="H761" i="3"/>
  <c r="K761" i="3"/>
  <c r="H975" i="3"/>
  <c r="J975" i="3"/>
  <c r="I975" i="3"/>
  <c r="K975" i="3"/>
  <c r="F975" i="3"/>
  <c r="I807" i="3"/>
  <c r="K807" i="3"/>
  <c r="J807" i="3"/>
  <c r="H807" i="3"/>
  <c r="F807" i="3"/>
  <c r="K959" i="3"/>
  <c r="H959" i="3"/>
  <c r="J959" i="3"/>
  <c r="F959" i="3"/>
  <c r="I959" i="3"/>
  <c r="I602" i="3"/>
  <c r="K602" i="3"/>
  <c r="F602" i="3"/>
  <c r="J602" i="3"/>
  <c r="H602" i="3"/>
  <c r="H796" i="3"/>
  <c r="J796" i="3"/>
  <c r="F796" i="3"/>
  <c r="I796" i="3"/>
  <c r="K796" i="3"/>
  <c r="H624" i="3"/>
  <c r="K624" i="3"/>
  <c r="J624" i="3"/>
  <c r="I624" i="3"/>
  <c r="F624" i="3"/>
  <c r="H861" i="3"/>
  <c r="I861" i="3"/>
  <c r="J861" i="3"/>
  <c r="K861" i="3"/>
  <c r="F861" i="3"/>
  <c r="H545" i="3"/>
  <c r="F545" i="3"/>
  <c r="J545" i="3"/>
  <c r="K545" i="3"/>
  <c r="I545" i="3"/>
  <c r="J983" i="3"/>
  <c r="F983" i="3"/>
  <c r="K983" i="3"/>
  <c r="H983" i="3"/>
  <c r="I983" i="3"/>
  <c r="K750" i="8"/>
  <c r="J750" i="8"/>
  <c r="F695" i="3"/>
  <c r="J695" i="3"/>
  <c r="H695" i="3"/>
  <c r="K695" i="3"/>
  <c r="I695" i="3"/>
  <c r="I940" i="3"/>
  <c r="K940" i="3"/>
  <c r="H940" i="3"/>
  <c r="F940" i="3"/>
  <c r="J940" i="3"/>
  <c r="J789" i="8"/>
  <c r="K789" i="8"/>
  <c r="J806" i="8"/>
  <c r="K806" i="8"/>
  <c r="K690" i="3"/>
  <c r="I690" i="3"/>
  <c r="H690" i="3"/>
  <c r="F690" i="3"/>
  <c r="J690" i="3"/>
  <c r="K954" i="8"/>
  <c r="J954" i="8"/>
  <c r="J834" i="8"/>
  <c r="K834" i="8"/>
  <c r="K451" i="3"/>
  <c r="F451" i="3"/>
  <c r="J451" i="3"/>
  <c r="H451" i="3"/>
  <c r="I451" i="3"/>
  <c r="F779" i="3"/>
  <c r="K779" i="3"/>
  <c r="I779" i="3"/>
  <c r="J779" i="3"/>
  <c r="H779" i="3"/>
  <c r="I673" i="3"/>
  <c r="H673" i="3"/>
  <c r="F673" i="3"/>
  <c r="J673" i="3"/>
  <c r="K673" i="3"/>
  <c r="F670" i="3"/>
  <c r="K670" i="3"/>
  <c r="J670" i="3"/>
  <c r="I670" i="3"/>
  <c r="H670" i="3"/>
  <c r="I593" i="3"/>
  <c r="K593" i="3"/>
  <c r="J593" i="3"/>
  <c r="H593" i="3"/>
  <c r="F593" i="3"/>
  <c r="F660" i="3"/>
  <c r="J660" i="3"/>
  <c r="K660" i="3"/>
  <c r="I660" i="3"/>
  <c r="H660" i="3"/>
  <c r="K914" i="3"/>
  <c r="I914" i="3"/>
  <c r="F914" i="3"/>
  <c r="H914" i="3"/>
  <c r="J914" i="3"/>
  <c r="H762" i="3"/>
  <c r="K762" i="3"/>
  <c r="I762" i="3"/>
  <c r="J762" i="3"/>
  <c r="F762" i="3"/>
  <c r="H456" i="3"/>
  <c r="I456" i="3"/>
  <c r="J456" i="3"/>
  <c r="K456" i="3"/>
  <c r="F456" i="3"/>
  <c r="J709" i="8"/>
  <c r="K709" i="8"/>
  <c r="J754" i="8"/>
  <c r="K754" i="8"/>
  <c r="J854" i="8"/>
  <c r="K854" i="8"/>
  <c r="J711" i="8"/>
  <c r="K711" i="8"/>
  <c r="K754" i="3"/>
  <c r="J754" i="3"/>
  <c r="I754" i="3"/>
  <c r="H754" i="3"/>
  <c r="F754" i="3"/>
  <c r="K860" i="8"/>
  <c r="J860" i="8"/>
  <c r="K927" i="3"/>
  <c r="F927" i="3"/>
  <c r="H927" i="3"/>
  <c r="J927" i="3"/>
  <c r="I927" i="3"/>
  <c r="K595" i="3"/>
  <c r="I595" i="3"/>
  <c r="J595" i="3"/>
  <c r="F595" i="3"/>
  <c r="H595" i="3"/>
  <c r="F632" i="3"/>
  <c r="K632" i="3"/>
  <c r="H632" i="3"/>
  <c r="J632" i="3"/>
  <c r="I632" i="3"/>
  <c r="K539" i="3"/>
  <c r="J539" i="3"/>
  <c r="H539" i="3"/>
  <c r="F539" i="3"/>
  <c r="I539" i="3"/>
  <c r="I986" i="3"/>
  <c r="K986" i="3"/>
  <c r="F986" i="3"/>
  <c r="H986" i="3"/>
  <c r="J986" i="3"/>
  <c r="F817" i="3"/>
  <c r="H817" i="3"/>
  <c r="K817" i="3"/>
  <c r="I817" i="3"/>
  <c r="J817" i="3"/>
  <c r="J892" i="3"/>
  <c r="I892" i="3"/>
  <c r="F892" i="3"/>
  <c r="H892" i="3"/>
  <c r="K892" i="3"/>
  <c r="F521" i="3"/>
  <c r="H521" i="3"/>
  <c r="I521" i="3"/>
  <c r="J521" i="3"/>
  <c r="K521" i="3"/>
  <c r="K993" i="8"/>
  <c r="J993" i="8"/>
  <c r="J445" i="3"/>
  <c r="H445" i="3"/>
  <c r="K445" i="3"/>
  <c r="F445" i="3"/>
  <c r="I445" i="3"/>
  <c r="F818" i="3"/>
  <c r="K818" i="3"/>
  <c r="I818" i="3"/>
  <c r="J818" i="3"/>
  <c r="H818" i="3"/>
  <c r="H263" i="3"/>
  <c r="K263" i="3"/>
  <c r="F263" i="3"/>
  <c r="J263" i="3"/>
  <c r="I263" i="3"/>
  <c r="K772" i="8"/>
  <c r="J772" i="8"/>
  <c r="I592" i="3"/>
  <c r="H592" i="3"/>
  <c r="J592" i="3"/>
  <c r="F592" i="3"/>
  <c r="K592" i="3"/>
  <c r="F735" i="3"/>
  <c r="H735" i="3"/>
  <c r="I735" i="3"/>
  <c r="K735" i="3"/>
  <c r="J735" i="3"/>
  <c r="F899" i="3"/>
  <c r="I899" i="3"/>
  <c r="K899" i="3"/>
  <c r="H899" i="3"/>
  <c r="J899" i="3"/>
  <c r="J955" i="3"/>
  <c r="K955" i="3"/>
  <c r="I955" i="3"/>
  <c r="F955" i="3"/>
  <c r="H955" i="3"/>
  <c r="F271" i="3"/>
  <c r="I271" i="3"/>
  <c r="K271" i="3"/>
  <c r="J271" i="3"/>
  <c r="H271" i="3"/>
  <c r="H933" i="3"/>
  <c r="J933" i="3"/>
  <c r="K933" i="3"/>
  <c r="I933" i="3"/>
  <c r="F933" i="3"/>
  <c r="K793" i="8"/>
  <c r="J793" i="8"/>
  <c r="K791" i="8"/>
  <c r="J791" i="8"/>
  <c r="F310" i="3"/>
  <c r="H310" i="3"/>
  <c r="J310" i="3"/>
  <c r="K310" i="3"/>
  <c r="I310" i="3"/>
  <c r="I464" i="3"/>
  <c r="F464" i="3"/>
  <c r="H464" i="3"/>
  <c r="K464" i="3"/>
  <c r="J464" i="3"/>
  <c r="K727" i="3"/>
  <c r="H727" i="3"/>
  <c r="J727" i="3"/>
  <c r="F727" i="3"/>
  <c r="I727" i="3"/>
  <c r="F370" i="3"/>
  <c r="H370" i="3"/>
  <c r="K370" i="3"/>
  <c r="I370" i="3"/>
  <c r="J370" i="3"/>
  <c r="H671" i="3"/>
  <c r="I671" i="3"/>
  <c r="K671" i="3"/>
  <c r="F671" i="3"/>
  <c r="J671" i="3"/>
  <c r="K443" i="3"/>
  <c r="F443" i="3"/>
  <c r="H443" i="3"/>
  <c r="I443" i="3"/>
  <c r="J443" i="3"/>
  <c r="J875" i="3"/>
  <c r="H875" i="3"/>
  <c r="K875" i="3"/>
  <c r="F875" i="3"/>
  <c r="I875" i="3"/>
  <c r="J736" i="8"/>
  <c r="K736" i="8"/>
  <c r="J775" i="8"/>
  <c r="K775" i="8"/>
  <c r="K957" i="8"/>
  <c r="J957" i="8"/>
  <c r="K786" i="8"/>
  <c r="J786" i="8"/>
  <c r="K717" i="8"/>
  <c r="J717" i="8"/>
  <c r="I904" i="3"/>
  <c r="J904" i="3"/>
  <c r="F904" i="3"/>
  <c r="K904" i="3"/>
  <c r="H904" i="3"/>
  <c r="H667" i="3"/>
  <c r="I667" i="3"/>
  <c r="F667" i="3"/>
  <c r="K667" i="3"/>
  <c r="J667" i="3"/>
  <c r="I922" i="3"/>
  <c r="J922" i="3"/>
  <c r="H922" i="3"/>
  <c r="F922" i="3"/>
  <c r="K922" i="3"/>
  <c r="K534" i="3"/>
  <c r="J534" i="3"/>
  <c r="F534" i="3"/>
  <c r="H534" i="3"/>
  <c r="I534" i="3"/>
  <c r="K753" i="3"/>
  <c r="J753" i="3"/>
  <c r="F753" i="3"/>
  <c r="H753" i="3"/>
  <c r="I753" i="3"/>
  <c r="I865" i="3"/>
  <c r="K865" i="3"/>
  <c r="F865" i="3"/>
  <c r="H865" i="3"/>
  <c r="J865" i="3"/>
  <c r="H652" i="3"/>
  <c r="J652" i="3"/>
  <c r="K652" i="3"/>
  <c r="I652" i="3"/>
  <c r="F652" i="3"/>
  <c r="I461" i="3"/>
  <c r="H461" i="3"/>
  <c r="F461" i="3"/>
  <c r="J461" i="3"/>
  <c r="K461" i="3"/>
  <c r="K446" i="3"/>
  <c r="I446" i="3"/>
  <c r="J446" i="3"/>
  <c r="H446" i="3"/>
  <c r="F446" i="3"/>
  <c r="J788" i="8"/>
  <c r="K788" i="8"/>
  <c r="J732" i="8"/>
  <c r="K732" i="8"/>
  <c r="J720" i="8"/>
  <c r="K720" i="8"/>
  <c r="K767" i="8"/>
  <c r="J767" i="8"/>
  <c r="K778" i="8"/>
  <c r="J778" i="8"/>
  <c r="K904" i="8"/>
  <c r="J904" i="8"/>
  <c r="J484" i="3"/>
  <c r="F484" i="3"/>
  <c r="K484" i="3"/>
  <c r="H484" i="3"/>
  <c r="I484" i="3"/>
  <c r="J524" i="3"/>
  <c r="I524" i="3"/>
  <c r="F524" i="3"/>
  <c r="K524" i="3"/>
  <c r="H524" i="3"/>
  <c r="K490" i="3"/>
  <c r="I490" i="3"/>
  <c r="H490" i="3"/>
  <c r="J490" i="3"/>
  <c r="F490" i="3"/>
  <c r="I829" i="3"/>
  <c r="F829" i="3"/>
  <c r="K829" i="3"/>
  <c r="J829" i="3"/>
  <c r="H829" i="3"/>
  <c r="F481" i="3"/>
  <c r="H481" i="3"/>
  <c r="J481" i="3"/>
  <c r="K481" i="3"/>
  <c r="I481" i="3"/>
  <c r="J961" i="8"/>
  <c r="K961" i="8"/>
  <c r="K841" i="8"/>
  <c r="J841" i="8"/>
  <c r="I793" i="3"/>
  <c r="K793" i="3"/>
  <c r="J793" i="3"/>
  <c r="F793" i="3"/>
  <c r="H793" i="3"/>
  <c r="J893" i="3"/>
  <c r="I893" i="3"/>
  <c r="H893" i="3"/>
  <c r="F893" i="3"/>
  <c r="K893" i="3"/>
  <c r="K942" i="3"/>
  <c r="H942" i="3"/>
  <c r="I942" i="3"/>
  <c r="F942" i="3"/>
  <c r="J942" i="3"/>
  <c r="H522" i="3"/>
  <c r="I522" i="3"/>
  <c r="J522" i="3"/>
  <c r="K522" i="3"/>
  <c r="F522" i="3"/>
  <c r="F638" i="3"/>
  <c r="K638" i="3"/>
  <c r="I638" i="3"/>
  <c r="J638" i="3"/>
  <c r="H638" i="3"/>
  <c r="K772" i="3"/>
  <c r="J772" i="3"/>
  <c r="H772" i="3"/>
  <c r="I772" i="3"/>
  <c r="F772" i="3"/>
  <c r="J921" i="8"/>
  <c r="K921" i="8"/>
  <c r="J840" i="8"/>
  <c r="K840" i="8"/>
  <c r="J957" i="3"/>
  <c r="K957" i="3"/>
  <c r="H957" i="3"/>
  <c r="F957" i="3"/>
  <c r="I957" i="3"/>
  <c r="K480" i="3"/>
  <c r="F480" i="3"/>
  <c r="H480" i="3"/>
  <c r="J480" i="3"/>
  <c r="I480" i="3"/>
  <c r="I970" i="3"/>
  <c r="K970" i="3"/>
  <c r="F970" i="3"/>
  <c r="H970" i="3"/>
  <c r="J970" i="3"/>
  <c r="K963" i="3"/>
  <c r="J963" i="3"/>
  <c r="F963" i="3"/>
  <c r="I963" i="3"/>
  <c r="H963" i="3"/>
  <c r="J520" i="3"/>
  <c r="K520" i="3"/>
  <c r="H520" i="3"/>
  <c r="I520" i="3"/>
  <c r="F520" i="3"/>
  <c r="I691" i="3"/>
  <c r="F691" i="3"/>
  <c r="J691" i="3"/>
  <c r="K691" i="3"/>
  <c r="H691" i="3"/>
  <c r="J544" i="3"/>
  <c r="K544" i="3"/>
  <c r="H544" i="3"/>
  <c r="I544" i="3"/>
  <c r="F544" i="3"/>
  <c r="J981" i="3"/>
  <c r="K981" i="3"/>
  <c r="H981" i="3"/>
  <c r="F981" i="3"/>
  <c r="I981" i="3"/>
  <c r="H961" i="3"/>
  <c r="I961" i="3"/>
  <c r="J961" i="3"/>
  <c r="K961" i="3"/>
  <c r="F961" i="3"/>
  <c r="I559" i="3"/>
  <c r="F559" i="3"/>
  <c r="J559" i="3"/>
  <c r="K559" i="3"/>
  <c r="H559" i="3"/>
  <c r="K795" i="3"/>
  <c r="J795" i="3"/>
  <c r="H795" i="3"/>
  <c r="I795" i="3"/>
  <c r="F795" i="3"/>
  <c r="K778" i="3"/>
  <c r="I778" i="3"/>
  <c r="F778" i="3"/>
  <c r="J778" i="3"/>
  <c r="H778" i="3"/>
  <c r="F577" i="3"/>
  <c r="H577" i="3"/>
  <c r="J577" i="3"/>
  <c r="K577" i="3"/>
  <c r="I577" i="3"/>
  <c r="K833" i="8"/>
  <c r="J833" i="8"/>
  <c r="K800" i="8"/>
  <c r="J800" i="8"/>
  <c r="J989" i="8"/>
  <c r="K989" i="8"/>
  <c r="J780" i="8"/>
  <c r="K780" i="8"/>
  <c r="K757" i="8"/>
  <c r="J757" i="8"/>
  <c r="I543" i="3"/>
  <c r="J543" i="3"/>
  <c r="F543" i="3"/>
  <c r="K543" i="3"/>
  <c r="H543" i="3"/>
  <c r="H749" i="3"/>
  <c r="J749" i="3"/>
  <c r="F749" i="3"/>
  <c r="K749" i="3"/>
  <c r="I749" i="3"/>
  <c r="I950" i="3"/>
  <c r="J950" i="3"/>
  <c r="K950" i="3"/>
  <c r="H950" i="3"/>
  <c r="F950" i="3"/>
  <c r="I591" i="3"/>
  <c r="F591" i="3"/>
  <c r="H591" i="3"/>
  <c r="K591" i="3"/>
  <c r="J591" i="3"/>
  <c r="K921" i="3"/>
  <c r="H921" i="3"/>
  <c r="I921" i="3"/>
  <c r="J921" i="3"/>
  <c r="F921" i="3"/>
  <c r="I462" i="3"/>
  <c r="H462" i="3"/>
  <c r="K462" i="3"/>
  <c r="J462" i="3"/>
  <c r="F462" i="3"/>
  <c r="I621" i="3"/>
  <c r="H621" i="3"/>
  <c r="J621" i="3"/>
  <c r="F621" i="3"/>
  <c r="K621" i="3"/>
  <c r="H745" i="3"/>
  <c r="K745" i="3"/>
  <c r="F745" i="3"/>
  <c r="I745" i="3"/>
  <c r="J745" i="3"/>
  <c r="K960" i="3"/>
  <c r="I960" i="3"/>
  <c r="F960" i="3"/>
  <c r="J960" i="3"/>
  <c r="H960" i="3"/>
  <c r="F794" i="3"/>
  <c r="K794" i="3"/>
  <c r="I794" i="3"/>
  <c r="J794" i="3"/>
  <c r="H794" i="3"/>
  <c r="K387" i="3"/>
  <c r="J387" i="3"/>
  <c r="H387" i="3"/>
  <c r="I387" i="3"/>
  <c r="F387" i="3"/>
  <c r="J716" i="8"/>
  <c r="K716" i="8"/>
  <c r="F896" i="3"/>
  <c r="K896" i="3"/>
  <c r="I896" i="3"/>
  <c r="J896" i="3"/>
  <c r="H896" i="3"/>
  <c r="K911" i="3"/>
  <c r="J911" i="3"/>
  <c r="I911" i="3"/>
  <c r="F911" i="3"/>
  <c r="H911" i="3"/>
  <c r="K726" i="3"/>
  <c r="H726" i="3"/>
  <c r="J726" i="3"/>
  <c r="F726" i="3"/>
  <c r="I726" i="3"/>
  <c r="J335" i="3"/>
  <c r="H335" i="3"/>
  <c r="F335" i="3"/>
  <c r="K335" i="3"/>
  <c r="I335" i="3"/>
  <c r="F542" i="3"/>
  <c r="K542" i="3"/>
  <c r="H542" i="3"/>
  <c r="J542" i="3"/>
  <c r="I542" i="3"/>
  <c r="H704" i="3"/>
  <c r="K704" i="3"/>
  <c r="J704" i="3"/>
  <c r="I704" i="3"/>
  <c r="F704" i="3"/>
  <c r="H969" i="3"/>
  <c r="J969" i="3"/>
  <c r="F969" i="3"/>
  <c r="I969" i="3"/>
  <c r="K969" i="3"/>
  <c r="I260" i="3"/>
  <c r="H260" i="3"/>
  <c r="F260" i="3"/>
  <c r="K260" i="3"/>
  <c r="J260" i="3"/>
  <c r="K586" i="3"/>
  <c r="J586" i="3"/>
  <c r="H586" i="3"/>
  <c r="F586" i="3"/>
  <c r="I586" i="3"/>
  <c r="K700" i="8"/>
  <c r="J700" i="8"/>
  <c r="I713" i="3"/>
  <c r="J713" i="3"/>
  <c r="K713" i="3"/>
  <c r="F713" i="3"/>
  <c r="H713" i="3"/>
  <c r="K729" i="3"/>
  <c r="J729" i="3"/>
  <c r="F729" i="3"/>
  <c r="H729" i="3"/>
  <c r="I729" i="3"/>
  <c r="I653" i="3"/>
  <c r="F653" i="3"/>
  <c r="H653" i="3"/>
  <c r="K653" i="3"/>
  <c r="J653" i="3"/>
  <c r="I881" i="3"/>
  <c r="K881" i="3"/>
  <c r="H881" i="3"/>
  <c r="J881" i="3"/>
  <c r="F881" i="3"/>
  <c r="K783" i="3"/>
  <c r="H783" i="3"/>
  <c r="F783" i="3"/>
  <c r="I783" i="3"/>
  <c r="J783" i="3"/>
  <c r="K809" i="8"/>
  <c r="J809" i="8"/>
  <c r="J774" i="8"/>
  <c r="K774" i="8"/>
  <c r="K916" i="8"/>
  <c r="J916" i="8"/>
  <c r="K721" i="8"/>
  <c r="J721" i="8"/>
  <c r="J584" i="3"/>
  <c r="I584" i="3"/>
  <c r="H584" i="3"/>
  <c r="F584" i="3"/>
  <c r="K584" i="3"/>
  <c r="J836" i="3"/>
  <c r="F836" i="3"/>
  <c r="I836" i="3"/>
  <c r="H836" i="3"/>
  <c r="K836" i="3"/>
  <c r="H469" i="3"/>
  <c r="I469" i="3"/>
  <c r="F469" i="3"/>
  <c r="K469" i="3"/>
  <c r="J469" i="3"/>
  <c r="J988" i="3"/>
  <c r="H988" i="3"/>
  <c r="K988" i="3"/>
  <c r="F988" i="3"/>
  <c r="I988" i="3"/>
  <c r="J907" i="3"/>
  <c r="F907" i="3"/>
  <c r="K907" i="3"/>
  <c r="H907" i="3"/>
  <c r="I907" i="3"/>
  <c r="I768" i="3"/>
  <c r="J768" i="3"/>
  <c r="K768" i="3"/>
  <c r="H768" i="3"/>
  <c r="F768" i="3"/>
  <c r="H999" i="3"/>
  <c r="F999" i="3"/>
  <c r="J999" i="3"/>
  <c r="I999" i="3"/>
  <c r="O991" i="2"/>
  <c r="K999" i="3"/>
  <c r="N991" i="2"/>
  <c r="K457" i="3"/>
  <c r="I457" i="3"/>
  <c r="J457" i="3"/>
  <c r="F457" i="3"/>
  <c r="H457" i="3"/>
  <c r="H920" i="3"/>
  <c r="I920" i="3"/>
  <c r="K920" i="3"/>
  <c r="F920" i="3"/>
  <c r="J920" i="3"/>
  <c r="J877" i="8"/>
  <c r="K877" i="8"/>
  <c r="J870" i="8"/>
  <c r="K870" i="8"/>
  <c r="J844" i="8"/>
  <c r="K844" i="8"/>
  <c r="J875" i="8"/>
  <c r="K875" i="8"/>
  <c r="J859" i="8"/>
  <c r="K859" i="8"/>
  <c r="J505" i="3"/>
  <c r="K505" i="3"/>
  <c r="F505" i="3"/>
  <c r="I505" i="3"/>
  <c r="H505" i="3"/>
  <c r="I781" i="3"/>
  <c r="J781" i="3"/>
  <c r="H781" i="3"/>
  <c r="F781" i="3"/>
  <c r="K781" i="3"/>
  <c r="H978" i="3"/>
  <c r="F978" i="3"/>
  <c r="K978" i="3"/>
  <c r="I978" i="3"/>
  <c r="J978" i="3"/>
  <c r="I886" i="3"/>
  <c r="J886" i="3"/>
  <c r="F886" i="3"/>
  <c r="K886" i="3"/>
  <c r="H886" i="3"/>
  <c r="I688" i="3"/>
  <c r="F688" i="3"/>
  <c r="K688" i="3"/>
  <c r="J688" i="3"/>
  <c r="H688" i="3"/>
  <c r="J696" i="8"/>
  <c r="K696" i="8"/>
  <c r="J863" i="3"/>
  <c r="I863" i="3"/>
  <c r="H863" i="3"/>
  <c r="K863" i="3"/>
  <c r="F863" i="3"/>
  <c r="H666" i="3"/>
  <c r="F666" i="3"/>
  <c r="I666" i="3"/>
  <c r="K666" i="3"/>
  <c r="J666" i="3"/>
  <c r="I617" i="3"/>
  <c r="J617" i="3"/>
  <c r="K617" i="3"/>
  <c r="F617" i="3"/>
  <c r="H617" i="3"/>
  <c r="F686" i="3"/>
  <c r="I686" i="3"/>
  <c r="J686" i="3"/>
  <c r="H686" i="3"/>
  <c r="K686" i="3"/>
  <c r="F537" i="3"/>
  <c r="J537" i="3"/>
  <c r="I537" i="3"/>
  <c r="H537" i="3"/>
  <c r="K537" i="3"/>
  <c r="F742" i="3"/>
  <c r="J742" i="3"/>
  <c r="I742" i="3"/>
  <c r="K742" i="3"/>
  <c r="H742" i="3"/>
  <c r="H1001" i="3"/>
  <c r="I1001" i="3"/>
  <c r="O993" i="2"/>
  <c r="K1001" i="3"/>
  <c r="J1001" i="3"/>
  <c r="N993" i="2"/>
  <c r="F1001" i="3"/>
  <c r="K891" i="8"/>
  <c r="J891" i="8"/>
  <c r="K864" i="3"/>
  <c r="J864" i="3"/>
  <c r="H864" i="3"/>
  <c r="I864" i="3"/>
  <c r="F864" i="3"/>
  <c r="K827" i="8"/>
  <c r="J827" i="8"/>
  <c r="H642" i="3"/>
  <c r="F642" i="3"/>
  <c r="I642" i="3"/>
  <c r="K642" i="3"/>
  <c r="J642" i="3"/>
  <c r="J510" i="3"/>
  <c r="I510" i="3"/>
  <c r="K510" i="3"/>
  <c r="F510" i="3"/>
  <c r="H510" i="3"/>
  <c r="I982" i="3"/>
  <c r="F982" i="3"/>
  <c r="J982" i="3"/>
  <c r="H982" i="3"/>
  <c r="K982" i="3"/>
  <c r="K993" i="3"/>
  <c r="F993" i="3"/>
  <c r="I993" i="3"/>
  <c r="J993" i="3"/>
  <c r="H993" i="3"/>
  <c r="I644" i="3"/>
  <c r="J644" i="3"/>
  <c r="K644" i="3"/>
  <c r="H644" i="3"/>
  <c r="F644" i="3"/>
  <c r="H547" i="3"/>
  <c r="J547" i="3"/>
  <c r="I547" i="3"/>
  <c r="K547" i="3"/>
  <c r="F547" i="3"/>
  <c r="F623" i="3"/>
  <c r="K623" i="3"/>
  <c r="I623" i="3"/>
  <c r="J623" i="3"/>
  <c r="H623" i="3"/>
  <c r="I759" i="3"/>
  <c r="J759" i="3"/>
  <c r="H759" i="3"/>
  <c r="K759" i="3"/>
  <c r="F759" i="3"/>
  <c r="K658" i="3"/>
  <c r="I658" i="3"/>
  <c r="H658" i="3"/>
  <c r="F658" i="3"/>
  <c r="J658" i="3"/>
  <c r="I588" i="3"/>
  <c r="J588" i="3"/>
  <c r="H588" i="3"/>
  <c r="F588" i="3"/>
  <c r="K588" i="3"/>
  <c r="K698" i="3"/>
  <c r="J698" i="3"/>
  <c r="F698" i="3"/>
  <c r="H698" i="3"/>
  <c r="I698" i="3"/>
  <c r="J930" i="8"/>
  <c r="K930" i="8"/>
  <c r="K725" i="8"/>
  <c r="J725" i="8"/>
  <c r="J962" i="8"/>
  <c r="K962" i="8"/>
  <c r="H826" i="3"/>
  <c r="F826" i="3"/>
  <c r="I826" i="3"/>
  <c r="K826" i="3"/>
  <c r="J826" i="3"/>
  <c r="J871" i="8"/>
  <c r="K871" i="8"/>
  <c r="I503" i="3"/>
  <c r="F503" i="3"/>
  <c r="K503" i="3"/>
  <c r="H503" i="3"/>
  <c r="J503" i="3"/>
  <c r="I967" i="3"/>
  <c r="F967" i="3"/>
  <c r="K967" i="3"/>
  <c r="J967" i="3"/>
  <c r="H967" i="3"/>
  <c r="H479" i="3"/>
  <c r="F479" i="3"/>
  <c r="J479" i="3"/>
  <c r="K479" i="3"/>
  <c r="I479" i="3"/>
  <c r="H628" i="3"/>
  <c r="I628" i="3"/>
  <c r="F628" i="3"/>
  <c r="J628" i="3"/>
  <c r="K628" i="3"/>
  <c r="F903" i="3"/>
  <c r="H903" i="3"/>
  <c r="I903" i="3"/>
  <c r="K903" i="3"/>
  <c r="J903" i="3"/>
  <c r="I885" i="3"/>
  <c r="H885" i="3"/>
  <c r="F885" i="3"/>
  <c r="K885" i="3"/>
  <c r="J885" i="3"/>
  <c r="F599" i="3"/>
  <c r="K599" i="3"/>
  <c r="I599" i="3"/>
  <c r="H599" i="3"/>
  <c r="J599" i="3"/>
  <c r="K641" i="3"/>
  <c r="H641" i="3"/>
  <c r="F641" i="3"/>
  <c r="J641" i="3"/>
  <c r="I641" i="3"/>
  <c r="K710" i="8"/>
  <c r="J710" i="8"/>
  <c r="K912" i="8"/>
  <c r="J912" i="8"/>
  <c r="H995" i="3"/>
  <c r="I995" i="3"/>
  <c r="K995" i="3"/>
  <c r="F995" i="3"/>
  <c r="J995" i="3"/>
  <c r="K945" i="8"/>
  <c r="J945" i="8"/>
  <c r="H765" i="3"/>
  <c r="K765" i="3"/>
  <c r="F765" i="3"/>
  <c r="J765" i="3"/>
  <c r="I765" i="3"/>
  <c r="K682" i="3"/>
  <c r="H682" i="3"/>
  <c r="J682" i="3"/>
  <c r="F682" i="3"/>
  <c r="I682" i="3"/>
  <c r="H877" i="3"/>
  <c r="I877" i="3"/>
  <c r="F877" i="3"/>
  <c r="K877" i="3"/>
  <c r="J877" i="3"/>
  <c r="F518" i="3"/>
  <c r="J518" i="3"/>
  <c r="H518" i="3"/>
  <c r="I518" i="3"/>
  <c r="K518" i="3"/>
  <c r="K746" i="8"/>
  <c r="J746" i="8"/>
  <c r="K918" i="8"/>
  <c r="J918" i="8"/>
  <c r="J927" i="8"/>
  <c r="K927" i="8"/>
  <c r="K815" i="8"/>
  <c r="J815" i="8"/>
  <c r="K960" i="8"/>
  <c r="J960" i="8"/>
  <c r="J876" i="8"/>
  <c r="K876" i="8"/>
  <c r="J718" i="8"/>
  <c r="K718" i="8"/>
  <c r="K726" i="8"/>
  <c r="J726" i="8"/>
  <c r="K764" i="8"/>
  <c r="J764" i="8"/>
  <c r="J941" i="8"/>
  <c r="K941" i="8"/>
  <c r="J790" i="8"/>
  <c r="K790" i="8"/>
  <c r="J705" i="8"/>
  <c r="K705" i="8"/>
  <c r="K819" i="8"/>
  <c r="J819" i="8"/>
  <c r="K808" i="8"/>
  <c r="J808" i="8"/>
  <c r="K911" i="8"/>
  <c r="J911" i="8"/>
  <c r="J801" i="8"/>
  <c r="K801" i="8"/>
  <c r="J914" i="8"/>
  <c r="K914" i="8"/>
  <c r="K971" i="8"/>
  <c r="J971" i="8"/>
  <c r="J855" i="8"/>
  <c r="K855" i="8"/>
  <c r="J782" i="8"/>
  <c r="K782" i="8"/>
  <c r="J948" i="8"/>
  <c r="K948" i="8"/>
  <c r="K937" i="8"/>
  <c r="J937" i="8"/>
  <c r="J836" i="8"/>
  <c r="K836" i="8"/>
  <c r="J868" i="8"/>
  <c r="K868" i="8"/>
  <c r="J919" i="8"/>
  <c r="K919" i="8"/>
  <c r="J958" i="8"/>
  <c r="K958" i="8"/>
  <c r="J832" i="8"/>
  <c r="K832" i="8"/>
  <c r="J697" i="8"/>
  <c r="K697" i="8"/>
  <c r="J858" i="8"/>
  <c r="K858" i="8"/>
  <c r="J909" i="8"/>
  <c r="K909" i="8"/>
  <c r="J995" i="8"/>
  <c r="K995" i="8"/>
  <c r="K817" i="8"/>
  <c r="J817" i="8"/>
  <c r="F792" i="3"/>
  <c r="J792" i="3"/>
  <c r="H792" i="3"/>
  <c r="I792" i="3"/>
  <c r="K792" i="3"/>
  <c r="J723" i="8"/>
  <c r="K723" i="8"/>
  <c r="J831" i="8"/>
  <c r="K831" i="8"/>
  <c r="J733" i="8"/>
  <c r="K733" i="8"/>
  <c r="J838" i="8"/>
  <c r="K838" i="8"/>
  <c r="J928" i="8"/>
  <c r="K928" i="8"/>
  <c r="J978" i="8"/>
  <c r="K978" i="8"/>
  <c r="K983" i="8"/>
  <c r="J983" i="8"/>
  <c r="K839" i="8"/>
  <c r="J839" i="8"/>
  <c r="J856" i="8"/>
  <c r="K856" i="8"/>
  <c r="K807" i="8"/>
  <c r="J807" i="8"/>
  <c r="K702" i="8"/>
  <c r="J702" i="8"/>
  <c r="K763" i="8"/>
  <c r="J763" i="8"/>
  <c r="F585" i="3"/>
  <c r="H585" i="3"/>
  <c r="I585" i="3"/>
  <c r="J585" i="3"/>
  <c r="K585" i="3"/>
  <c r="J1000" i="8"/>
  <c r="K1000" i="8"/>
  <c r="J454" i="3"/>
  <c r="K454" i="3"/>
  <c r="F454" i="3"/>
  <c r="I454" i="3"/>
  <c r="H454" i="3"/>
  <c r="F968" i="3"/>
  <c r="J968" i="3"/>
  <c r="K968" i="3"/>
  <c r="H968" i="3"/>
  <c r="I968" i="3"/>
  <c r="I929" i="3"/>
  <c r="H929" i="3"/>
  <c r="J929" i="3"/>
  <c r="F929" i="3"/>
  <c r="K929" i="3"/>
  <c r="F612" i="3"/>
  <c r="H612" i="3"/>
  <c r="I612" i="3"/>
  <c r="J612" i="3"/>
  <c r="K612" i="3"/>
  <c r="J713" i="8"/>
  <c r="K713" i="8"/>
  <c r="J703" i="8"/>
  <c r="K703" i="8"/>
  <c r="K802" i="8"/>
  <c r="J802" i="8"/>
  <c r="K878" i="8"/>
  <c r="J878" i="8"/>
  <c r="J708" i="8"/>
  <c r="K708" i="8"/>
  <c r="J707" i="8"/>
  <c r="K707" i="8"/>
  <c r="J920" i="8"/>
  <c r="K920" i="8"/>
  <c r="J766" i="8"/>
  <c r="K766" i="8"/>
  <c r="K950" i="8"/>
  <c r="J950" i="8"/>
  <c r="K816" i="8"/>
  <c r="J816" i="8"/>
  <c r="K847" i="8"/>
  <c r="J847" i="8"/>
  <c r="K931" i="8"/>
  <c r="J931" i="8"/>
  <c r="K769" i="8"/>
  <c r="J769" i="8"/>
  <c r="J701" i="8"/>
  <c r="K701" i="8"/>
  <c r="J824" i="8"/>
  <c r="K824" i="8"/>
  <c r="J777" i="8"/>
  <c r="K777" i="8"/>
  <c r="J1002" i="8"/>
  <c r="K1002" i="8"/>
  <c r="J998" i="8"/>
  <c r="K998" i="8"/>
  <c r="K925" i="8"/>
  <c r="J925" i="8"/>
  <c r="J867" i="8"/>
  <c r="K867" i="8"/>
  <c r="K759" i="8"/>
  <c r="J759" i="8"/>
  <c r="K814" i="8"/>
  <c r="J814" i="8"/>
  <c r="J804" i="8"/>
  <c r="K804" i="8"/>
  <c r="K3" i="8"/>
  <c r="J3" i="8"/>
  <c r="K949" i="8"/>
  <c r="J949" i="8"/>
  <c r="J698" i="8"/>
  <c r="K698" i="8"/>
  <c r="J828" i="8"/>
  <c r="K828" i="8"/>
  <c r="K980" i="8"/>
  <c r="J980" i="8"/>
  <c r="K892" i="8"/>
  <c r="J892" i="8"/>
  <c r="K926" i="8"/>
  <c r="J926" i="8"/>
  <c r="K986" i="8"/>
  <c r="J986" i="8"/>
  <c r="J768" i="8"/>
  <c r="K768" i="8"/>
  <c r="J704" i="8"/>
  <c r="K704" i="8"/>
  <c r="J706" i="8"/>
  <c r="K706" i="8"/>
  <c r="J913" i="8"/>
  <c r="K913" i="8"/>
  <c r="J996" i="8"/>
  <c r="K996" i="8"/>
  <c r="J882" i="8"/>
  <c r="K882" i="8"/>
  <c r="J811" i="8"/>
  <c r="K811" i="8"/>
  <c r="K934" i="8"/>
  <c r="J934" i="8"/>
  <c r="K979" i="8"/>
  <c r="J979" i="8"/>
  <c r="J932" i="8"/>
  <c r="K932" i="8"/>
  <c r="K863" i="8"/>
  <c r="J863" i="8"/>
  <c r="H533" i="3"/>
  <c r="K533" i="3"/>
  <c r="F533" i="3"/>
  <c r="I533" i="3"/>
  <c r="J533" i="3"/>
  <c r="I823" i="3"/>
  <c r="K823" i="3"/>
  <c r="H823" i="3"/>
  <c r="F823" i="3"/>
  <c r="J823" i="3"/>
  <c r="F965" i="3"/>
  <c r="I965" i="3"/>
  <c r="H965" i="3"/>
  <c r="J965" i="3"/>
  <c r="K965" i="3"/>
  <c r="I769" i="3"/>
  <c r="J769" i="3"/>
  <c r="H769" i="3"/>
  <c r="K769" i="3"/>
  <c r="F769" i="3"/>
  <c r="J938" i="8"/>
  <c r="K938" i="8"/>
  <c r="K779" i="8"/>
  <c r="J779" i="8"/>
  <c r="K893" i="8"/>
  <c r="J893" i="8"/>
  <c r="K862" i="8"/>
  <c r="J862" i="8"/>
  <c r="J968" i="8"/>
  <c r="K968" i="8"/>
  <c r="K955" i="8"/>
  <c r="J955" i="8"/>
  <c r="K923" i="8"/>
  <c r="J923" i="8"/>
  <c r="K905" i="8"/>
  <c r="J905" i="8"/>
  <c r="K761" i="8"/>
  <c r="J761" i="8"/>
  <c r="J735" i="8"/>
  <c r="K735" i="8"/>
  <c r="J714" i="8"/>
  <c r="K714" i="8"/>
  <c r="K747" i="8"/>
  <c r="J747" i="8"/>
  <c r="J695" i="8"/>
  <c r="K695" i="8"/>
  <c r="K881" i="8"/>
  <c r="J881" i="8"/>
  <c r="K724" i="8"/>
  <c r="J724" i="8"/>
  <c r="J866" i="8"/>
  <c r="K866" i="8"/>
  <c r="J748" i="8"/>
  <c r="K748" i="8"/>
  <c r="J694" i="8"/>
  <c r="K694" i="8"/>
  <c r="J850" i="8"/>
  <c r="K850" i="8"/>
  <c r="J969" i="8"/>
  <c r="K969" i="8"/>
  <c r="K798" i="8"/>
  <c r="J798" i="8"/>
  <c r="K830" i="8"/>
  <c r="J830" i="8"/>
  <c r="K692" i="8"/>
  <c r="J692" i="8"/>
  <c r="K947" i="8"/>
  <c r="J947" i="8"/>
  <c r="K821" i="8"/>
  <c r="J821" i="8"/>
  <c r="K963" i="8"/>
  <c r="J963" i="8"/>
  <c r="J810" i="8"/>
  <c r="K810" i="8"/>
  <c r="K813" i="8"/>
  <c r="J813" i="8"/>
  <c r="J715" i="8"/>
  <c r="K715" i="8"/>
  <c r="J970" i="8"/>
  <c r="K970" i="8"/>
  <c r="J738" i="8"/>
  <c r="K738" i="8"/>
  <c r="K781" i="8"/>
  <c r="J781" i="8"/>
  <c r="F453" i="3"/>
  <c r="J453" i="3"/>
  <c r="K453" i="3"/>
  <c r="I453" i="3"/>
  <c r="H453" i="3"/>
  <c r="J753" i="8"/>
  <c r="K753" i="8"/>
  <c r="J873" i="8"/>
  <c r="K873" i="8"/>
  <c r="K897" i="8"/>
  <c r="J897" i="8"/>
  <c r="J812" i="8"/>
  <c r="K812" i="8"/>
  <c r="K739" i="8"/>
  <c r="J739" i="8"/>
  <c r="K951" i="8"/>
  <c r="J951" i="8"/>
  <c r="J842" i="8"/>
  <c r="K842" i="8"/>
  <c r="J933" i="8"/>
  <c r="K933" i="8"/>
  <c r="J818" i="8"/>
  <c r="K818" i="8"/>
  <c r="J887" i="8"/>
  <c r="K887" i="8"/>
  <c r="J852" i="8"/>
  <c r="K852" i="8"/>
  <c r="K869" i="8"/>
  <c r="J869" i="8"/>
  <c r="K843" i="8"/>
  <c r="J843" i="8"/>
  <c r="K1001" i="8"/>
  <c r="J1001" i="8"/>
  <c r="K946" i="8"/>
  <c r="J946" i="8"/>
  <c r="J943" i="8"/>
  <c r="K943" i="8"/>
  <c r="J952" i="8"/>
  <c r="K952" i="8"/>
  <c r="I936" i="3"/>
  <c r="J936" i="3"/>
  <c r="F936" i="3"/>
  <c r="H936" i="3"/>
  <c r="K936" i="3"/>
  <c r="J801" i="3"/>
  <c r="H801" i="3"/>
  <c r="K801" i="3"/>
  <c r="F801" i="3"/>
  <c r="I801" i="3"/>
  <c r="F827" i="3"/>
  <c r="H827" i="3"/>
  <c r="K827" i="3"/>
  <c r="J827" i="3"/>
  <c r="I827" i="3"/>
  <c r="J609" i="3"/>
  <c r="K609" i="3"/>
  <c r="I609" i="3"/>
  <c r="F609" i="3"/>
  <c r="H609" i="3"/>
  <c r="J719" i="8"/>
  <c r="K719" i="8"/>
  <c r="J910" i="8"/>
  <c r="K910" i="8"/>
  <c r="J888" i="8"/>
  <c r="K888" i="8"/>
  <c r="K942" i="8"/>
  <c r="J942" i="8"/>
  <c r="J999" i="8"/>
  <c r="K999" i="8"/>
  <c r="J741" i="8"/>
  <c r="K741" i="8"/>
  <c r="J864" i="8"/>
  <c r="K864" i="8"/>
  <c r="J967" i="8"/>
  <c r="K967" i="8"/>
  <c r="K773" i="8"/>
  <c r="J773" i="8"/>
  <c r="K906" i="8"/>
  <c r="J906" i="8"/>
  <c r="K966" i="8"/>
  <c r="J966" i="8"/>
  <c r="J752" i="8"/>
  <c r="K752" i="8"/>
  <c r="J785" i="8"/>
  <c r="K785" i="8"/>
  <c r="J982" i="8"/>
  <c r="K982" i="8"/>
  <c r="K994" i="8"/>
  <c r="J994" i="8"/>
  <c r="J740" i="8"/>
  <c r="K740" i="8"/>
  <c r="K884" i="8"/>
  <c r="J884" i="8"/>
  <c r="J755" i="8"/>
  <c r="K755" i="8"/>
  <c r="J981" i="8"/>
  <c r="K981" i="8"/>
  <c r="J895" i="8"/>
  <c r="K895" i="8"/>
  <c r="J783" i="8"/>
  <c r="K783" i="8"/>
  <c r="J899" i="8"/>
  <c r="K899" i="8"/>
  <c r="K965" i="8"/>
  <c r="J965" i="8"/>
  <c r="K953" i="8"/>
  <c r="J953" i="8"/>
  <c r="J749" i="8"/>
  <c r="K749" i="8"/>
  <c r="J745" i="8"/>
  <c r="K745" i="8"/>
  <c r="J765" i="8"/>
  <c r="K765" i="8"/>
  <c r="J879" i="8"/>
  <c r="K879" i="8"/>
  <c r="J992" i="8"/>
  <c r="K992" i="8"/>
  <c r="J730" i="8"/>
  <c r="K730" i="8"/>
  <c r="K974" i="8"/>
  <c r="J974" i="8"/>
  <c r="J846" i="8"/>
  <c r="K846" i="8"/>
  <c r="K822" i="8"/>
  <c r="J822" i="8"/>
  <c r="F803" i="3"/>
  <c r="I803" i="3"/>
  <c r="H803" i="3"/>
  <c r="J803" i="3"/>
  <c r="K803" i="3"/>
  <c r="J975" i="8"/>
  <c r="K975" i="8"/>
  <c r="J940" i="8"/>
  <c r="K940" i="8"/>
  <c r="J693" i="8"/>
  <c r="K693" i="8"/>
  <c r="K903" i="8"/>
  <c r="J903" i="8"/>
  <c r="J771" i="8"/>
  <c r="K771" i="8"/>
  <c r="J990" i="8"/>
  <c r="K990" i="8"/>
  <c r="K712" i="8"/>
  <c r="J712" i="8"/>
  <c r="K915" i="8"/>
  <c r="J915" i="8"/>
  <c r="J751" i="8"/>
  <c r="K751" i="8"/>
  <c r="K997" i="8"/>
  <c r="J997" i="8"/>
  <c r="K729" i="8"/>
  <c r="J729" i="8"/>
  <c r="J917" i="8"/>
  <c r="K917" i="8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<sst xmlns="http://schemas.openxmlformats.org/spreadsheetml/2006/main" count="618" uniqueCount="334">
  <si>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</si>
  <si>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</si>
  <si>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</si>
  <si>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</si>
  <si>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</si>
  <si>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</si>
  <si>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</si>
  <si>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</si>
  <si>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</si>
  <si>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</si>
  <si>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</si>
  <si>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</si>
  <si>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</si>
  <si>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</si>
  <si>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</si>
  <si>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</si>
  <si>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</si>
  <si>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</si>
  <si>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</si>
  <si>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</si>
  <si>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</si>
  <si>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</si>
  <si>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</si>
  <si>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</si>
  <si>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</si>
  <si>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</si>
  <si>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</si>
  <si>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</si>
  <si>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</si>
  <si>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</si>
  <si>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</si>
  <si>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</si>
  <si>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</si>
  <si>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</si>
  <si>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</si>
  <si>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</si>
  <si>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</si>
  <si>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</si>
  <si>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</si>
  <si>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</si>
  <si>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</si>
  <si>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</si>
  <si>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</si>
  <si>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</si>
  <si>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</si>
  <si>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</si>
  <si>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</si>
  <si>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</si>
  <si>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</si>
  <si>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</si>
  <si>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</si>
  <si>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</si>
  <si>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</si>
  <si>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</si>
  <si>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</si>
  <si>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</si>
  <si>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</si>
  <si>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</si>
  <si>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</si>
  <si>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</si>
  <si>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</si>
  <si>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</si>
  <si>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</si>
  <si>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</si>
  <si>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</si>
  <si>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</si>
  <si>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</si>
  <si>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</si>
  <si>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</si>
  <si>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</si>
  <si>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</si>
  <si>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</si>
  <si>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</si>
  <si>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</si>
  <si>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</si>
  <si>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</si>
  <si>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</si>
  <si>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</si>
  <si>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</si>
  <si>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</si>
  <si>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</si>
  <si>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</si>
  <si>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</si>
  <si>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</si>
  <si>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</si>
  <si>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</si>
  <si>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</si>
  <si>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</si>
  <si>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</si>
  <si>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</si>
  <si>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</si>
  <si>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</si>
  <si>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</si>
  <si>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</si>
  <si>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</si>
  <si>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</si>
  <si>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</si>
  <si>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</si>
  <si>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</si>
  <si>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</si>
  <si>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</si>
  <si>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</si>
  <si>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</si>
  <si>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</si>
  <si>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</si>
  <si>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</si>
  <si>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</si>
  <si>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</si>
  <si>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</si>
  <si>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</si>
  <si>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</si>
  <si>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</si>
  <si>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</si>
  <si>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</si>
  <si>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</si>
  <si>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</si>
  <si>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</si>
  <si>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</si>
  <si>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</si>
  <si>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</si>
  <si>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</si>
  <si>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</si>
  <si>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</si>
  <si>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Monterrey</t>
  </si>
  <si>
    <t>Cruz Azul</t>
  </si>
  <si>
    <t>U.N.A.M.- Pumas</t>
  </si>
  <si>
    <t>U.A.N.L.- Tigres</t>
  </si>
  <si>
    <t>Santos Laguna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</si>
  <si>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</si>
  <si>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</si>
  <si>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</si>
  <si>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</si>
  <si>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</si>
  <si>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</si>
  <si>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</si>
  <si>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</si>
  <si>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</si>
  <si>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</si>
  <si>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</si>
  <si>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</si>
  <si>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</si>
  <si>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</si>
  <si>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</si>
  <si>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</si>
  <si>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</si>
  <si>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</si>
  <si>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</si>
  <si>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</si>
  <si>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</si>
  <si>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</si>
  <si>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</si>
  <si>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</si>
  <si>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</si>
  <si>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</si>
  <si>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</si>
  <si>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</si>
  <si>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</si>
  <si>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</si>
  <si>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</si>
  <si>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</si>
  <si>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</si>
  <si>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</si>
  <si>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</si>
  <si>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</si>
  <si>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</si>
  <si>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</si>
  <si>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</si>
  <si>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</si>
  <si>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</si>
  <si>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Shonan Bellmare</t>
  </si>
  <si>
    <t>Kashiwa Reysol</t>
  </si>
  <si>
    <t>Independiente</t>
  </si>
  <si>
    <t>Platense</t>
  </si>
  <si>
    <t>Sarmiento Junin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</si>
  <si>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</si>
  <si>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</si>
  <si>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</si>
  <si>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</si>
  <si>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</si>
  <si>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</si>
  <si>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</si>
  <si>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</si>
  <si>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</si>
  <si>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</si>
  <si>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</si>
  <si>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</si>
  <si>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</si>
  <si>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</si>
  <si>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</si>
  <si>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</si>
  <si>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</si>
  <si>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</si>
  <si>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</si>
  <si>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</si>
  <si>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</si>
  <si>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</si>
  <si>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</si>
  <si>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</si>
  <si>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</si>
  <si>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</si>
  <si>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</si>
  <si>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</si>
  <si>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</si>
  <si>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</si>
  <si>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</si>
  <si>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</si>
  <si>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</si>
  <si>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</si>
  <si>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</si>
  <si>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</si>
  <si>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</si>
  <si>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</si>
  <si>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</si>
  <si>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</si>
  <si>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</si>
  <si>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</si>
  <si>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</si>
  <si>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</si>
  <si>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</si>
  <si>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</si>
  <si>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</si>
  <si>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</si>
  <si>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</si>
  <si>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</si>
  <si>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</si>
  <si>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</si>
  <si>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</si>
  <si>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</si>
  <si>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</si>
  <si>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</si>
  <si>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</si>
  <si>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</si>
  <si>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</si>
  <si>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</si>
  <si>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</si>
  <si>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</si>
  <si>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</si>
  <si>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</si>
  <si>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</si>
  <si>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</si>
  <si>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</si>
  <si>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Zenit</t>
  </si>
  <si>
    <t>Rubin Kazan</t>
  </si>
  <si>
    <t>Houston Dynamo</t>
  </si>
  <si>
    <t>Real Salt Lake</t>
  </si>
  <si>
    <t>Nashville SC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</si>
  <si>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</si>
  <si>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</si>
  <si>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</si>
  <si>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</si>
  <si>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</si>
  <si>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</si>
  <si>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</si>
  <si>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</si>
  <si>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Huracan</t>
  </si>
  <si>
    <t>Nagoya Grampus</t>
  </si>
  <si>
    <t>FC Tokyo</t>
  </si>
  <si>
    <t>Velez Sarsfield</t>
  </si>
  <si>
    <t>Rosario Central</t>
  </si>
  <si>
    <t>CF Montreal</t>
  </si>
  <si>
    <t>Central Cordoba</t>
  </si>
  <si>
    <t>Vissel Kobe</t>
  </si>
  <si>
    <t>Kashima Antlers</t>
  </si>
  <si>
    <t>HJK</t>
  </si>
  <si>
    <t>Ilves</t>
  </si>
  <si>
    <t>KuPS</t>
  </si>
  <si>
    <t>Inter Turku</t>
  </si>
  <si>
    <t>SJK</t>
  </si>
  <si>
    <t>HIFK</t>
  </si>
  <si>
    <t>VPS</t>
  </si>
  <si>
    <t>AC Oulu</t>
  </si>
  <si>
    <t>Mariehamn</t>
  </si>
  <si>
    <t>Lahti</t>
  </si>
  <si>
    <t>Ham-Kam</t>
  </si>
  <si>
    <t>Lillestrom</t>
  </si>
  <si>
    <t>Molde</t>
  </si>
  <si>
    <t>Valerenga</t>
  </si>
  <si>
    <t>Hammarby</t>
  </si>
  <si>
    <t>Helsingborg</t>
  </si>
  <si>
    <t>Hacken</t>
  </si>
  <si>
    <t>AIK</t>
  </si>
  <si>
    <t>Aalesund</t>
  </si>
  <si>
    <t>Kristiansund</t>
  </si>
  <si>
    <t>Haugesund</t>
  </si>
  <si>
    <t>Sandefjord</t>
  </si>
  <si>
    <t>Jerv</t>
  </si>
  <si>
    <t>Stromsgodset</t>
  </si>
  <si>
    <t>Odd</t>
  </si>
  <si>
    <t>Tromso</t>
  </si>
  <si>
    <t>Sarpsborg 08</t>
  </si>
  <si>
    <t>Viking</t>
  </si>
  <si>
    <t>Bodo/Glimt</t>
  </si>
  <si>
    <t>Rosenborg</t>
  </si>
  <si>
    <t>Goteborg</t>
  </si>
  <si>
    <t>Varnamo</t>
  </si>
  <si>
    <t>Sirius</t>
  </si>
  <si>
    <t>Sundsvall</t>
  </si>
  <si>
    <t>Kalmar</t>
  </si>
  <si>
    <t>Malmo FF</t>
  </si>
  <si>
    <t>Norrkoping</t>
  </si>
  <si>
    <t>Varbergs</t>
  </si>
  <si>
    <t>Elfsborg</t>
  </si>
  <si>
    <t>Mjallby</t>
  </si>
  <si>
    <t>Djurgarden</t>
  </si>
  <si>
    <t>Degerfors</t>
  </si>
  <si>
    <t>Veikkausliiga</t>
  </si>
  <si>
    <t>Eliteserien</t>
  </si>
  <si>
    <t>Allsvenskan</t>
  </si>
  <si>
    <t>Fluminense</t>
  </si>
  <si>
    <t>Santos</t>
  </si>
  <si>
    <t>Atletico GO</t>
  </si>
  <si>
    <t>Flamengo RJ</t>
  </si>
  <si>
    <t>Palmeiras</t>
  </si>
  <si>
    <t>Ceara</t>
  </si>
  <si>
    <t>Coritiba</t>
  </si>
  <si>
    <t>Goias</t>
  </si>
  <si>
    <t>Atletico-MG</t>
  </si>
  <si>
    <t>Internacional</t>
  </si>
  <si>
    <t>Botafogo RJ</t>
  </si>
  <si>
    <t>Corinthians</t>
  </si>
  <si>
    <t>Fortaleza</t>
  </si>
  <si>
    <t>Cuiaba</t>
  </si>
  <si>
    <t>Avai</t>
  </si>
  <si>
    <t>America MG</t>
  </si>
  <si>
    <t>Sao Paulo</t>
  </si>
  <si>
    <t>Athletico-PR</t>
  </si>
  <si>
    <t>Juventude</t>
  </si>
  <si>
    <t>Bragantino</t>
  </si>
  <si>
    <t>Serie A</t>
  </si>
  <si>
    <t>08/04/2022</t>
  </si>
  <si>
    <t>09/04/2022</t>
  </si>
  <si>
    <t>10/04/2022</t>
  </si>
  <si>
    <t>11/04/2022</t>
  </si>
  <si>
    <t>12/04/2022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</si>
</sst>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1.0310044123705262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10.996082513717408</v>
      </c>
      <c r="I2" s="6">
        <f>IF('Log_working_3-way'!$D2="","",'True_Odds_Calculator_3-way'!O3/'True_Odds_Calculator_3-way'!B3-1)</f>
        <v>8.6895132112881672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3.3531875908504816E-2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1.0299318039280059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13.111857460328761</v>
      </c>
      <c r="I3" s="6">
        <f>IF('Log_working_3-way'!$D3="","",'True_Odds_Calculator_3-way'!O4/'True_Odds_Calculator_3-way'!B4-1)</f>
        <v>8.0592294280018297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3.2317373073390332E-2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1.0266654518804443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18.732380677094604</v>
      </c>
      <c r="I4" s="6">
        <f>IF('Log_working_3-way'!$D4="","",'True_Odds_Calculator_3-way'!O5/'True_Odds_Calculator_3-way'!B5-1)</f>
        <v>7.6655437673417737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2.8287522075564953E-2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1.026582748405926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15.19692051177536</v>
      </c>
      <c r="I5" s="6">
        <f>IF('Log_working_3-way'!$D5="","",'True_Odds_Calculator_3-way'!O6/'True_Odds_Calculator_3-way'!B6-1)</f>
        <v>7.0743146585331331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2.8573616967730642E-2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1.0268321273318743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5.4939382905294556</v>
      </c>
      <c r="I6" s="6">
        <f>IF('Log_working_3-way'!$D6="","",'True_Odds_Calculator_3-way'!O7/'True_Odds_Calculator_3-way'!B7-1)</f>
        <v>7.7708487211022383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2.8181801191955014E-2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1.0273609527631953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4.6204797370233397</v>
      </c>
      <c r="I7" s="6">
        <f>IF('Log_working_3-way'!$D7="","",'True_Odds_Calculator_3-way'!O8/'True_Odds_Calculator_3-way'!B8-1)</f>
        <v>6.6317408639558675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2.8110873400511993E-2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1.0336983990527668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1.0141930349557327</v>
      </c>
      <c r="I8" s="6">
        <f>IF('Log_working_3-way'!$D8="","",'True_Odds_Calculator_3-way'!O9/'True_Odds_Calculator_3-way'!B9-1)</f>
        <v>6.2419889858157855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3.0813195251357284E-2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1.0247487559851383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17.257266694575186</v>
      </c>
      <c r="I9" s="6">
        <f>IF('Log_working_3-way'!$D9="","",'True_Odds_Calculator_3-way'!O10/'True_Odds_Calculator_3-way'!B10-1)</f>
        <v>7.7855964801668911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2.6455865165542658E-2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1.0318556517923214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29.259565667910046</v>
      </c>
      <c r="I10" s="6">
        <f>IF('Log_working_3-way'!$D10="","",'True_Odds_Calculator_3-way'!O11/'True_Odds_Calculator_3-way'!B11-1)</f>
        <v>5.6441897396282021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3.140978672415784E-2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1.0387737017872167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47.094419024722377</v>
      </c>
      <c r="I11" s="6">
        <f>IF('Log_working_3-way'!$D11="","",'True_Odds_Calculator_3-way'!O12/'True_Odds_Calculator_3-way'!B12-1)</f>
        <v>3.2981755798980696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3.1166103292138203E-2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1.1019687788365256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-0.87558681923633785</v>
      </c>
      <c r="I12" s="6">
        <f>IF('Log_working_3-way'!$D12="","",'True_Odds_Calculator_3-way'!O13/'True_Odds_Calculator_3-way'!B13-1)</f>
        <v>0.70284770992585477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4.6792385774603318E-2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1.04022392631276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13.626364815951653</v>
      </c>
      <c r="I13" s="6">
        <f>IF('Log_working_3-way'!$D13="","",'True_Odds_Calculator_3-way'!O14/'True_Odds_Calculator_3-way'!B14-1)</f>
        <v>8.9745415668908191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4.3238648461620288E-2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1.0346233538812564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22.195381689150182</v>
      </c>
      <c r="I14" s="6">
        <f>IF('Log_working_3-way'!$D14="","",'True_Odds_Calculator_3-way'!O15/'True_Odds_Calculator_3-way'!B15-1)</f>
        <v>6.3256912048787957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3.59484423655545E-2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1.0308622508177363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9.8970104720291747</v>
      </c>
      <c r="I15" s="6">
        <f>IF('Log_working_3-way'!$D15="","",'True_Odds_Calculator_3-way'!O16/'True_Odds_Calculator_3-way'!B16-1)</f>
        <v>9.2008993712902569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3.3380122832191272E-2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1.0414232960207175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15.351066432489745</v>
      </c>
      <c r="I16" s="6">
        <f>IF('Log_working_3-way'!$D16="","",'True_Odds_Calculator_3-way'!O17/'True_Odds_Calculator_3-way'!B17-1)</f>
        <v>8.2355990755789623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4.4294967219868475E-2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1.0416121427263667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10.951241508523282</v>
      </c>
      <c r="I17" s="6">
        <f>IF('Log_working_3-way'!$D17="","",'True_Odds_Calculator_3-way'!O18/'True_Odds_Calculator_3-way'!B18-1)</f>
        <v>8.5250523059849481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4.4754153332635438E-2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1.0408110961406503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13.170850558861286</v>
      </c>
      <c r="I18" s="6">
        <f>IF('Log_working_3-way'!$D18="","",'True_Odds_Calculator_3-way'!O19/'True_Odds_Calculator_3-way'!B19-1)</f>
        <v>9.8599972540106204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4.3896366477011561E-2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1.0262276034287385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6.0329092472028414</v>
      </c>
      <c r="I19" s="6">
        <f>IF('Log_working_3-way'!$D19="","",'True_Odds_Calculator_3-way'!O20/'True_Odds_Calculator_3-way'!B20-1)</f>
        <v>6.7663036903900391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2.7493556197766278E-2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1.0264882961494726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19.850637871914468</v>
      </c>
      <c r="I20" s="6">
        <f>IF('Log_working_3-way'!$D20="","",'True_Odds_Calculator_3-way'!O21/'True_Odds_Calculator_3-way'!B21-1)</f>
        <v>6.6758565881205136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2.7952748458366372E-2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1.0290387923403559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23.271596524109729</v>
      </c>
      <c r="I21" s="6">
        <f>IF('Log_working_3-way'!$D21="","",'True_Odds_Calculator_3-way'!O22/'True_Odds_Calculator_3-way'!B22-1)</f>
        <v>6.0917740026617171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3.0010530010530001E-2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1.0345393361277746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27.874257180942866</v>
      </c>
      <c r="I22" s="6">
        <f>IF('Log_working_3-way'!$D22="","",'True_Odds_Calculator_3-way'!O23/'True_Odds_Calculator_3-way'!B23-1)</f>
        <v>7.2672446114410931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3.4158248250407475E-2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1.0364690580716331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2.4669392671484722</v>
      </c>
      <c r="I23" s="6">
        <f>IF('Log_working_3-way'!$D23="","",'True_Odds_Calculator_3-way'!O24/'True_Odds_Calculator_3-way'!B24-1)</f>
        <v>5.0407949790794984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3.463203463203457E-2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1.0305846891229844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33.848224891721742</v>
      </c>
      <c r="I24" s="6">
        <f>IF('Log_working_3-way'!$D24="","",'True_Odds_Calculator_3-way'!O25/'True_Odds_Calculator_3-way'!B25-1)</f>
        <v>4.896055133619039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2.8931343340557358E-2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1.0265063209702638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14.068648427401932</v>
      </c>
      <c r="I25" s="6">
        <f>IF('Log_working_3-way'!$D25="","",'True_Odds_Calculator_3-way'!O26/'True_Odds_Calculator_3-way'!B26-1)</f>
        <v>8.8601253797543809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2.8627821183724089E-2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1.029294268606648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2.5948908367102841</v>
      </c>
      <c r="I26" s="6">
        <f>IF('Log_working_3-way'!$D26="","",'True_Odds_Calculator_3-way'!O27/'True_Odds_Calculator_3-way'!B27-1)</f>
        <v>6.5004512519017048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2.8744687962565019E-2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1.0409608553471632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3.5021645021645025</v>
      </c>
      <c r="I27" s="6">
        <f>IF('Log_working_3-way'!$D27="","",'True_Odds_Calculator_3-way'!O28/'True_Odds_Calculator_3-way'!B28-1)</f>
        <v>6.2527472527472527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4.0626040626040583E-2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1.055856323157901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50.078515315449991</v>
      </c>
      <c r="I28" s="6">
        <f>IF('Log_working_3-way'!$D28="","",'True_Odds_Calculator_3-way'!O29/'True_Odds_Calculator_3-way'!B29-1)</f>
        <v>2.5591368236518317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4.308716237042165E-2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1.0311894501915251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29.27798347441605</v>
      </c>
      <c r="I29" s="6">
        <f>IF('Log_working_3-way'!$D29="","",'True_Odds_Calculator_3-way'!O30/'True_Odds_Calculator_3-way'!B30-1)</f>
        <v>5.4111185394212624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3.0782390058315068E-2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1.0280139081505615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24.045981034722935</v>
      </c>
      <c r="I30" s="6">
        <f>IF('Log_working_3-way'!$D30="","",'True_Odds_Calculator_3-way'!O31/'True_Odds_Calculator_3-way'!B31-1)</f>
        <v>6.3766172466707829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2.8796552562126987E-2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1.0250403626439986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11.24247089485651</v>
      </c>
      <c r="I31" s="6">
        <f>IF('Log_working_3-way'!$D31="","",'True_Odds_Calculator_3-way'!O32/'True_Odds_Calculator_3-way'!B32-1)</f>
        <v>8.4483773977598133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2.7147239153702873E-2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1.0250035531928834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10.419228876648839</v>
      </c>
      <c r="I32" s="6">
        <f>IF('Log_working_3-way'!$D32="","",'True_Odds_Calculator_3-way'!O33/'True_Odds_Calculator_3-way'!B33-1)</f>
        <v>8.1055665996931285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2.7064029766052933E-2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1.0432659368709309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51.355395307758059</v>
      </c>
      <c r="I33" s="6">
        <f>IF('Log_working_3-way'!$D33="","",'True_Odds_Calculator_3-way'!O34/'True_Odds_Calculator_3-way'!B34-1)</f>
        <v>2.6511090267218127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3.2668049335216942E-2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1.0477584361207666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38.941481018727444</v>
      </c>
      <c r="I34" s="6">
        <f>IF('Log_working_3-way'!$D34="","",'True_Odds_Calculator_3-way'!O35/'True_Odds_Calculator_3-way'!B35-1)</f>
        <v>5.244755319885769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4.2107302770112875E-2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1.0499715929478175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37.833117159390447</v>
      </c>
      <c r="I35" s="6">
        <f>IF('Log_working_3-way'!$D35="","",'True_Odds_Calculator_3-way'!O36/'True_Odds_Calculator_3-way'!B36-1)</f>
        <v>5.2291591059832836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4.4716471700753102E-2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1.0442089927474001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31.041656758464384</v>
      </c>
      <c r="I36" s="6">
        <f>IF('Log_working_3-way'!$D36="","",'True_Odds_Calculator_3-way'!O37/'True_Odds_Calculator_3-way'!B37-1)</f>
        <v>5.2407248615425903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4.2780328767272557E-2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1.0525255699364824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6.2305253863153744</v>
      </c>
      <c r="I37" s="6">
        <f>IF('Log_working_3-way'!$D37="","",'True_Odds_Calculator_3-way'!O38/'True_Odds_Calculator_3-way'!B38-1)</f>
        <v>10.112743581397917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5.5390070054733176E-2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1.0523149536847747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5.5215943541573331E-2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1.05312722133058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5.0015194765604676E-2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1.0536466022952653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1.3502345422173891</v>
      </c>
      <c r="I42" s="6">
        <f>IF('Log_working_3-way'!$D42="","",'True_Odds_Calculator_3-way'!O41/'True_Odds_Calculator_3-way'!B41-1)</f>
        <v>4.8934541656184161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4.7882514589762115E-2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1.0402768890323835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11.502194529511545</v>
      </c>
      <c r="I43" s="6">
        <f>IF('Log_working_3-way'!$D43="","",'True_Odds_Calculator_3-way'!O42/'True_Odds_Calculator_3-way'!B42-1)</f>
        <v>7.190221708448254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4.3170871769325769E-2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1.0533411635305732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2.2848071400071945</v>
      </c>
      <c r="I44" s="6">
        <f>IF('Log_working_3-way'!$D44="","",'True_Odds_Calculator_3-way'!O43/'True_Odds_Calculator_3-way'!B43-1)</f>
        <v>5.1787739326381512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4.9737780726955449E-2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1.0320323124384996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2.4647592256780464</v>
      </c>
      <c r="I45" s="6">
        <f>IF('Log_working_3-way'!$D45="","",'True_Odds_Calculator_3-way'!O44/'True_Odds_Calculator_3-way'!B44-1)</f>
        <v>4.7586969165927711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3.0450202894846123E-2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1.02757991693991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5.8470186115247325</v>
      </c>
      <c r="I46" s="6">
        <f>IF('Log_working_3-way'!$D46="","",'True_Odds_Calculator_3-way'!O45/'True_Odds_Calculator_3-way'!B45-1)</f>
        <v>5.4603600559002299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2.8513181411975008E-2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1.0795879094445806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57.316784592458433</v>
      </c>
      <c r="I47" s="6">
        <f>IF('Log_working_3-way'!$D47="","",'True_Odds_Calculator_3-way'!O46/'True_Odds_Calculator_3-way'!B46-1)</f>
        <v>2.0616546488871181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5.5377794441778816E-2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1.0416136924782931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16.605745251066182</v>
      </c>
      <c r="I48" s="6">
        <f>IF('Log_working_3-way'!$D48="","",'True_Odds_Calculator_3-way'!O47/'True_Odds_Calculator_3-way'!B47-1)</f>
        <v>6.5439923766119916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4.4219501348811807E-2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1.0263325297248189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19.690191059382666</v>
      </c>
      <c r="I49" s="6">
        <f>IF('Log_working_3-way'!$D49="","",'True_Odds_Calculator_3-way'!O48/'True_Odds_Calculator_3-way'!B48-1)</f>
        <v>6.7349223653509283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2.7729280065728501E-2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1.0259390295768627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8.9011906334156752</v>
      </c>
      <c r="I50" s="6">
        <f>IF('Log_working_3-way'!$D50="","",'True_Odds_Calculator_3-way'!O49/'True_Odds_Calculator_3-way'!B49-1)</f>
        <v>6.1490120580981626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2.7667884976408486E-2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1.0306604189937607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34.739904013930385</v>
      </c>
      <c r="I51" s="6">
        <f>IF('Log_working_3-way'!$D51="","",'True_Odds_Calculator_3-way'!O50/'True_Odds_Calculator_3-way'!B50-1)</f>
        <v>4.9615410669251458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2.8716707047237167E-2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1.0286178235895176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21.709445191717585</v>
      </c>
      <c r="I52" s="6">
        <f>IF('Log_working_3-way'!$D52="","",'True_Odds_Calculator_3-way'!O51/'True_Odds_Calculator_3-way'!B51-1)</f>
        <v>6.6350306163242294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2.9870498924207345E-2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1.0407284150691696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9.9464091940446231</v>
      </c>
      <c r="I53" s="6">
        <f>IF('Log_working_3-way'!$D53="","",'True_Odds_Calculator_3-way'!O52/'True_Odds_Calculator_3-way'!B52-1)</f>
        <v>10.638808468144999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4.391007162404259E-2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1.0433663684505745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21.229249992934616</v>
      </c>
      <c r="I54" s="6">
        <f>IF('Log_working_3-way'!$D54="","",'True_Odds_Calculator_3-way'!O53/'True_Odds_Calculator_3-way'!B53-1)</f>
        <v>7.4492466036788461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4.5193280693776927E-2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1.0409934976425839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15.090045034595629</v>
      </c>
      <c r="I55" s="6">
        <f>IF('Log_working_3-way'!$D55="","",'True_Odds_Calculator_3-way'!O54/'True_Odds_Calculator_3-way'!B54-1)</f>
        <v>8.9041254864991597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4.3879473933899238E-2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1.0427434346505287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6.0649282169549501</v>
      </c>
      <c r="I56" s="6">
        <f>IF('Log_working_3-way'!$D56="","",'True_Odds_Calculator_3-way'!O55/'True_Odds_Calculator_3-way'!B55-1)</f>
        <v>8.4612637836013906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4.4920135570089226E-2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1.0545166667275734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38.364110772653625</v>
      </c>
      <c r="I57" s="6">
        <f>IF('Log_working_3-way'!$D57="","",'True_Odds_Calculator_3-way'!O56/'True_Odds_Calculator_3-way'!B56-1)</f>
        <v>5.0173302916646154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4.863807871326653E-2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1.0597063746140833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-0.44318424055835481</v>
      </c>
      <c r="I58" s="6">
        <f>IF('Log_working_3-way'!$D58="","",'True_Odds_Calculator_3-way'!O57/'True_Odds_Calculator_3-way'!B57-1)</f>
        <v>1.0818887298302826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3.6778406098392447E-2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1.0258708293865233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19.629915835324027</v>
      </c>
      <c r="I59" s="6">
        <f>IF('Log_working_3-way'!$D59="","",'True_Odds_Calculator_3-way'!O58/'True_Odds_Calculator_3-way'!B58-1)</f>
        <v>6.1579497803554375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2.7273319849839162E-2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1.0302291150415064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26.289674667930548</v>
      </c>
      <c r="I60" s="6">
        <f>IF('Log_working_3-way'!$D60="","",'True_Odds_Calculator_3-way'!O59/'True_Odds_Calculator_3-way'!B59-1)</f>
        <v>5.5753141780456401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3.0541190572547894E-2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1.0484578316660651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46.603832260914693</v>
      </c>
      <c r="I61" s="6">
        <f>IF('Log_working_3-way'!$D61="","",'True_Odds_Calculator_3-way'!O60/'True_Odds_Calculator_3-way'!B60-1)</f>
        <v>3.6610267030411654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3.9331201256803006E-2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1.0335468553347615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22.547378734756354</v>
      </c>
      <c r="I62" s="6">
        <f>IF('Log_working_3-way'!$D62="","",'True_Odds_Calculator_3-way'!O61/'True_Odds_Calculator_3-way'!B61-1)</f>
        <v>7.964846317759207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3.4657443314816794E-2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1.0438978279932476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41.198026466749937</v>
      </c>
      <c r="I63" s="6">
        <f>IF('Log_working_3-way'!$D63="","",'True_Odds_Calculator_3-way'!O62/'True_Odds_Calculator_3-way'!B62-1)</f>
        <v>4.9537957072124801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3.7590153015624406E-2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1.0306067464916153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6.7125304117902749</v>
      </c>
      <c r="I64" s="6">
        <f>IF('Log_working_3-way'!$D64="","",'True_Odds_Calculator_3-way'!O63/'True_Odds_Calculator_3-way'!B63-1)</f>
        <v>9.1883060073780367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3.2693115275156392E-2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1.0480639507498997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34.400245188431171</v>
      </c>
      <c r="I65" s="6">
        <f>IF('Log_working_3-way'!$D65="","",'True_Odds_Calculator_3-way'!O64/'True_Odds_Calculator_3-way'!B64-1)</f>
        <v>5.7451336416606376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4.4826898485434974E-2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1.031212184422259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9.8314435751341289</v>
      </c>
      <c r="I66" s="6">
        <f>IF('Log_working_3-way'!$D66="","",'True_Odds_Calculator_3-way'!O65/'True_Odds_Calculator_3-way'!B65-1)</f>
        <v>9.4780761671200491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3.3765899326540172E-2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1.0419674361981466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35.023047143150791</v>
      </c>
      <c r="I67" s="6">
        <f>IF('Log_working_3-way'!$D67="","",'True_Odds_Calculator_3-way'!O66/'True_Odds_Calculator_3-way'!B66-1)</f>
        <v>6.5944958503977276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3.8248589812482248E-2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1.0356232471322431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17.772671628905513</v>
      </c>
      <c r="I68" s="6">
        <f>IF('Log_working_3-way'!$D68="","",'True_Odds_Calculator_3-way'!O67/'True_Odds_Calculator_3-way'!B67-1)</f>
        <v>6.4640200336872846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3.7795230030384985E-2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1.0367724751604068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11.026126812044316</v>
      </c>
      <c r="I69" s="6">
        <f>IF('Log_working_3-way'!$D69="","",'True_Odds_Calculator_3-way'!O68/'True_Odds_Calculator_3-way'!B68-1)</f>
        <v>7.2346745173713032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3.9455338679652119E-2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1.0371626571383561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19.845456482717879</v>
      </c>
      <c r="I70" s="6">
        <f>IF('Log_working_3-way'!$D70="","",'True_Odds_Calculator_3-way'!O69/'True_Odds_Calculator_3-way'!B69-1)</f>
        <v>7.0956204655629822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3.9062260624444622E-2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1.0361901908524582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19.058845633127572</v>
      </c>
      <c r="I71" s="6">
        <f>IF('Log_working_3-way'!$D71="","",'True_Odds_Calculator_3-way'!O70/'True_Odds_Calculator_3-way'!B70-1)</f>
        <v>7.420943729302472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3.819327844617626E-2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1.0251111060797695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13.458359424814461</v>
      </c>
      <c r="I72" s="6">
        <f>IF('Log_working_3-way'!$D72="","",'True_Odds_Calculator_3-way'!O71/'True_Odds_Calculator_3-way'!B71-1)</f>
        <v>7.6271131696488741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2.7134151251365202E-2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1.0252134787212306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12.511366187297181</v>
      </c>
      <c r="I73" s="6">
        <f>IF('Log_working_3-way'!$D73="","",'True_Odds_Calculator_3-way'!O72/'True_Odds_Calculator_3-way'!B72-1)</f>
        <v>8.0633048301237231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2.7301062709335966E-2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1.0271445323236759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21.503297448813221</v>
      </c>
      <c r="I74" s="6">
        <f>IF('Log_working_3-way'!$D74="","",'True_Odds_Calculator_3-way'!O73/'True_Odds_Calculator_3-way'!B73-1)</f>
        <v>7.9401529919692884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2.8298311305646306E-2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1.0253175642439869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14.088109574405815</v>
      </c>
      <c r="I75" s="6">
        <f>IF('Log_working_3-way'!$D75="","",'True_Odds_Calculator_3-way'!O74/'True_Odds_Calculator_3-way'!B74-1)</f>
        <v>7.7783682538607586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2.7334421035208445E-2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1.0261100360346154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17.707303124258122</v>
      </c>
      <c r="I76" s="6">
        <f>IF('Log_working_3-way'!$D76="","",'True_Odds_Calculator_3-way'!O75/'True_Odds_Calculator_3-way'!B75-1)</f>
        <v>6.1810051808500255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2.7795939123170132E-2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1.0272168166806157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17.561676350053414</v>
      </c>
      <c r="I77" s="6">
        <f>IF('Log_working_3-way'!$D77="","",'True_Odds_Calculator_3-way'!O76/'True_Odds_Calculator_3-way'!B76-1)</f>
        <v>8.1031700424875517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2.9024571550338774E-2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1.01723915064562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13.173937712831249</v>
      </c>
      <c r="I78" s="6">
        <f>IF('Log_working_3-way'!$D78="","",'True_Odds_Calculator_3-way'!O77/'True_Odds_Calculator_3-way'!B77-1)</f>
        <v>8.6214131201256698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1.8725443279298704E-2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1.0244644901274769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9.3784238201196999</v>
      </c>
      <c r="I79" s="6">
        <f>IF('Log_working_3-way'!$D79="","",'True_Odds_Calculator_3-way'!O78/'True_Odds_Calculator_3-way'!B78-1)</f>
        <v>8.3726524133012621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2.6461450197853953E-2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1.0207642027011481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11.520647368693751</v>
      </c>
      <c r="I80" s="6">
        <f>IF('Log_working_3-way'!$D80="","",'True_Odds_Calculator_3-way'!O79/'True_Odds_Calculator_3-way'!B79-1)</f>
        <v>7.5416830144672424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2.2498478250690734E-2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1.031062904290563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27.465177714325293</v>
      </c>
      <c r="I81" s="6">
        <f>IF('Log_working_3-way'!$D81="","",'True_Odds_Calculator_3-way'!O80/'True_Odds_Calculator_3-way'!B80-1)</f>
        <v>6.1938556479854618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3.1098051719305575E-2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1.0372820401058778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43.051915028193648</v>
      </c>
      <c r="I82" s="6">
        <f>IF('Log_working_3-way'!$D82="","",'True_Odds_Calculator_3-way'!O81/'True_Odds_Calculator_3-way'!B81-1)</f>
        <v>4.4145138576660337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3.1591502801320503E-2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1.0262540711336161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17.018725281964674</v>
      </c>
      <c r="I83" s="6">
        <f>IF('Log_working_3-way'!$D83="","",'True_Odds_Calculator_3-way'!O82/'True_Odds_Calculator_3-way'!B82-1)</f>
        <v>7.5396531586653612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2.8070688103431385E-2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1.0338478519354528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32.15125873762517</v>
      </c>
      <c r="I84" s="6">
        <f>IF('Log_working_3-way'!$D84="","",'True_Odds_Calculator_3-way'!O83/'True_Odds_Calculator_3-way'!B83-1)</f>
        <v>5.3407222398263849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3.2488376995262191E-2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1.0296219366326096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2.7990585725536872</v>
      </c>
      <c r="I85" s="6">
        <f>IF('Log_working_3-way'!$D85="","",'True_Odds_Calculator_3-way'!O84/'True_Odds_Calculator_3-way'!B84-1)</f>
        <v>5.3951069078392884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2.8751358586441178E-2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1.0288999155322198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5.6026348625342477</v>
      </c>
      <c r="I86" s="6">
        <f>IF('Log_working_3-way'!$D86="","",'True_Odds_Calculator_3-way'!O85/'True_Odds_Calculator_3-way'!B85-1)</f>
        <v>4.9340622570721395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2.945469155270608E-2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1.0289927753148695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26.212345097567827</v>
      </c>
      <c r="I87" s="6">
        <f>IF('Log_working_3-way'!$D87="","",'True_Odds_Calculator_3-way'!O86/'True_Odds_Calculator_3-way'!B86-1)</f>
        <v>6.3769413081242199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2.9301723888036424E-2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1.033419500255363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33.830508953037615</v>
      </c>
      <c r="I88" s="6">
        <f>IF('Log_working_3-way'!$D88="","",'True_Odds_Calculator_3-way'!O87/'True_Odds_Calculator_3-way'!B87-1)</f>
        <v>5.1016454933779691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3.1578324102852218E-2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1.0343307753997462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37.429351098870697</v>
      </c>
      <c r="I89" s="6">
        <f>IF('Log_working_3-way'!$D89="","",'True_Odds_Calculator_3-way'!O88/'True_Odds_Calculator_3-way'!B88-1)</f>
        <v>3.8841341326517229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3.1399183676424247E-2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1.0356768092414801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14.761386914557024</v>
      </c>
      <c r="I90" s="6">
        <f>IF('Log_working_3-way'!$D90="","",'True_Odds_Calculator_3-way'!O89/'True_Odds_Calculator_3-way'!B89-1)</f>
        <v>9.6287919476439097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3.8303002047337387E-2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1.0356638937152352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13.794261333531425</v>
      </c>
      <c r="I91" s="6">
        <f>IF('Log_working_3-way'!$D91="","",'True_Odds_Calculator_3-way'!O90/'True_Odds_Calculator_3-way'!B90-1)</f>
        <v>6.5228832081867427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3.8180222070326675E-2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1.0516727676326723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40.142722707372492</v>
      </c>
      <c r="I92" s="6">
        <f>IF('Log_working_3-way'!$D92="","",'True_Odds_Calculator_3-way'!O91/'True_Odds_Calculator_3-way'!B91-1)</f>
        <v>4.3572779228422176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4.545006809521368E-2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1.0502305173129747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10.694009854229343</v>
      </c>
      <c r="I93" s="6">
        <f>IF('Log_working_3-way'!$D93="","",'True_Odds_Calculator_3-way'!O92/'True_Odds_Calculator_3-way'!B92-1)</f>
        <v>9.9936986130731462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5.39169524104961E-2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1.0511947747305048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11.834277068463736</v>
      </c>
      <c r="I94" s="6">
        <f>IF('Log_working_3-way'!$D94="","",'True_Odds_Calculator_3-way'!O93/'True_Odds_Calculator_3-way'!B93-1)</f>
        <v>9.9913913890897312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5.4933766798173522E-2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1.0412357483089412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10.360512508997175</v>
      </c>
      <c r="I95" s="6">
        <f>IF('Log_working_3-way'!$D95="","",'True_Odds_Calculator_3-way'!O94/'True_Odds_Calculator_3-way'!B94-1)</f>
        <v>10.052445168423084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4.4460546716176941E-2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1.0422352485090036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9.3934784625071863</v>
      </c>
      <c r="I96" s="6">
        <f>IF('Log_working_3-way'!$D96="","",'True_Odds_Calculator_3-way'!O95/'True_Odds_Calculator_3-way'!B95-1)</f>
        <v>8.7379069043238964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4.5339435728964705E-2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1.0564445226275132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43.307096474385766</v>
      </c>
      <c r="I97" s="6">
        <f>IF('Log_working_3-way'!$D97="","",'True_Odds_Calculator_3-way'!O96/'True_Odds_Calculator_3-way'!B96-1)</f>
        <v>3.6247170521193199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4.7762816068365854E-2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1.0401824620241531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13.151287995720006</v>
      </c>
      <c r="I98" s="6">
        <f>IF('Log_working_3-way'!$D98="","",'True_Odds_Calculator_3-way'!O97/'True_Odds_Calculator_3-way'!B97-1)</f>
        <v>8.7024936966070889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4.3222776616770986E-2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1.0257694907273238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9.6756577318759227</v>
      </c>
      <c r="I99" s="6">
        <f>IF('Log_working_3-way'!$D99="","",'True_Odds_Calculator_3-way'!O98/'True_Odds_Calculator_3-way'!B98-1)</f>
        <v>7.9256841164458613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2.7855457313439969E-2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1.0255537322092416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9.8670093555449299</v>
      </c>
      <c r="I100" s="6">
        <f>IF('Log_working_3-way'!$D100="","",'True_Odds_Calculator_3-way'!O99/'True_Odds_Calculator_3-way'!B99-1)</f>
        <v>8.5995035675699274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2.7687868108860814E-2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1.0292434854946007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28.37143585155367</v>
      </c>
      <c r="I101" s="6">
        <f>IF('Log_working_3-way'!$D101="","",'True_Odds_Calculator_3-way'!O100/'True_Odds_Calculator_3-way'!B100-1)</f>
        <v>5.6671653816155256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2.9095577909868053E-2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1.027348677132446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5.7033025108792028</v>
      </c>
      <c r="I102" s="6">
        <f>IF('Log_working_3-way'!$D102="","",'True_Odds_Calculator_3-way'!O101/'True_Odds_Calculator_3-way'!B101-1)</f>
        <v>7.8280056592188281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2.8788289947925705E-2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1.0409662860705218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11.849283176130701</v>
      </c>
      <c r="I103" s="6">
        <f>IF('Log_working_3-way'!$D103="","",'True_Odds_Calculator_3-way'!O102/'True_Odds_Calculator_3-way'!B102-1)</f>
        <v>6.8873307862345632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4.3793565532696199E-2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1.0480237167350996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26.211368230934081</v>
      </c>
      <c r="I104" s="6">
        <f>IF('Log_working_3-way'!$D104="","",'True_Odds_Calculator_3-way'!O103/'True_Odds_Calculator_3-way'!B103-1)</f>
        <v>8.03496137508548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4.811134019365082E-2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1.0424144361006098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17.429590722702041</v>
      </c>
      <c r="I105" s="6">
        <f>IF('Log_working_3-way'!$D105="","",'True_Odds_Calculator_3-way'!O104/'True_Odds_Calculator_3-way'!B104-1)</f>
        <v>5.9604539645087069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4.4838606904148204E-2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1.0260523122222951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14.388414854474128</v>
      </c>
      <c r="I106" s="6">
        <f>IF('Log_working_3-way'!$D106="","",'True_Odds_Calculator_3-way'!O105/'True_Odds_Calculator_3-way'!B105-1)</f>
        <v>5.1774249712995912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2.7806563807373452E-2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1.0298993373405043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27.894022894696317</v>
      </c>
      <c r="I107" s="6">
        <f>IF('Log_working_3-way'!$D107="","",'True_Odds_Calculator_3-way'!O106/'True_Odds_Calculator_3-way'!B106-1)</f>
        <v>5.2284309556169379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2.9777815492101123E-2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1.0258371027864055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19.853603452528191</v>
      </c>
      <c r="I108" s="6">
        <f>IF('Log_working_3-way'!$D108="","",'True_Odds_Calculator_3-way'!O107/'True_Odds_Calculator_3-way'!B107-1)</f>
        <v>7.6180708145652218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2.7248677248677078E-2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1.028982369366733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27.373506553764059</v>
      </c>
      <c r="I109" s="6">
        <f>IF('Log_working_3-way'!$D109="","",'True_Odds_Calculator_3-way'!O108/'True_Odds_Calculator_3-way'!B108-1)</f>
        <v>5.0090298619005429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2.9104912923231474E-2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1.0255881337148873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14.70094220980369</v>
      </c>
      <c r="I110" s="6">
        <f>IF('Log_working_3-way'!$D110="","",'True_Odds_Calculator_3-way'!O109/'True_Odds_Calculator_3-way'!B109-1)</f>
        <v>8.4474443954352019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2.7598314258621359E-2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1.0260070775619032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13.943763562573702</v>
      </c>
      <c r="I111" s="6">
        <f>IF('Log_working_3-way'!$D111="","",'True_Odds_Calculator_3-way'!O110/'True_Odds_Calculator_3-way'!B110-1)</f>
        <v>6.7541433309102983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2.7999628910676755E-2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1.0253695357156669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11.682856501755627</v>
      </c>
      <c r="I112" s="6">
        <f>IF('Log_working_3-way'!$D112="","",'True_Odds_Calculator_3-way'!O111/'True_Odds_Calculator_3-way'!B111-1)</f>
        <v>7.1287622082529278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2.7386661931410039E-2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1.053418749997026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34.301313581948243</v>
      </c>
      <c r="I113" s="6">
        <f>IF('Log_working_3-way'!$D113="","",'True_Odds_Calculator_3-way'!O112/'True_Odds_Calculator_3-way'!B112-1)</f>
        <v>6.1056464358229761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4.998487336349422E-2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1.0368701095624306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8.3295572091281986</v>
      </c>
      <c r="I114" s="6">
        <f>IF('Log_working_3-way'!$D114="","",'True_Odds_Calculator_3-way'!O113/'True_Odds_Calculator_3-way'!B113-1)</f>
        <v>7.1304368177280875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3.9143498621510009E-2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1.0290609098196102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4.103280783199561</v>
      </c>
      <c r="I115" s="6">
        <f>IF('Log_working_3-way'!$D115="","",'True_Odds_Calculator_3-way'!O114/'True_Odds_Calculator_3-way'!B114-1)</f>
        <v>7.0482243179069339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2.9793369098055633E-2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1.0464442530136744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17.350736978888243</v>
      </c>
      <c r="I116" s="6">
        <f>IF('Log_working_3-way'!$D116="","",'True_Odds_Calculator_3-way'!O115/'True_Odds_Calculator_3-way'!B115-1)</f>
        <v>7.9997194204554276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4.9240086518609116E-2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1.0693925320186373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-0.87150079840777173</v>
      </c>
      <c r="I117" s="6">
        <f>IF('Log_working_3-way'!$D117="","",'True_Odds_Calculator_3-way'!O116/'True_Odds_Calculator_3-way'!B116-1)</f>
        <v>-2.8931405068329696E-2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2.923400717143898E-2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1.0695519318856419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36.69909083936308</v>
      </c>
      <c r="I118" s="6">
        <f>IF('Log_working_3-way'!$D118="","",'True_Odds_Calculator_3-way'!O117/'True_Odds_Calculator_3-way'!B117-1)</f>
        <v>5.9995866328092342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6.279997714856389E-2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1.0307116610660743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13.596423674491026</v>
      </c>
      <c r="I119" s="6">
        <f>IF('Log_working_3-way'!$D119="","",'True_Odds_Calculator_3-way'!O118/'True_Odds_Calculator_3-way'!B118-1)</f>
        <v>6.9313987385209845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3.3023415154919133E-2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1.0413181934649047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35.754328979948433</v>
      </c>
      <c r="I120" s="6">
        <f>IF('Log_working_3-way'!$D120="","",'True_Odds_Calculator_3-way'!O119/'True_Odds_Calculator_3-way'!B119-1)</f>
        <v>4.736386659879166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3.7751059517228569E-2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1.0273896094115103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22.490797362554783</v>
      </c>
      <c r="I121" s="6">
        <f>IF('Log_working_3-way'!$D121="","",'True_Odds_Calculator_3-way'!O120/'True_Odds_Calculator_3-way'!B120-1)</f>
        <v>5.1730452792669102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2.8422208943846172E-2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1.045642142945771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27.774291244440672</v>
      </c>
      <c r="I122" s="6">
        <f>IF('Log_working_3-way'!$D122="","",'True_Odds_Calculator_3-way'!O121/'True_Odds_Calculator_3-way'!B121-1)</f>
        <v>6.2728402328000383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4.5388608793739849E-2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1.0354195919339158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10.723129912640896</v>
      </c>
      <c r="I123" s="6">
        <f>IF('Log_working_3-way'!$D123="","",'True_Odds_Calculator_3-way'!O122/'True_Odds_Calculator_3-way'!B122-1)</f>
        <v>8.7376550980821008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3.8209753630746413E-2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0.98677234393791691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18.585636465625822</v>
      </c>
      <c r="I124" s="6">
        <f>IF('Log_working_3-way'!$D124="","",'True_Odds_Calculator_3-way'!O123/'True_Odds_Calculator_3-way'!B123-1)</f>
        <v>5.8023613910587084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-1.4177978883861186E-2</v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2.84</v>
      </c>
      <c r="B2" s="4">
        <f>IF('True_Odds_Calculator_3-way'!B3="","",'True_Odds_Calculator_3-way'!B3)</f>
        <v>3.16</v>
      </c>
      <c r="C2" s="4">
        <f>IF('True_Odds_Calculator_3-way'!C3="","",'True_Odds_Calculator_3-way'!C3)</f>
        <v>2.74</v>
      </c>
      <c r="D2" s="9">
        <f>(K2/(AR2+K2-(AR2*K2)))</f>
        <v>0.34079622200941351</v>
      </c>
      <c r="E2" s="9">
        <f>(L2/(AR2+L2-(AR2*L2)))</f>
        <v>0.30574441762694188</v>
      </c>
      <c r="F2" s="9">
        <f>(M2/(AR2+M2-(AR2*M2)))</f>
        <v>0.3534593603636445</v>
      </c>
      <c r="G2" s="9">
        <f>AR2</f>
        <v>1.0512526245407585</v>
      </c>
      <c r="H2" s="9">
        <f>IF(A2="","",1/D2)</f>
        <v>2.9343048291549954</v>
      </c>
      <c r="I2" s="9">
        <f>IF(B2="","",1/E2)</f>
        <v>3.2707056690080383</v>
      </c>
      <c r="J2" s="9">
        <f>IF(C2="","",1/F2)</f>
        <v>2.8291795667009199</v>
      </c>
      <c r="K2" s="11">
        <f>1/A2</f>
        <v>0.35211267605633806</v>
      </c>
      <c r="L2" s="11">
        <f>1/B2</f>
        <v>0.31645569620253161</v>
      </c>
      <c r="M2" s="11">
        <f>1/C2</f>
        <v>0.36496350364963503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-0.2812320657754156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0.2334295898276102</v>
      </c>
      <c r="Q2" s="11">
        <f>2*'OddsRatio_working_3-way'!K2*'OddsRatio_working_3-way'!L2*'OddsRatio_working_3-way'!M2</f>
        <v>8.1334351856310175E-2</v>
      </c>
      <c r="R2" s="11">
        <f>O2/N2</f>
        <v>0</v>
      </c>
      <c r="S2" s="11">
        <f>P2/N2</f>
        <v>-0.83002480241360821</v>
      </c>
      <c r="T2" s="11">
        <f>Q2/N2</f>
        <v>-0.28920724822773808</v>
      </c>
      <c r="U2" s="11">
        <f>'OddsRatio_working_3-way'!S2-'OddsRatio_working_3-way'!R2^2/3</f>
        <v>-0.83002480241360821</v>
      </c>
      <c r="V2" s="11">
        <f>'OddsRatio_working_3-way'!S2*'OddsRatio_working_3-way'!R2/3-2*'OddsRatio_working_3-way'!R2^3/27-'OddsRatio_working_3-way'!T2</f>
        <v>0.28920724822773808</v>
      </c>
      <c r="W2" s="11">
        <f>'OddsRatio_working_3-way'!V2^2+4*'OddsRatio_working_3-way'!U2^3/27</f>
        <v>-1.0759469325345994E-3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0.14553073503558889</v>
      </c>
      <c r="Y2" s="11">
        <f>IF('OddsRatio_working_3-way'!W2&gt;=0,IF('OddsRatio_working_3-way'!V2+SQRT('OddsRatio_working_3-way'!W2)&gt;0,0,PI()),ACOS('OddsRatio_working_3-way'!V2/(2*'OddsRatio_working_3-way'!X2)))</f>
        <v>0.11293649694606711</v>
      </c>
      <c r="Z2" s="11">
        <f>'OddsRatio_working_3-way'!X2^(1/3)*COS('OddsRatio_working_3-way'!Y2/3)</f>
        <v>0.52562631227037926</v>
      </c>
      <c r="AA2" s="11">
        <f>'OddsRatio_working_3-way'!X2^(1/3)*COS(('OddsRatio_working_3-way'!Y2+2*PI())/3)</f>
        <v>-0.27995770308701684</v>
      </c>
      <c r="AB2" s="11">
        <f>'OddsRatio_working_3-way'!X2^(1/3)*COS(('OddsRatio_working_3-way'!Y2+4*PI())/3)</f>
        <v>-0.24566860918336209</v>
      </c>
      <c r="AC2" s="11">
        <f>'OddsRatio_working_3-way'!X2^(1/3)*SIN('OddsRatio_working_3-way'!Y2/3)</f>
        <v>1.9796817595543414E-2</v>
      </c>
      <c r="AD2" s="11">
        <f>'OddsRatio_working_3-way'!X2^(1/3)*SIN(('OddsRatio_working_3-way'!Y2+2*PI())/3)</f>
        <v>0.44530733052590893</v>
      </c>
      <c r="AE2" s="11">
        <f>'OddsRatio_working_3-way'!X2^(1/3)*SIN(('OddsRatio_working_3-way'!Y2+4*PI())/3)</f>
        <v>-0.4651041481214524</v>
      </c>
      <c r="AF2" s="11">
        <f>-'OddsRatio_working_3-way'!U2/(3*'OddsRatio_working_3-way'!X2^(1/3))*COS(('OddsRatio_working_3-way'!Y2)/3)</f>
        <v>0.52562631227037926</v>
      </c>
      <c r="AG2" s="11">
        <f>-'OddsRatio_working_3-way'!U2/(3*'OddsRatio_working_3-way'!X2^(1/3))*COS(('OddsRatio_working_3-way'!Y2+2*PI())/3)</f>
        <v>-0.27995770308701684</v>
      </c>
      <c r="AH2" s="11">
        <f>-'OddsRatio_working_3-way'!U2/(3*'OddsRatio_working_3-way'!X2^(1/3))*COS(('OddsRatio_working_3-way'!Y2+4*PI())/3)</f>
        <v>-0.24566860918336209</v>
      </c>
      <c r="AI2" s="11">
        <f>'OddsRatio_working_3-way'!U2/(3*'OddsRatio_working_3-way'!X2^(1/3))*SIN(('OddsRatio_working_3-way'!Y2)/3)</f>
        <v>-1.9796817595543414E-2</v>
      </c>
      <c r="AJ2" s="11">
        <f>'OddsRatio_working_3-way'!U2/(3*'OddsRatio_working_3-way'!X2^(1/3))*SIN(('OddsRatio_working_3-way'!Y2+2*PI())/3)</f>
        <v>-0.44530733052590893</v>
      </c>
      <c r="AK2" s="11">
        <f>'OddsRatio_working_3-way'!U2/(3*'OddsRatio_working_3-way'!X2^(1/3))*SIN(('OddsRatio_working_3-way'!Y2+4*PI())/3)</f>
        <v>0.4651041481214524</v>
      </c>
      <c r="AL2" s="11">
        <f>'OddsRatio_working_3-way'!Z2+'OddsRatio_working_3-way'!AF2</f>
        <v>1.0512526245407585</v>
      </c>
      <c r="AM2" s="11">
        <f>'OddsRatio_working_3-way'!AA2+'OddsRatio_working_3-way'!AG2</f>
        <v>-0.55991540617403368</v>
      </c>
      <c r="AN2" s="11">
        <f>'OddsRatio_working_3-way'!AB2+'OddsRatio_working_3-way'!AH2</f>
        <v>-0.49133721836672417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1.0512526245407585</v>
      </c>
      <c r="AS2" s="11">
        <f>IF(('OddsRatio_working_3-way'!X2=0),IF(Q2&gt;0,-Q2^(1/3),(-Q2)^(1/3)),'OddsRatio_working_3-way'!AM2-'OddsRatio_working_3-way'!R2/3)</f>
        <v>-0.55991540617403368</v>
      </c>
      <c r="AT2" s="11">
        <f>IF(('OddsRatio_working_3-way'!X2=0),IF(Q2&gt;0,-Q2^(1/3),(-Q2)^(1/3)),'OddsRatio_working_3-way'!AN2-'OddsRatio_working_3-way'!R2/3)</f>
        <v>-0.49133721836672417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2.62</v>
      </c>
      <c r="B3" s="4">
        <f>IF('True_Odds_Calculator_3-way'!B4="","",'True_Odds_Calculator_3-way'!B4)</f>
        <v>3.27</v>
      </c>
      <c r="C3" s="4">
        <f>IF('True_Odds_Calculator_3-way'!C4="","",'True_Odds_Calculator_3-way'!C4)</f>
        <v>2.9</v>
      </c>
      <c r="D3" s="9">
        <f t="shared" ref="D3" si="0">(K3/(AR3+K3-(AR3*K3)))</f>
        <v>0.37034740464577121</v>
      </c>
      <c r="E3" s="9">
        <f t="shared" ref="E3" si="1">(L3/(AR3+L3-(AR3*L3)))</f>
        <v>0.29565388421904215</v>
      </c>
      <c r="F3" s="9">
        <f t="shared" ref="F3" si="2">(M3/(AR3+M3-(AR3*M3)))</f>
        <v>0.33399871113518692</v>
      </c>
      <c r="G3" s="9">
        <f t="shared" ref="G3" si="3">AR3</f>
        <v>1.0494860682186842</v>
      </c>
      <c r="H3" s="9">
        <f t="shared" ref="H3" si="4">IF(A3="","",1/D3)</f>
        <v>2.7001674305142682</v>
      </c>
      <c r="I3" s="9">
        <f t="shared" ref="I3" si="5">IF(B3="","",1/E3)</f>
        <v>3.3823333748564131</v>
      </c>
      <c r="J3" s="9">
        <f t="shared" ref="J3" si="6">IF(C3="","",1/F3)</f>
        <v>2.9940235296154998</v>
      </c>
      <c r="K3" s="11">
        <f t="shared" ref="K3" si="7">1/A3</f>
        <v>0.38167938931297707</v>
      </c>
      <c r="L3" s="11">
        <f t="shared" ref="L3" si="8">1/B3</f>
        <v>0.3058103975535168</v>
      </c>
      <c r="M3" s="11">
        <f t="shared" ref="M3" si="9">1/C3</f>
        <v>0.34482758620689657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-0.28122079446305293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0.23304056354762598</v>
      </c>
      <c r="Q3" s="11">
        <f>2*'OddsRatio_working_3-way'!K3*'OddsRatio_working_3-way'!L3*'OddsRatio_working_3-way'!M3</f>
        <v>8.0497603988817265E-2</v>
      </c>
      <c r="R3" s="11">
        <f t="shared" ref="R3" si="10">O3/N3</f>
        <v>0</v>
      </c>
      <c r="S3" s="11">
        <f t="shared" ref="S3" si="11">P3/N3</f>
        <v>-0.82867472155670585</v>
      </c>
      <c r="T3" s="11">
        <f t="shared" ref="T3" si="12">Q3/N3</f>
        <v>-0.28624342713530426</v>
      </c>
      <c r="U3" s="11">
        <f>'OddsRatio_working_3-way'!S3-'OddsRatio_working_3-way'!R3^2/3</f>
        <v>-0.82867472155670585</v>
      </c>
      <c r="V3" s="11">
        <f>'OddsRatio_working_3-way'!S3*'OddsRatio_working_3-way'!R3/3-2*'OddsRatio_working_3-way'!R3^3/27-'OddsRatio_working_3-way'!T3</f>
        <v>0.28624342713530426</v>
      </c>
      <c r="W3" s="11">
        <f>'OddsRatio_working_3-way'!V3^2+4*'OddsRatio_working_3-way'!U3^3/27</f>
        <v>-2.3687623562543003E-3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0.14517580887876821</v>
      </c>
      <c r="Y3" s="11">
        <f>IF('OddsRatio_working_3-way'!W3&gt;=0,IF('OddsRatio_working_3-way'!V3+SQRT('OddsRatio_working_3-way'!W3)&gt;0,0,PI()),ACOS('OddsRatio_working_3-way'!V3/(2*'OddsRatio_working_3-way'!X3)))</f>
        <v>0.16841918824632751</v>
      </c>
      <c r="Z3" s="11">
        <f>'OddsRatio_working_3-way'!X3^(1/3)*COS('OddsRatio_working_3-way'!Y3/3)</f>
        <v>0.52474303410934209</v>
      </c>
      <c r="AA3" s="11">
        <f>'OddsRatio_working_3-way'!X3^(1/3)*COS(('OddsRatio_working_3-way'!Y3+2*PI())/3)</f>
        <v>-0.28791053630889868</v>
      </c>
      <c r="AB3" s="11">
        <f>'OddsRatio_working_3-way'!X3^(1/3)*COS(('OddsRatio_working_3-way'!Y3+4*PI())/3)</f>
        <v>-0.23683249780044355</v>
      </c>
      <c r="AC3" s="11">
        <f>'OddsRatio_working_3-way'!X3^(1/3)*SIN('OddsRatio_working_3-way'!Y3/3)</f>
        <v>2.9489919282534745E-2</v>
      </c>
      <c r="AD3" s="11">
        <f>'OddsRatio_working_3-way'!X3^(1/3)*SIN(('OddsRatio_working_3-way'!Y3+2*PI())/3)</f>
        <v>0.43969583835634712</v>
      </c>
      <c r="AE3" s="11">
        <f>'OddsRatio_working_3-way'!X3^(1/3)*SIN(('OddsRatio_working_3-way'!Y3+4*PI())/3)</f>
        <v>-0.46918575763888182</v>
      </c>
      <c r="AF3" s="11">
        <f>-'OddsRatio_working_3-way'!U3/(3*'OddsRatio_working_3-way'!X3^(1/3))*COS(('OddsRatio_working_3-way'!Y3)/3)</f>
        <v>0.52474303410934209</v>
      </c>
      <c r="AG3" s="11">
        <f>-'OddsRatio_working_3-way'!U3/(3*'OddsRatio_working_3-way'!X3^(1/3))*COS(('OddsRatio_working_3-way'!Y3+2*PI())/3)</f>
        <v>-0.28791053630889868</v>
      </c>
      <c r="AH3" s="11">
        <f>-'OddsRatio_working_3-way'!U3/(3*'OddsRatio_working_3-way'!X3^(1/3))*COS(('OddsRatio_working_3-way'!Y3+4*PI())/3)</f>
        <v>-0.23683249780044355</v>
      </c>
      <c r="AI3" s="11">
        <f>'OddsRatio_working_3-way'!U3/(3*'OddsRatio_working_3-way'!X3^(1/3))*SIN(('OddsRatio_working_3-way'!Y3)/3)</f>
        <v>-2.9489919282534745E-2</v>
      </c>
      <c r="AJ3" s="11">
        <f>'OddsRatio_working_3-way'!U3/(3*'OddsRatio_working_3-way'!X3^(1/3))*SIN(('OddsRatio_working_3-way'!Y3+2*PI())/3)</f>
        <v>-0.43969583835634712</v>
      </c>
      <c r="AK3" s="11">
        <f>'OddsRatio_working_3-way'!U3/(3*'OddsRatio_working_3-way'!X3^(1/3))*SIN(('OddsRatio_working_3-way'!Y3+4*PI())/3)</f>
        <v>0.46918575763888182</v>
      </c>
      <c r="AL3" s="11">
        <f>'OddsRatio_working_3-way'!Z3+'OddsRatio_working_3-way'!AF3</f>
        <v>1.0494860682186842</v>
      </c>
      <c r="AM3" s="11">
        <f>'OddsRatio_working_3-way'!AA3+'OddsRatio_working_3-way'!AG3</f>
        <v>-0.57582107261779736</v>
      </c>
      <c r="AN3" s="11">
        <f>'OddsRatio_working_3-way'!AB3+'OddsRatio_working_3-way'!AH3</f>
        <v>-0.4736649956008871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1.0494860682186842</v>
      </c>
      <c r="AS3" s="11">
        <f>IF(('OddsRatio_working_3-way'!X3=0),IF(Q3&gt;0,-Q3^(1/3),(-Q3)^(1/3)),'OddsRatio_working_3-way'!AM3-'OddsRatio_working_3-way'!R3/3)</f>
        <v>-0.57582107261779736</v>
      </c>
      <c r="AT3" s="11">
        <f>IF(('OddsRatio_working_3-way'!X3=0),IF(Q3&gt;0,-Q3^(1/3),(-Q3)^(1/3)),'OddsRatio_working_3-way'!AN3-'OddsRatio_working_3-way'!R3/3)</f>
        <v>-0.4736649956008871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2.2200000000000002</v>
      </c>
      <c r="B4" s="4">
        <f>IF('True_Odds_Calculator_3-way'!B5="","",'True_Odds_Calculator_3-way'!B5)</f>
        <v>3.35</v>
      </c>
      <c r="C4" s="4">
        <f>IF('True_Odds_Calculator_3-way'!C5="","",'True_Odds_Calculator_3-way'!C5)</f>
        <v>3.58</v>
      </c>
      <c r="D4" s="9">
        <f t="shared" ref="D4:D67" si="13">(K4/(AR4+K4-(AR4*K4)))</f>
        <v>0.43976640590313593</v>
      </c>
      <c r="E4" s="9">
        <f t="shared" ref="E4:E67" si="14">(L4/(AR4+L4-(AR4*L4)))</f>
        <v>0.28952860041426215</v>
      </c>
      <c r="F4" s="9">
        <f t="shared" ref="F4:F67" si="15">(M4/(AR4+M4-(AR4*M4)))</f>
        <v>0.27070499368260204</v>
      </c>
      <c r="G4" s="9">
        <f t="shared" ref="G4:G67" si="16">AR4</f>
        <v>1.0442086022254489</v>
      </c>
      <c r="H4" s="9">
        <f t="shared" ref="H4:H67" si="17">IF(A4="","",1/D4)</f>
        <v>2.2739344947150477</v>
      </c>
      <c r="I4" s="9">
        <f t="shared" ref="I4:I67" si="18">IF(B4="","",1/E4)</f>
        <v>3.4538902152298046</v>
      </c>
      <c r="J4" s="9">
        <f t="shared" ref="J4:J67" si="19">IF(C4="","",1/F4)</f>
        <v>3.6940581937416588</v>
      </c>
      <c r="K4" s="11">
        <f t="shared" ref="K4:K67" si="20">1/A4</f>
        <v>0.4504504504504504</v>
      </c>
      <c r="L4" s="11">
        <f t="shared" ref="L4:L67" si="21">1/B4</f>
        <v>0.29850746268656714</v>
      </c>
      <c r="M4" s="11">
        <f t="shared" ref="M4:M67" si="22">1/C4</f>
        <v>0.27932960893854747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-0.27782197272733433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0.23099060037273994</v>
      </c>
      <c r="Q4" s="11">
        <f>2*'OddsRatio_working_3-way'!K4*'OddsRatio_working_3-way'!L4*'OddsRatio_working_3-way'!M4</f>
        <v>7.5118894430159316E-2</v>
      </c>
      <c r="R4" s="11">
        <f t="shared" ref="R4:R67" si="23">O4/N4</f>
        <v>0</v>
      </c>
      <c r="S4" s="11">
        <f t="shared" ref="S4:S67" si="24">P4/N4</f>
        <v>-0.83143387869988028</v>
      </c>
      <c r="T4" s="11">
        <f t="shared" ref="T4:T67" si="25">Q4/N4</f>
        <v>-0.27038500120321307</v>
      </c>
      <c r="U4" s="11">
        <f>'OddsRatio_working_3-way'!S4-'OddsRatio_working_3-way'!R4^2/3</f>
        <v>-0.83143387869988028</v>
      </c>
      <c r="V4" s="11">
        <f>'OddsRatio_working_3-way'!S4*'OddsRatio_working_3-way'!R4/3-2*'OddsRatio_working_3-way'!R4^3/27-'OddsRatio_working_3-way'!T4</f>
        <v>0.27038500120321307</v>
      </c>
      <c r="W4" s="11">
        <f>'OddsRatio_working_3-way'!V4^2+4*'OddsRatio_working_3-way'!U4^3/27</f>
        <v>-1.2040916978759572E-2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0.14590147862035285</v>
      </c>
      <c r="Y4" s="11">
        <f>IF('OddsRatio_working_3-way'!W4&gt;=0,IF('OddsRatio_working_3-way'!V4+SQRT('OddsRatio_working_3-way'!W4)&gt;0,0,PI()),ACOS('OddsRatio_working_3-way'!V4/(2*'OddsRatio_working_3-way'!X4)))</f>
        <v>0.385524549664233</v>
      </c>
      <c r="Z4" s="11">
        <f>'OddsRatio_working_3-way'!X4^(1/3)*COS('OddsRatio_working_3-way'!Y4/3)</f>
        <v>0.52210430111272432</v>
      </c>
      <c r="AA4" s="11">
        <f>'OddsRatio_working_3-way'!X4^(1/3)*COS(('OddsRatio_working_3-way'!Y4+2*PI())/3)</f>
        <v>-0.31947983016684517</v>
      </c>
      <c r="AB4" s="11">
        <f>'OddsRatio_working_3-way'!X4^(1/3)*COS(('OddsRatio_working_3-way'!Y4+4*PI())/3)</f>
        <v>-0.20262447094587913</v>
      </c>
      <c r="AC4" s="11">
        <f>'OddsRatio_working_3-way'!X4^(1/3)*SIN('OddsRatio_working_3-way'!Y4/3)</f>
        <v>6.7466473102475208E-2</v>
      </c>
      <c r="AD4" s="11">
        <f>'OddsRatio_working_3-way'!X4^(1/3)*SIN(('OddsRatio_working_3-way'!Y4+2*PI())/3)</f>
        <v>0.41842235163750174</v>
      </c>
      <c r="AE4" s="11">
        <f>'OddsRatio_working_3-way'!X4^(1/3)*SIN(('OddsRatio_working_3-way'!Y4+4*PI())/3)</f>
        <v>-0.48588882473997685</v>
      </c>
      <c r="AF4" s="11">
        <f>-'OddsRatio_working_3-way'!U4/(3*'OddsRatio_working_3-way'!X4^(1/3))*COS(('OddsRatio_working_3-way'!Y4)/3)</f>
        <v>0.52210430111272443</v>
      </c>
      <c r="AG4" s="11">
        <f>-'OddsRatio_working_3-way'!U4/(3*'OddsRatio_working_3-way'!X4^(1/3))*COS(('OddsRatio_working_3-way'!Y4+2*PI())/3)</f>
        <v>-0.31947983016684522</v>
      </c>
      <c r="AH4" s="11">
        <f>-'OddsRatio_working_3-way'!U4/(3*'OddsRatio_working_3-way'!X4^(1/3))*COS(('OddsRatio_working_3-way'!Y4+4*PI())/3)</f>
        <v>-0.20262447094587918</v>
      </c>
      <c r="AI4" s="11">
        <f>'OddsRatio_working_3-way'!U4/(3*'OddsRatio_working_3-way'!X4^(1/3))*SIN(('OddsRatio_working_3-way'!Y4)/3)</f>
        <v>-6.7466473102475222E-2</v>
      </c>
      <c r="AJ4" s="11">
        <f>'OddsRatio_working_3-way'!U4/(3*'OddsRatio_working_3-way'!X4^(1/3))*SIN(('OddsRatio_working_3-way'!Y4+2*PI())/3)</f>
        <v>-0.41842235163750185</v>
      </c>
      <c r="AK4" s="11">
        <f>'OddsRatio_working_3-way'!U4/(3*'OddsRatio_working_3-way'!X4^(1/3))*SIN(('OddsRatio_working_3-way'!Y4+4*PI())/3)</f>
        <v>0.48588882473997697</v>
      </c>
      <c r="AL4" s="11">
        <f>'OddsRatio_working_3-way'!Z4+'OddsRatio_working_3-way'!AF4</f>
        <v>1.0442086022254489</v>
      </c>
      <c r="AM4" s="11">
        <f>'OddsRatio_working_3-way'!AA4+'OddsRatio_working_3-way'!AG4</f>
        <v>-0.63895966033369045</v>
      </c>
      <c r="AN4" s="11">
        <f>'OddsRatio_working_3-way'!AB4+'OddsRatio_working_3-way'!AH4</f>
        <v>-0.40524894189175831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1.0442086022254489</v>
      </c>
      <c r="AS4" s="11">
        <f>IF(('OddsRatio_working_3-way'!X4=0),IF(Q4&gt;0,-Q4^(1/3),(-Q4)^(1/3)),'OddsRatio_working_3-way'!AM4-'OddsRatio_working_3-way'!R4/3)</f>
        <v>-0.63895966033369045</v>
      </c>
      <c r="AT4" s="11">
        <f>IF(('OddsRatio_working_3-way'!X4=0),IF(Q4&gt;0,-Q4^(1/3),(-Q4)^(1/3)),'OddsRatio_working_3-way'!AN4-'OddsRatio_working_3-way'!R4/3)</f>
        <v>-0.40524894189175831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2.4500000000000002</v>
      </c>
      <c r="B5" s="4">
        <f>IF('True_Odds_Calculator_3-way'!B6="","",'True_Odds_Calculator_3-way'!B6)</f>
        <v>3.47</v>
      </c>
      <c r="C5" s="4">
        <f>IF('True_Odds_Calculator_3-way'!C6="","",'True_Odds_Calculator_3-way'!C6)</f>
        <v>3.01</v>
      </c>
      <c r="D5" s="9">
        <f t="shared" si="13"/>
        <v>0.39781145190949424</v>
      </c>
      <c r="E5" s="9">
        <f t="shared" si="14"/>
        <v>0.27943880150737416</v>
      </c>
      <c r="F5" s="9">
        <f t="shared" si="15"/>
        <v>0.32274974658313171</v>
      </c>
      <c r="G5" s="9">
        <f t="shared" si="16"/>
        <v>1.0439680531204378</v>
      </c>
      <c r="H5" s="9">
        <f t="shared" si="17"/>
        <v>2.5137536770246354</v>
      </c>
      <c r="I5" s="9">
        <f t="shared" si="18"/>
        <v>3.5786010912074815</v>
      </c>
      <c r="J5" s="9">
        <f t="shared" si="19"/>
        <v>3.0983757867720794</v>
      </c>
      <c r="K5" s="11">
        <f t="shared" si="20"/>
        <v>0.4081632653061224</v>
      </c>
      <c r="L5" s="11">
        <f t="shared" si="21"/>
        <v>0.28818443804034583</v>
      </c>
      <c r="M5" s="11">
        <f t="shared" si="22"/>
        <v>0.33222591362126247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-0.28131893081990811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0.23173553699630495</v>
      </c>
      <c r="Q5" s="11">
        <f>2*'OddsRatio_working_3-way'!K5*'OddsRatio_working_3-way'!L5*'OddsRatio_working_3-way'!M5</f>
        <v>7.8157010791333872E-2</v>
      </c>
      <c r="R5" s="11">
        <f t="shared" si="23"/>
        <v>0</v>
      </c>
      <c r="S5" s="11">
        <f t="shared" si="24"/>
        <v>-0.82374668608652946</v>
      </c>
      <c r="T5" s="11">
        <f t="shared" si="25"/>
        <v>-0.27782350289596269</v>
      </c>
      <c r="U5" s="11">
        <f>'OddsRatio_working_3-way'!S5-'OddsRatio_working_3-way'!R5^2/3</f>
        <v>-0.82374668608652946</v>
      </c>
      <c r="V5" s="11">
        <f>'OddsRatio_working_3-way'!S5*'OddsRatio_working_3-way'!R5/3-2*'OddsRatio_working_3-way'!R5^3/27-'OddsRatio_working_3-way'!T5</f>
        <v>0.27782350289596269</v>
      </c>
      <c r="W5" s="11">
        <f>'OddsRatio_working_3-way'!V5^2+4*'OddsRatio_working_3-way'!U5^3/27</f>
        <v>-5.6230494465803194E-3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0.14388271978243539</v>
      </c>
      <c r="Y5" s="11">
        <f>IF('OddsRatio_working_3-way'!W5&gt;=0,IF('OddsRatio_working_3-way'!V5+SQRT('OddsRatio_working_3-way'!W5)&gt;0,0,PI()),ACOS('OddsRatio_working_3-way'!V5/(2*'OddsRatio_working_3-way'!X5)))</f>
        <v>0.26362678531431416</v>
      </c>
      <c r="Z5" s="11">
        <f>'OddsRatio_working_3-way'!X5^(1/3)*COS('OddsRatio_working_3-way'!Y5/3)</f>
        <v>0.52198402656021903</v>
      </c>
      <c r="AA5" s="11">
        <f>'OddsRatio_working_3-way'!X5^(1/3)*COS(('OddsRatio_working_3-way'!Y5+2*PI())/3)</f>
        <v>-0.30081887021883624</v>
      </c>
      <c r="AB5" s="11">
        <f>'OddsRatio_working_3-way'!X5^(1/3)*COS(('OddsRatio_working_3-way'!Y5+4*PI())/3)</f>
        <v>-0.22116515634138309</v>
      </c>
      <c r="AC5" s="11">
        <f>'OddsRatio_working_3-way'!X5^(1/3)*SIN('OddsRatio_working_3-way'!Y5/3)</f>
        <v>4.5988093149101232E-2</v>
      </c>
      <c r="AD5" s="11">
        <f>'OddsRatio_working_3-way'!X5^(1/3)*SIN(('OddsRatio_working_3-way'!Y5+2*PI())/3)</f>
        <v>0.42905738079629024</v>
      </c>
      <c r="AE5" s="11">
        <f>'OddsRatio_working_3-way'!X5^(1/3)*SIN(('OddsRatio_working_3-way'!Y5+4*PI())/3)</f>
        <v>-0.47504547394539132</v>
      </c>
      <c r="AF5" s="11">
        <f>-'OddsRatio_working_3-way'!U5/(3*'OddsRatio_working_3-way'!X5^(1/3))*COS(('OddsRatio_working_3-way'!Y5)/3)</f>
        <v>0.52198402656021892</v>
      </c>
      <c r="AG5" s="11">
        <f>-'OddsRatio_working_3-way'!U5/(3*'OddsRatio_working_3-way'!X5^(1/3))*COS(('OddsRatio_working_3-way'!Y5+2*PI())/3)</f>
        <v>-0.30081887021883619</v>
      </c>
      <c r="AH5" s="11">
        <f>-'OddsRatio_working_3-way'!U5/(3*'OddsRatio_working_3-way'!X5^(1/3))*COS(('OddsRatio_working_3-way'!Y5+4*PI())/3)</f>
        <v>-0.22116515634138303</v>
      </c>
      <c r="AI5" s="11">
        <f>'OddsRatio_working_3-way'!U5/(3*'OddsRatio_working_3-way'!X5^(1/3))*SIN(('OddsRatio_working_3-way'!Y5)/3)</f>
        <v>-4.5988093149101218E-2</v>
      </c>
      <c r="AJ5" s="11">
        <f>'OddsRatio_working_3-way'!U5/(3*'OddsRatio_working_3-way'!X5^(1/3))*SIN(('OddsRatio_working_3-way'!Y5+2*PI())/3)</f>
        <v>-0.42905738079629013</v>
      </c>
      <c r="AK5" s="11">
        <f>'OddsRatio_working_3-way'!U5/(3*'OddsRatio_working_3-way'!X5^(1/3))*SIN(('OddsRatio_working_3-way'!Y5+4*PI())/3)</f>
        <v>0.47504547394539121</v>
      </c>
      <c r="AL5" s="11">
        <f>'OddsRatio_working_3-way'!Z5+'OddsRatio_working_3-way'!AF5</f>
        <v>1.0439680531204378</v>
      </c>
      <c r="AM5" s="11">
        <f>'OddsRatio_working_3-way'!AA5+'OddsRatio_working_3-way'!AG5</f>
        <v>-0.60163774043767249</v>
      </c>
      <c r="AN5" s="11">
        <f>'OddsRatio_working_3-way'!AB5+'OddsRatio_working_3-way'!AH5</f>
        <v>-0.44233031268276612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1.0439680531204378</v>
      </c>
      <c r="AS5" s="11">
        <f>IF(('OddsRatio_working_3-way'!X5=0),IF(Q5&gt;0,-Q5^(1/3),(-Q5)^(1/3)),'OddsRatio_working_3-way'!AM5-'OddsRatio_working_3-way'!R5/3)</f>
        <v>-0.60163774043767249</v>
      </c>
      <c r="AT5" s="11">
        <f>IF(('OddsRatio_working_3-way'!X5=0),IF(Q5&gt;0,-Q5^(1/3),(-Q5)^(1/3)),'OddsRatio_working_3-way'!AN5-'OddsRatio_working_3-way'!R5/3)</f>
        <v>-0.44233031268276612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3.87</v>
      </c>
      <c r="B6" s="4">
        <f>IF('True_Odds_Calculator_3-way'!B7="","",'True_Odds_Calculator_3-way'!B7)</f>
        <v>3.33</v>
      </c>
      <c r="C6" s="4">
        <f>IF('True_Odds_Calculator_3-way'!C7="","",'True_Odds_Calculator_3-way'!C7)</f>
        <v>2.13</v>
      </c>
      <c r="D6" s="9">
        <f t="shared" si="13"/>
        <v>0.25013388926100333</v>
      </c>
      <c r="E6" s="9">
        <f t="shared" si="14"/>
        <v>0.29122239624394014</v>
      </c>
      <c r="F6" s="9">
        <f t="shared" si="15"/>
        <v>0.45864371449505675</v>
      </c>
      <c r="G6" s="9">
        <f t="shared" si="16"/>
        <v>1.0445501458171527</v>
      </c>
      <c r="H6" s="9">
        <f t="shared" si="17"/>
        <v>3.9978589184952282</v>
      </c>
      <c r="I6" s="9">
        <f t="shared" si="18"/>
        <v>3.4338018397539654</v>
      </c>
      <c r="J6" s="9">
        <f t="shared" si="19"/>
        <v>2.1803416647733824</v>
      </c>
      <c r="K6" s="11">
        <f t="shared" si="20"/>
        <v>0.25839793281653745</v>
      </c>
      <c r="L6" s="11">
        <f t="shared" si="21"/>
        <v>0.3003003003003003</v>
      </c>
      <c r="M6" s="11">
        <f t="shared" si="22"/>
        <v>0.46948356807511737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-0.27528431004065179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0.23060510013234109</v>
      </c>
      <c r="Q6" s="11">
        <f>2*'OddsRatio_working_3-way'!K6*'OddsRatio_working_3-way'!L6*'OddsRatio_working_3-way'!M6</f>
        <v>7.2861011100265743E-2</v>
      </c>
      <c r="R6" s="11">
        <f t="shared" si="23"/>
        <v>0</v>
      </c>
      <c r="S6" s="11">
        <f t="shared" si="24"/>
        <v>-0.83769794253180341</v>
      </c>
      <c r="T6" s="11">
        <f t="shared" si="25"/>
        <v>-0.26467549527071199</v>
      </c>
      <c r="U6" s="11">
        <f>'OddsRatio_working_3-way'!S6-'OddsRatio_working_3-way'!R6^2/3</f>
        <v>-0.83769794253180341</v>
      </c>
      <c r="V6" s="11">
        <f>'OddsRatio_working_3-way'!S6*'OddsRatio_working_3-way'!R6/3-2*'OddsRatio_working_3-way'!R6^3/27-'OddsRatio_working_3-way'!T6</f>
        <v>0.26467549527071199</v>
      </c>
      <c r="W6" s="11">
        <f>'OddsRatio_working_3-way'!V6^2+4*'OddsRatio_working_3-way'!U6^3/27</f>
        <v>-1.703493364208912E-2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0.14755342374788005</v>
      </c>
      <c r="Y6" s="11">
        <f>IF('OddsRatio_working_3-way'!W6&gt;=0,IF('OddsRatio_working_3-way'!V6+SQRT('OddsRatio_working_3-way'!W6)&gt;0,0,PI()),ACOS('OddsRatio_working_3-way'!V6/(2*'OddsRatio_working_3-way'!X6)))</f>
        <v>0.45813201239786006</v>
      </c>
      <c r="Z6" s="11">
        <f>'OddsRatio_working_3-way'!X6^(1/3)*COS('OddsRatio_working_3-way'!Y6/3)</f>
        <v>0.52227507290857644</v>
      </c>
      <c r="AA6" s="11">
        <f>'OddsRatio_working_3-way'!X6^(1/3)*COS(('OddsRatio_working_3-way'!Y6+2*PI())/3)</f>
        <v>-0.33075108970871364</v>
      </c>
      <c r="AB6" s="11">
        <f>'OddsRatio_working_3-way'!X6^(1/3)*COS(('OddsRatio_working_3-way'!Y6+4*PI())/3)</f>
        <v>-0.19152398319986275</v>
      </c>
      <c r="AC6" s="11">
        <f>'OddsRatio_working_3-way'!X6^(1/3)*SIN('OddsRatio_working_3-way'!Y6/3)</f>
        <v>8.0382807421377808E-2</v>
      </c>
      <c r="AD6" s="11">
        <f>'OddsRatio_working_3-way'!X6^(1/3)*SIN(('OddsRatio_working_3-way'!Y6+2*PI())/3)</f>
        <v>0.41211207719150822</v>
      </c>
      <c r="AE6" s="11">
        <f>'OddsRatio_working_3-way'!X6^(1/3)*SIN(('OddsRatio_working_3-way'!Y6+4*PI())/3)</f>
        <v>-0.49249488461288593</v>
      </c>
      <c r="AF6" s="11">
        <f>-'OddsRatio_working_3-way'!U6/(3*'OddsRatio_working_3-way'!X6^(1/3))*COS(('OddsRatio_working_3-way'!Y6)/3)</f>
        <v>0.52227507290857633</v>
      </c>
      <c r="AG6" s="11">
        <f>-'OddsRatio_working_3-way'!U6/(3*'OddsRatio_working_3-way'!X6^(1/3))*COS(('OddsRatio_working_3-way'!Y6+2*PI())/3)</f>
        <v>-0.33075108970871353</v>
      </c>
      <c r="AH6" s="11">
        <f>-'OddsRatio_working_3-way'!U6/(3*'OddsRatio_working_3-way'!X6^(1/3))*COS(('OddsRatio_working_3-way'!Y6+4*PI())/3)</f>
        <v>-0.19152398319986269</v>
      </c>
      <c r="AI6" s="11">
        <f>'OddsRatio_working_3-way'!U6/(3*'OddsRatio_working_3-way'!X6^(1/3))*SIN(('OddsRatio_working_3-way'!Y6)/3)</f>
        <v>-8.0382807421377794E-2</v>
      </c>
      <c r="AJ6" s="11">
        <f>'OddsRatio_working_3-way'!U6/(3*'OddsRatio_working_3-way'!X6^(1/3))*SIN(('OddsRatio_working_3-way'!Y6+2*PI())/3)</f>
        <v>-0.41211207719150816</v>
      </c>
      <c r="AK6" s="11">
        <f>'OddsRatio_working_3-way'!U6/(3*'OddsRatio_working_3-way'!X6^(1/3))*SIN(('OddsRatio_working_3-way'!Y6+4*PI())/3)</f>
        <v>0.49249488461288587</v>
      </c>
      <c r="AL6" s="11">
        <f>'OddsRatio_working_3-way'!Z6+'OddsRatio_working_3-way'!AF6</f>
        <v>1.0445501458171527</v>
      </c>
      <c r="AM6" s="11">
        <f>'OddsRatio_working_3-way'!AA6+'OddsRatio_working_3-way'!AG6</f>
        <v>-0.66150217941742717</v>
      </c>
      <c r="AN6" s="11">
        <f>'OddsRatio_working_3-way'!AB6+'OddsRatio_working_3-way'!AH6</f>
        <v>-0.38304796639972544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1.0445501458171527</v>
      </c>
      <c r="AS6" s="11">
        <f>IF(('OddsRatio_working_3-way'!X6=0),IF(Q6&gt;0,-Q6^(1/3),(-Q6)^(1/3)),'OddsRatio_working_3-way'!AM6-'OddsRatio_working_3-way'!R6/3)</f>
        <v>-0.66150217941742717</v>
      </c>
      <c r="AT6" s="11">
        <f>IF(('OddsRatio_working_3-way'!X6=0),IF(Q6&gt;0,-Q6^(1/3),(-Q6)^(1/3)),'OddsRatio_working_3-way'!AN6-'OddsRatio_working_3-way'!R6/3)</f>
        <v>-0.38304796639972544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4.16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1.97</v>
      </c>
      <c r="D7" s="9">
        <f t="shared" si="13"/>
        <v>0.2323331046283294</v>
      </c>
      <c r="E7" s="9">
        <f t="shared" si="14"/>
        <v>0.27120497038779423</v>
      </c>
      <c r="F7" s="9">
        <f t="shared" si="15"/>
        <v>0.49646192498387626</v>
      </c>
      <c r="G7" s="9">
        <f t="shared" si="16"/>
        <v>1.045621811902806</v>
      </c>
      <c r="H7" s="9">
        <f t="shared" si="17"/>
        <v>4.3041649256128673</v>
      </c>
      <c r="I7" s="9">
        <f t="shared" si="18"/>
        <v>3.687248056590211</v>
      </c>
      <c r="J7" s="9">
        <f t="shared" si="19"/>
        <v>2.0142531575457219</v>
      </c>
      <c r="K7" s="11">
        <f t="shared" si="20"/>
        <v>0.24038461538461536</v>
      </c>
      <c r="L7" s="11">
        <f t="shared" si="21"/>
        <v>0.28011204481792717</v>
      </c>
      <c r="M7" s="11">
        <f t="shared" si="22"/>
        <v>0.50761421319796951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-0.26925524212027641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0.22900608896428545</v>
      </c>
      <c r="Q7" s="11">
        <f>2*'OddsRatio_working_3-way'!K7*'OddsRatio_working_3-way'!L7*'OddsRatio_working_3-way'!M7</f>
        <v>6.8360026556503112E-2</v>
      </c>
      <c r="R7" s="11">
        <f t="shared" si="23"/>
        <v>0</v>
      </c>
      <c r="S7" s="11">
        <f t="shared" si="24"/>
        <v>-0.85051673334548616</v>
      </c>
      <c r="T7" s="11">
        <f t="shared" si="25"/>
        <v>-0.2538855920434287</v>
      </c>
      <c r="U7" s="11">
        <f>'OddsRatio_working_3-way'!S7-'OddsRatio_working_3-way'!R7^2/3</f>
        <v>-0.85051673334548616</v>
      </c>
      <c r="V7" s="11">
        <f>'OddsRatio_working_3-way'!S7*'OddsRatio_working_3-way'!R7/3-2*'OddsRatio_working_3-way'!R7^3/27-'OddsRatio_working_3-way'!T7</f>
        <v>0.2538855920434287</v>
      </c>
      <c r="W7" s="11">
        <f>'OddsRatio_working_3-way'!V7^2+4*'OddsRatio_working_3-way'!U7^3/27</f>
        <v>-2.6689617345107233E-2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0.15095323049901047</v>
      </c>
      <c r="Y7" s="11">
        <f>IF('OddsRatio_working_3-way'!W7&gt;=0,IF('OddsRatio_working_3-way'!V7+SQRT('OddsRatio_working_3-way'!W7)&gt;0,0,PI()),ACOS('OddsRatio_working_3-way'!V7/(2*'OddsRatio_working_3-way'!X7)))</f>
        <v>0.57177604953087446</v>
      </c>
      <c r="Z7" s="11">
        <f>'OddsRatio_working_3-way'!X7^(1/3)*COS('OddsRatio_working_3-way'!Y7/3)</f>
        <v>0.522810905951403</v>
      </c>
      <c r="AA7" s="11">
        <f>'OddsRatio_working_3-way'!X7^(1/3)*COS(('OddsRatio_working_3-way'!Y7+2*PI())/3)</f>
        <v>-0.34875962173756708</v>
      </c>
      <c r="AB7" s="11">
        <f>'OddsRatio_working_3-way'!X7^(1/3)*COS(('OddsRatio_working_3-way'!Y7+4*PI())/3)</f>
        <v>-0.17405128421383556</v>
      </c>
      <c r="AC7" s="11">
        <f>'OddsRatio_working_3-way'!X7^(1/3)*SIN('OddsRatio_working_3-way'!Y7/3)</f>
        <v>0.10086790569899835</v>
      </c>
      <c r="AD7" s="11">
        <f>'OddsRatio_working_3-way'!X7^(1/3)*SIN(('OddsRatio_working_3-way'!Y7+2*PI())/3)</f>
        <v>0.40233357307997286</v>
      </c>
      <c r="AE7" s="11">
        <f>'OddsRatio_working_3-way'!X7^(1/3)*SIN(('OddsRatio_working_3-way'!Y7+4*PI())/3)</f>
        <v>-0.50320147877897115</v>
      </c>
      <c r="AF7" s="11">
        <f>-'OddsRatio_working_3-way'!U7/(3*'OddsRatio_working_3-way'!X7^(1/3))*COS(('OddsRatio_working_3-way'!Y7)/3)</f>
        <v>0.522810905951403</v>
      </c>
      <c r="AG7" s="11">
        <f>-'OddsRatio_working_3-way'!U7/(3*'OddsRatio_working_3-way'!X7^(1/3))*COS(('OddsRatio_working_3-way'!Y7+2*PI())/3)</f>
        <v>-0.34875962173756708</v>
      </c>
      <c r="AH7" s="11">
        <f>-'OddsRatio_working_3-way'!U7/(3*'OddsRatio_working_3-way'!X7^(1/3))*COS(('OddsRatio_working_3-way'!Y7+4*PI())/3)</f>
        <v>-0.17405128421383556</v>
      </c>
      <c r="AI7" s="11">
        <f>'OddsRatio_working_3-way'!U7/(3*'OddsRatio_working_3-way'!X7^(1/3))*SIN(('OddsRatio_working_3-way'!Y7)/3)</f>
        <v>-0.10086790569899835</v>
      </c>
      <c r="AJ7" s="11">
        <f>'OddsRatio_working_3-way'!U7/(3*'OddsRatio_working_3-way'!X7^(1/3))*SIN(('OddsRatio_working_3-way'!Y7+2*PI())/3)</f>
        <v>-0.40233357307997286</v>
      </c>
      <c r="AK7" s="11">
        <f>'OddsRatio_working_3-way'!U7/(3*'OddsRatio_working_3-way'!X7^(1/3))*SIN(('OddsRatio_working_3-way'!Y7+4*PI())/3)</f>
        <v>0.50320147877897115</v>
      </c>
      <c r="AL7" s="11">
        <f>'OddsRatio_working_3-way'!Z7+'OddsRatio_working_3-way'!AF7</f>
        <v>1.045621811902806</v>
      </c>
      <c r="AM7" s="11">
        <f>'OddsRatio_working_3-way'!AA7+'OddsRatio_working_3-way'!AG7</f>
        <v>-0.69751924347513417</v>
      </c>
      <c r="AN7" s="11">
        <f>'OddsRatio_working_3-way'!AB7+'OddsRatio_working_3-way'!AH7</f>
        <v>-0.34810256842767112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1.045621811902806</v>
      </c>
      <c r="AS7" s="11">
        <f>IF(('OddsRatio_working_3-way'!X7=0),IF(Q7&gt;0,-Q7^(1/3),(-Q7)^(1/3)),'OddsRatio_working_3-way'!AM7-'OddsRatio_working_3-way'!R7/3)</f>
        <v>-0.69751924347513417</v>
      </c>
      <c r="AT7" s="11">
        <f>IF(('OddsRatio_working_3-way'!X7=0),IF(Q7&gt;0,-Q7^(1/3),(-Q7)^(1/3)),'OddsRatio_working_3-way'!AN7-'OddsRatio_working_3-way'!R7/3)</f>
        <v>-0.34810256842767112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6.94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1.63</v>
      </c>
      <c r="D8" s="9">
        <f t="shared" si="13"/>
        <v>0.13738565742506179</v>
      </c>
      <c r="E8" s="9">
        <f t="shared" si="14"/>
        <v>0.26234946885443244</v>
      </c>
      <c r="F8" s="9">
        <f t="shared" si="15"/>
        <v>0.60026487372050574</v>
      </c>
      <c r="G8" s="9">
        <f t="shared" si="16"/>
        <v>1.0570336999913752</v>
      </c>
      <c r="H8" s="9">
        <f t="shared" si="17"/>
        <v>7.2787801779487697</v>
      </c>
      <c r="I8" s="9">
        <f t="shared" si="18"/>
        <v>3.8117096419770577</v>
      </c>
      <c r="J8" s="9">
        <f t="shared" si="19"/>
        <v>1.6659312309945662</v>
      </c>
      <c r="K8" s="11">
        <f t="shared" si="20"/>
        <v>0.14409221902017291</v>
      </c>
      <c r="L8" s="11">
        <f t="shared" si="21"/>
        <v>0.27322404371584696</v>
      </c>
      <c r="M8" s="11">
        <f t="shared" si="22"/>
        <v>0.61349693251533743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-0.24042546839753165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0.222932579294679</v>
      </c>
      <c r="Q8" s="11">
        <f>2*'OddsRatio_working_3-way'!K8*'OddsRatio_working_3-way'!L8*'OddsRatio_working_3-way'!M8</f>
        <v>4.8306084354209966E-2</v>
      </c>
      <c r="R8" s="11">
        <f t="shared" si="23"/>
        <v>0</v>
      </c>
      <c r="S8" s="11">
        <f t="shared" si="24"/>
        <v>-0.92724194645664981</v>
      </c>
      <c r="T8" s="11">
        <f t="shared" si="25"/>
        <v>-0.2009191649960238</v>
      </c>
      <c r="U8" s="11">
        <f>'OddsRatio_working_3-way'!S8-'OddsRatio_working_3-way'!R8^2/3</f>
        <v>-0.92724194645664981</v>
      </c>
      <c r="V8" s="11">
        <f>'OddsRatio_working_3-way'!S8*'OddsRatio_working_3-way'!R8/3-2*'OddsRatio_working_3-way'!R8^3/27-'OddsRatio_working_3-way'!T8</f>
        <v>0.2009191649960238</v>
      </c>
      <c r="W8" s="11">
        <f>'OddsRatio_working_3-way'!V8^2+4*'OddsRatio_working_3-way'!U8^3/27</f>
        <v>-7.7738434415600535E-2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0.17183345518139065</v>
      </c>
      <c r="Y8" s="11">
        <f>IF('OddsRatio_working_3-way'!W8&gt;=0,IF('OddsRatio_working_3-way'!V8+SQRT('OddsRatio_working_3-way'!W8)&gt;0,0,PI()),ACOS('OddsRatio_working_3-way'!V8/(2*'OddsRatio_working_3-way'!X8)))</f>
        <v>0.94636817289582653</v>
      </c>
      <c r="Z8" s="11">
        <f>'OddsRatio_working_3-way'!X8^(1/3)*COS('OddsRatio_working_3-way'!Y8/3)</f>
        <v>0.5285168499956876</v>
      </c>
      <c r="AA8" s="11">
        <f>'OddsRatio_working_3-way'!X8^(1/3)*COS(('OddsRatio_working_3-way'!Y8+2*PI())/3)</f>
        <v>-0.41363359384172949</v>
      </c>
      <c r="AB8" s="11">
        <f>'OddsRatio_working_3-way'!X8^(1/3)*COS(('OddsRatio_working_3-way'!Y8+4*PI())/3)</f>
        <v>-0.11488325615395782</v>
      </c>
      <c r="AC8" s="11">
        <f>'OddsRatio_working_3-way'!X8^(1/3)*SIN('OddsRatio_working_3-way'!Y8/3)</f>
        <v>0.17248358788452656</v>
      </c>
      <c r="AD8" s="11">
        <f>'OddsRatio_working_3-way'!X8^(1/3)*SIN(('OddsRatio_working_3-way'!Y8+2*PI())/3)</f>
        <v>0.37146722448213187</v>
      </c>
      <c r="AE8" s="11">
        <f>'OddsRatio_working_3-way'!X8^(1/3)*SIN(('OddsRatio_working_3-way'!Y8+4*PI())/3)</f>
        <v>-0.54395081236665821</v>
      </c>
      <c r="AF8" s="11">
        <f>-'OddsRatio_working_3-way'!U8/(3*'OddsRatio_working_3-way'!X8^(1/3))*COS(('OddsRatio_working_3-way'!Y8)/3)</f>
        <v>0.52851684999568749</v>
      </c>
      <c r="AG8" s="11">
        <f>-'OddsRatio_working_3-way'!U8/(3*'OddsRatio_working_3-way'!X8^(1/3))*COS(('OddsRatio_working_3-way'!Y8+2*PI())/3)</f>
        <v>-0.41363359384172937</v>
      </c>
      <c r="AH8" s="11">
        <f>-'OddsRatio_working_3-way'!U8/(3*'OddsRatio_working_3-way'!X8^(1/3))*COS(('OddsRatio_working_3-way'!Y8+4*PI())/3)</f>
        <v>-0.11488325615395781</v>
      </c>
      <c r="AI8" s="11">
        <f>'OddsRatio_working_3-way'!U8/(3*'OddsRatio_working_3-way'!X8^(1/3))*SIN(('OddsRatio_working_3-way'!Y8)/3)</f>
        <v>-0.1724835878845265</v>
      </c>
      <c r="AJ8" s="11">
        <f>'OddsRatio_working_3-way'!U8/(3*'OddsRatio_working_3-way'!X8^(1/3))*SIN(('OddsRatio_working_3-way'!Y8+2*PI())/3)</f>
        <v>-0.37146722448213176</v>
      </c>
      <c r="AK8" s="11">
        <f>'OddsRatio_working_3-way'!U8/(3*'OddsRatio_working_3-way'!X8^(1/3))*SIN(('OddsRatio_working_3-way'!Y8+4*PI())/3)</f>
        <v>0.5439508123666581</v>
      </c>
      <c r="AL8" s="11">
        <f>'OddsRatio_working_3-way'!Z8+'OddsRatio_working_3-way'!AF8</f>
        <v>1.0570336999913752</v>
      </c>
      <c r="AM8" s="11">
        <f>'OddsRatio_working_3-way'!AA8+'OddsRatio_working_3-way'!AG8</f>
        <v>-0.82726718768345886</v>
      </c>
      <c r="AN8" s="11">
        <f>'OddsRatio_working_3-way'!AB8+'OddsRatio_working_3-way'!AH8</f>
        <v>-0.22976651230791562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1.0570336999913752</v>
      </c>
      <c r="AS8" s="11">
        <f>IF(('OddsRatio_working_3-way'!X8=0),IF(Q8&gt;0,-Q8^(1/3),(-Q8)^(1/3)),'OddsRatio_working_3-way'!AM8-'OddsRatio_working_3-way'!R8/3)</f>
        <v>-0.82726718768345886</v>
      </c>
      <c r="AT8" s="11">
        <f>IF(('OddsRatio_working_3-way'!X8=0),IF(Q8&gt;0,-Q8^(1/3),(-Q8)^(1/3)),'OddsRatio_working_3-way'!AN8-'OddsRatio_working_3-way'!R8/3)</f>
        <v>-0.22976651230791562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2.31</v>
      </c>
      <c r="B9" s="4">
        <f>IF('True_Odds_Calculator_3-way'!B10="","",'True_Odds_Calculator_3-way'!B10)</f>
        <v>3.33</v>
      </c>
      <c r="C9" s="4">
        <f>IF('True_Odds_Calculator_3-way'!C10="","",'True_Odds_Calculator_3-way'!C10)</f>
        <v>3.41</v>
      </c>
      <c r="D9" s="9">
        <f t="shared" si="13"/>
        <v>0.42306885916550879</v>
      </c>
      <c r="E9" s="9">
        <f t="shared" si="14"/>
        <v>0.29192996176084862</v>
      </c>
      <c r="F9" s="9">
        <f t="shared" si="15"/>
        <v>0.28500117907364247</v>
      </c>
      <c r="G9" s="9">
        <f t="shared" si="16"/>
        <v>1.0409781799761455</v>
      </c>
      <c r="H9" s="9">
        <f t="shared" si="17"/>
        <v>2.3636814157687507</v>
      </c>
      <c r="I9" s="9">
        <f t="shared" si="18"/>
        <v>3.4254791593444187</v>
      </c>
      <c r="J9" s="9">
        <f t="shared" si="19"/>
        <v>3.508757413742511</v>
      </c>
      <c r="K9" s="11">
        <f t="shared" si="20"/>
        <v>0.4329004329004329</v>
      </c>
      <c r="L9" s="11">
        <f t="shared" si="21"/>
        <v>0.3003003003003003</v>
      </c>
      <c r="M9" s="11">
        <f t="shared" si="22"/>
        <v>0.29325513196480935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-0.28043593732743288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0.23064539193571451</v>
      </c>
      <c r="Q9" s="11">
        <f>2*'OddsRatio_working_3-way'!K9*'OddsRatio_working_3-way'!L9*'OddsRatio_working_3-way'!M9</f>
        <v>7.6246410557260988E-2</v>
      </c>
      <c r="R9" s="11">
        <f t="shared" si="23"/>
        <v>0</v>
      </c>
      <c r="S9" s="11">
        <f t="shared" si="24"/>
        <v>-0.82245304982583722</v>
      </c>
      <c r="T9" s="11">
        <f t="shared" si="25"/>
        <v>-0.27188530572754943</v>
      </c>
      <c r="U9" s="11">
        <f>'OddsRatio_working_3-way'!S9-'OddsRatio_working_3-way'!R9^2/3</f>
        <v>-0.82245304982583722</v>
      </c>
      <c r="V9" s="11">
        <f>'OddsRatio_working_3-way'!S9*'OddsRatio_working_3-way'!R9/3-2*'OddsRatio_working_3-way'!R9^3/27-'OddsRatio_working_3-way'!T9</f>
        <v>0.27188530572754943</v>
      </c>
      <c r="W9" s="11">
        <f>'OddsRatio_working_3-way'!V9^2+4*'OddsRatio_working_3-way'!U9^3/27</f>
        <v>-8.4978042042924001E-3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0.1435439163417031</v>
      </c>
      <c r="Y9" s="11">
        <f>IF('OddsRatio_working_3-way'!W9&gt;=0,IF('OddsRatio_working_3-way'!V9+SQRT('OddsRatio_working_3-way'!W9)&gt;0,0,PI()),ACOS('OddsRatio_working_3-way'!V9/(2*'OddsRatio_working_3-way'!X9)))</f>
        <v>0.32688941400527649</v>
      </c>
      <c r="Z9" s="11">
        <f>'OddsRatio_working_3-way'!X9^(1/3)*COS('OddsRatio_working_3-way'!Y9/3)</f>
        <v>0.52048908998807275</v>
      </c>
      <c r="AA9" s="11">
        <f>'OddsRatio_working_3-way'!X9^(1/3)*COS(('OddsRatio_working_3-way'!Y9+2*PI())/3)</f>
        <v>-0.3095557289080359</v>
      </c>
      <c r="AB9" s="11">
        <f>'OddsRatio_working_3-way'!X9^(1/3)*COS(('OddsRatio_working_3-way'!Y9+4*PI())/3)</f>
        <v>-0.2109333610800371</v>
      </c>
      <c r="AC9" s="11">
        <f>'OddsRatio_working_3-way'!X9^(1/3)*SIN('OddsRatio_working_3-way'!Y9/3)</f>
        <v>5.6939650613613564E-2</v>
      </c>
      <c r="AD9" s="11">
        <f>'OddsRatio_working_3-way'!X9^(1/3)*SIN(('OddsRatio_working_3-way'!Y9+2*PI())/3)</f>
        <v>0.42228694901550889</v>
      </c>
      <c r="AE9" s="11">
        <f>'OddsRatio_working_3-way'!X9^(1/3)*SIN(('OddsRatio_working_3-way'!Y9+4*PI())/3)</f>
        <v>-0.47922659962912229</v>
      </c>
      <c r="AF9" s="11">
        <f>-'OddsRatio_working_3-way'!U9/(3*'OddsRatio_working_3-way'!X9^(1/3))*COS(('OddsRatio_working_3-way'!Y9)/3)</f>
        <v>0.52048908998807275</v>
      </c>
      <c r="AG9" s="11">
        <f>-'OddsRatio_working_3-way'!U9/(3*'OddsRatio_working_3-way'!X9^(1/3))*COS(('OddsRatio_working_3-way'!Y9+2*PI())/3)</f>
        <v>-0.3095557289080359</v>
      </c>
      <c r="AH9" s="11">
        <f>-'OddsRatio_working_3-way'!U9/(3*'OddsRatio_working_3-way'!X9^(1/3))*COS(('OddsRatio_working_3-way'!Y9+4*PI())/3)</f>
        <v>-0.2109333610800371</v>
      </c>
      <c r="AI9" s="11">
        <f>'OddsRatio_working_3-way'!U9/(3*'OddsRatio_working_3-way'!X9^(1/3))*SIN(('OddsRatio_working_3-way'!Y9)/3)</f>
        <v>-5.6939650613613564E-2</v>
      </c>
      <c r="AJ9" s="11">
        <f>'OddsRatio_working_3-way'!U9/(3*'OddsRatio_working_3-way'!X9^(1/3))*SIN(('OddsRatio_working_3-way'!Y9+2*PI())/3)</f>
        <v>-0.42228694901550889</v>
      </c>
      <c r="AK9" s="11">
        <f>'OddsRatio_working_3-way'!U9/(3*'OddsRatio_working_3-way'!X9^(1/3))*SIN(('OddsRatio_working_3-way'!Y9+4*PI())/3)</f>
        <v>0.47922659962912229</v>
      </c>
      <c r="AL9" s="11">
        <f>'OddsRatio_working_3-way'!Z9+'OddsRatio_working_3-way'!AF9</f>
        <v>1.0409781799761455</v>
      </c>
      <c r="AM9" s="11">
        <f>'OddsRatio_working_3-way'!AA9+'OddsRatio_working_3-way'!AG9</f>
        <v>-0.6191114578160718</v>
      </c>
      <c r="AN9" s="11">
        <f>'OddsRatio_working_3-way'!AB9+'OddsRatio_working_3-way'!AH9</f>
        <v>-0.4218667221600742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1.0409781799761455</v>
      </c>
      <c r="AS9" s="11">
        <f>IF(('OddsRatio_working_3-way'!X9=0),IF(Q9&gt;0,-Q9^(1/3),(-Q9)^(1/3)),'OddsRatio_working_3-way'!AM9-'OddsRatio_working_3-way'!R9/3)</f>
        <v>-0.6191114578160718</v>
      </c>
      <c r="AT9" s="11">
        <f>IF(('OddsRatio_working_3-way'!X9=0),IF(Q9&gt;0,-Q9^(1/3),(-Q9)^(1/3)),'OddsRatio_working_3-way'!AN9-'OddsRatio_working_3-way'!R9/3)</f>
        <v>-0.4218667221600742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1.79</v>
      </c>
      <c r="B10" s="4">
        <f>IF('True_Odds_Calculator_3-way'!B11="","",'True_Odds_Calculator_3-way'!B11)</f>
        <v>3.82</v>
      </c>
      <c r="C10" s="4">
        <f>IF('True_Odds_Calculator_3-way'!C11="","",'True_Odds_Calculator_3-way'!C11)</f>
        <v>4.74</v>
      </c>
      <c r="D10" s="9">
        <f t="shared" si="13"/>
        <v>0.54575930061194156</v>
      </c>
      <c r="E10" s="9">
        <f t="shared" si="14"/>
        <v>0.25182388693565255</v>
      </c>
      <c r="F10" s="9">
        <f t="shared" si="15"/>
        <v>0.20241681245240606</v>
      </c>
      <c r="G10" s="9">
        <f t="shared" si="16"/>
        <v>1.0535564422425354</v>
      </c>
      <c r="H10" s="9">
        <f t="shared" si="17"/>
        <v>1.8323095893716033</v>
      </c>
      <c r="I10" s="9">
        <f t="shared" si="18"/>
        <v>3.9710291671239495</v>
      </c>
      <c r="J10" s="9">
        <f t="shared" si="19"/>
        <v>4.9403010939870837</v>
      </c>
      <c r="K10" s="11">
        <f t="shared" si="20"/>
        <v>0.55865921787709494</v>
      </c>
      <c r="L10" s="11">
        <f t="shared" si="21"/>
        <v>0.26178010471204188</v>
      </c>
      <c r="M10" s="11">
        <f t="shared" si="22"/>
        <v>0.21097046413502107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-0.25707098774459636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0.22677365693533078</v>
      </c>
      <c r="Q10" s="11">
        <f>2*'OddsRatio_working_3-way'!K10*'OddsRatio_working_3-way'!L10*'OddsRatio_working_3-way'!M10</f>
        <v>6.1707117533423346E-2</v>
      </c>
      <c r="R10" s="11">
        <f t="shared" si="23"/>
        <v>0</v>
      </c>
      <c r="S10" s="11">
        <f t="shared" si="24"/>
        <v>-0.88214410706132884</v>
      </c>
      <c r="T10" s="11">
        <f t="shared" si="25"/>
        <v>-0.24003921280580381</v>
      </c>
      <c r="U10" s="11">
        <f>'OddsRatio_working_3-way'!S10-'OddsRatio_working_3-way'!R10^2/3</f>
        <v>-0.88214410706132884</v>
      </c>
      <c r="V10" s="11">
        <f>'OddsRatio_working_3-way'!S10*'OddsRatio_working_3-way'!R10/3-2*'OddsRatio_working_3-way'!R10^3/27-'OddsRatio_working_3-way'!T10</f>
        <v>0.24003921280580381</v>
      </c>
      <c r="W10" s="11">
        <f>'OddsRatio_working_3-way'!V10^2+4*'OddsRatio_working_3-way'!U10^3/27</f>
        <v>-4.4079744608428756E-2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0.15945106482308194</v>
      </c>
      <c r="Y10" s="11">
        <f>IF('OddsRatio_working_3-way'!W10&gt;=0,IF('OddsRatio_working_3-way'!V10+SQRT('OddsRatio_working_3-way'!W10)&gt;0,0,PI()),ACOS('OddsRatio_working_3-way'!V10/(2*'OddsRatio_working_3-way'!X10)))</f>
        <v>0.71863520446307771</v>
      </c>
      <c r="Z10" s="11">
        <f>'OddsRatio_working_3-way'!X10^(1/3)*COS('OddsRatio_working_3-way'!Y10/3)</f>
        <v>0.52677822112126771</v>
      </c>
      <c r="AA10" s="11">
        <f>'OddsRatio_working_3-way'!X10^(1/3)*COS(('OddsRatio_working_3-way'!Y10+2*PI())/3)</f>
        <v>-0.3748097373743739</v>
      </c>
      <c r="AB10" s="11">
        <f>'OddsRatio_working_3-way'!X10^(1/3)*COS(('OddsRatio_working_3-way'!Y10+4*PI())/3)</f>
        <v>-0.15196848374689356</v>
      </c>
      <c r="AC10" s="11">
        <f>'OddsRatio_working_3-way'!X10^(1/3)*SIN('OddsRatio_working_3-way'!Y10/3)</f>
        <v>0.12865745776837939</v>
      </c>
      <c r="AD10" s="11">
        <f>'OddsRatio_working_3-way'!X10^(1/3)*SIN(('OddsRatio_working_3-way'!Y10+2*PI())/3)</f>
        <v>0.3918745927672046</v>
      </c>
      <c r="AE10" s="11">
        <f>'OddsRatio_working_3-way'!X10^(1/3)*SIN(('OddsRatio_working_3-way'!Y10+4*PI())/3)</f>
        <v>-0.52053205053558393</v>
      </c>
      <c r="AF10" s="11">
        <f>-'OddsRatio_working_3-way'!U10/(3*'OddsRatio_working_3-way'!X10^(1/3))*COS(('OddsRatio_working_3-way'!Y10)/3)</f>
        <v>0.52677822112126782</v>
      </c>
      <c r="AG10" s="11">
        <f>-'OddsRatio_working_3-way'!U10/(3*'OddsRatio_working_3-way'!X10^(1/3))*COS(('OddsRatio_working_3-way'!Y10+2*PI())/3)</f>
        <v>-0.37480973737437395</v>
      </c>
      <c r="AH10" s="11">
        <f>-'OddsRatio_working_3-way'!U10/(3*'OddsRatio_working_3-way'!X10^(1/3))*COS(('OddsRatio_working_3-way'!Y10+4*PI())/3)</f>
        <v>-0.15196848374689359</v>
      </c>
      <c r="AI10" s="11">
        <f>'OddsRatio_working_3-way'!U10/(3*'OddsRatio_working_3-way'!X10^(1/3))*SIN(('OddsRatio_working_3-way'!Y10)/3)</f>
        <v>-0.12865745776837942</v>
      </c>
      <c r="AJ10" s="11">
        <f>'OddsRatio_working_3-way'!U10/(3*'OddsRatio_working_3-way'!X10^(1/3))*SIN(('OddsRatio_working_3-way'!Y10+2*PI())/3)</f>
        <v>-0.39187459276720471</v>
      </c>
      <c r="AK10" s="11">
        <f>'OddsRatio_working_3-way'!U10/(3*'OddsRatio_working_3-way'!X10^(1/3))*SIN(('OddsRatio_working_3-way'!Y10+4*PI())/3)</f>
        <v>0.52053205053558405</v>
      </c>
      <c r="AL10" s="11">
        <f>'OddsRatio_working_3-way'!Z10+'OddsRatio_working_3-way'!AF10</f>
        <v>1.0535564422425354</v>
      </c>
      <c r="AM10" s="11">
        <f>'OddsRatio_working_3-way'!AA10+'OddsRatio_working_3-way'!AG10</f>
        <v>-0.7496194747487479</v>
      </c>
      <c r="AN10" s="11">
        <f>'OddsRatio_working_3-way'!AB10+'OddsRatio_working_3-way'!AH10</f>
        <v>-0.30393696749378718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1.0535564422425354</v>
      </c>
      <c r="AS10" s="11">
        <f>IF(('OddsRatio_working_3-way'!X10=0),IF(Q10&gt;0,-Q10^(1/3),(-Q10)^(1/3)),'OddsRatio_working_3-way'!AM10-'OddsRatio_working_3-way'!R10/3)</f>
        <v>-0.7496194747487479</v>
      </c>
      <c r="AT10" s="11">
        <f>IF(('OddsRatio_working_3-way'!X10=0),IF(Q10&gt;0,-Q10^(1/3),(-Q10)^(1/3)),'OddsRatio_working_3-way'!AN10-'OddsRatio_working_3-way'!R10/3)</f>
        <v>-0.30393696749378718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1.42</v>
      </c>
      <c r="B11" s="4">
        <f>IF('True_Odds_Calculator_3-way'!B12="","",'True_Odds_Calculator_3-way'!B12)</f>
        <v>4.75</v>
      </c>
      <c r="C11" s="4">
        <f>IF('True_Odds_Calculator_3-way'!C12="","",'True_Odds_Calculator_3-way'!C12)</f>
        <v>8.59</v>
      </c>
      <c r="D11" s="9">
        <f t="shared" si="13"/>
        <v>0.69036015696172937</v>
      </c>
      <c r="E11" s="9">
        <f t="shared" si="14"/>
        <v>0.19981471338015025</v>
      </c>
      <c r="F11" s="9">
        <f t="shared" si="15"/>
        <v>0.10982512965812015</v>
      </c>
      <c r="G11" s="9">
        <f t="shared" si="16"/>
        <v>1.0679030562312144</v>
      </c>
      <c r="H11" s="9">
        <f t="shared" si="17"/>
        <v>1.4485192836171101</v>
      </c>
      <c r="I11" s="9">
        <f t="shared" si="18"/>
        <v>5.0046364608670544</v>
      </c>
      <c r="J11" s="9">
        <f t="shared" si="19"/>
        <v>9.1053841967949172</v>
      </c>
      <c r="K11" s="11">
        <f t="shared" si="20"/>
        <v>0.70422535211267612</v>
      </c>
      <c r="L11" s="11">
        <f t="shared" si="21"/>
        <v>0.21052631578947367</v>
      </c>
      <c r="M11" s="11">
        <f t="shared" si="22"/>
        <v>0.11641443538998836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-0.20632279677698562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0.20297016459396044</v>
      </c>
      <c r="Q11" s="11">
        <f>2*'OddsRatio_working_3-way'!K11*'OddsRatio_working_3-way'!L11*'OddsRatio_working_3-way'!M11</f>
        <v>3.4518735475163341E-2</v>
      </c>
      <c r="R11" s="11">
        <f t="shared" si="23"/>
        <v>0</v>
      </c>
      <c r="S11" s="11">
        <f t="shared" si="24"/>
        <v>-0.98375054896794056</v>
      </c>
      <c r="T11" s="11">
        <f t="shared" si="25"/>
        <v>-0.16730451513060215</v>
      </c>
      <c r="U11" s="11">
        <f>'OddsRatio_working_3-way'!S11-'OddsRatio_working_3-way'!R11^2/3</f>
        <v>-0.98375054896794056</v>
      </c>
      <c r="V11" s="11">
        <f>'OddsRatio_working_3-way'!S11*'OddsRatio_working_3-way'!R11/3-2*'OddsRatio_working_3-way'!R11^3/27-'OddsRatio_working_3-way'!T11</f>
        <v>0.16730451513060215</v>
      </c>
      <c r="W11" s="11">
        <f>'OddsRatio_working_3-way'!V11^2+4*'OddsRatio_working_3-way'!U11^3/27</f>
        <v>-0.11305208666870634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0.1877783849726801</v>
      </c>
      <c r="Y11" s="11">
        <f>IF('OddsRatio_working_3-way'!W11&gt;=0,IF('OddsRatio_working_3-way'!V11+SQRT('OddsRatio_working_3-way'!W11)&gt;0,0,PI()),ACOS('OddsRatio_working_3-way'!V11/(2*'OddsRatio_working_3-way'!X11)))</f>
        <v>1.1090815820874744</v>
      </c>
      <c r="Z11" s="11">
        <f>'OddsRatio_working_3-way'!X11^(1/3)*COS('OddsRatio_working_3-way'!Y11/3)</f>
        <v>0.5339515281156072</v>
      </c>
      <c r="AA11" s="11">
        <f>'OddsRatio_working_3-way'!X11^(1/3)*COS(('OddsRatio_working_3-way'!Y11+2*PI())/3)</f>
        <v>-0.44616689514202085</v>
      </c>
      <c r="AB11" s="11">
        <f>'OddsRatio_working_3-way'!X11^(1/3)*COS(('OddsRatio_working_3-way'!Y11+4*PI())/3)</f>
        <v>-8.7784632973586157E-2</v>
      </c>
      <c r="AC11" s="11">
        <f>'OddsRatio_working_3-way'!X11^(1/3)*SIN('OddsRatio_working_3-way'!Y11/3)</f>
        <v>0.2069120955357327</v>
      </c>
      <c r="AD11" s="11">
        <f>'OddsRatio_working_3-way'!X11^(1/3)*SIN(('OddsRatio_working_3-way'!Y11+2*PI())/3)</f>
        <v>0.35895953996977031</v>
      </c>
      <c r="AE11" s="11">
        <f>'OddsRatio_working_3-way'!X11^(1/3)*SIN(('OddsRatio_working_3-way'!Y11+4*PI())/3)</f>
        <v>-0.56587163550550312</v>
      </c>
      <c r="AF11" s="11">
        <f>-'OddsRatio_working_3-way'!U11/(3*'OddsRatio_working_3-way'!X11^(1/3))*COS(('OddsRatio_working_3-way'!Y11)/3)</f>
        <v>0.5339515281156072</v>
      </c>
      <c r="AG11" s="11">
        <f>-'OddsRatio_working_3-way'!U11/(3*'OddsRatio_working_3-way'!X11^(1/3))*COS(('OddsRatio_working_3-way'!Y11+2*PI())/3)</f>
        <v>-0.44616689514202085</v>
      </c>
      <c r="AH11" s="11">
        <f>-'OddsRatio_working_3-way'!U11/(3*'OddsRatio_working_3-way'!X11^(1/3))*COS(('OddsRatio_working_3-way'!Y11+4*PI())/3)</f>
        <v>-8.7784632973586157E-2</v>
      </c>
      <c r="AI11" s="11">
        <f>'OddsRatio_working_3-way'!U11/(3*'OddsRatio_working_3-way'!X11^(1/3))*SIN(('OddsRatio_working_3-way'!Y11)/3)</f>
        <v>-0.2069120955357327</v>
      </c>
      <c r="AJ11" s="11">
        <f>'OddsRatio_working_3-way'!U11/(3*'OddsRatio_working_3-way'!X11^(1/3))*SIN(('OddsRatio_working_3-way'!Y11+2*PI())/3)</f>
        <v>-0.35895953996977031</v>
      </c>
      <c r="AK11" s="11">
        <f>'OddsRatio_working_3-way'!U11/(3*'OddsRatio_working_3-way'!X11^(1/3))*SIN(('OddsRatio_working_3-way'!Y11+4*PI())/3)</f>
        <v>0.56587163550550312</v>
      </c>
      <c r="AL11" s="11">
        <f>'OddsRatio_working_3-way'!Z11+'OddsRatio_working_3-way'!AF11</f>
        <v>1.0679030562312144</v>
      </c>
      <c r="AM11" s="11">
        <f>'OddsRatio_working_3-way'!AA11+'OddsRatio_working_3-way'!AG11</f>
        <v>-0.89233379028404169</v>
      </c>
      <c r="AN11" s="11">
        <f>'OddsRatio_working_3-way'!AB11+'OddsRatio_working_3-way'!AH11</f>
        <v>-0.17556926594717231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1.0679030562312144</v>
      </c>
      <c r="AS11" s="11">
        <f>IF(('OddsRatio_working_3-way'!X11=0),IF(Q11&gt;0,-Q11^(1/3),(-Q11)^(1/3)),'OddsRatio_working_3-way'!AM11-'OddsRatio_working_3-way'!R11/3)</f>
        <v>-0.89233379028404169</v>
      </c>
      <c r="AT11" s="11">
        <f>IF(('OddsRatio_working_3-way'!X11=0),IF(Q11&gt;0,-Q11^(1/3),(-Q11)^(1/3)),'OddsRatio_working_3-way'!AN11-'OddsRatio_working_3-way'!R11/3)</f>
        <v>-0.17556926594717231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27.71</v>
      </c>
      <c r="B12" s="4">
        <f>IF('True_Odds_Calculator_3-way'!B13="","",'True_Odds_Calculator_3-way'!B13)</f>
        <v>7.49</v>
      </c>
      <c r="C12" s="4">
        <f>IF('True_Odds_Calculator_3-way'!C13="","",'True_Odds_Calculator_3-way'!C13)</f>
        <v>1.1399999999999999</v>
      </c>
      <c r="D12" s="9">
        <f t="shared" si="13"/>
        <v>3.0230895054267092E-2</v>
      </c>
      <c r="E12" s="9">
        <f t="shared" si="14"/>
        <v>0.11370745725016686</v>
      </c>
      <c r="F12" s="9">
        <f t="shared" si="15"/>
        <v>0.85606164769556614</v>
      </c>
      <c r="G12" s="9">
        <f t="shared" si="16"/>
        <v>1.2010012253865621</v>
      </c>
      <c r="H12" s="9">
        <f t="shared" si="17"/>
        <v>33.078742730075071</v>
      </c>
      <c r="I12" s="9">
        <f t="shared" si="18"/>
        <v>8.794497952758789</v>
      </c>
      <c r="J12" s="9">
        <f t="shared" si="19"/>
        <v>1.1681401715541184</v>
      </c>
      <c r="K12" s="11">
        <f t="shared" si="20"/>
        <v>3.6088054853843379E-2</v>
      </c>
      <c r="L12" s="11">
        <f t="shared" si="21"/>
        <v>0.13351134846461948</v>
      </c>
      <c r="M12" s="11">
        <f t="shared" si="22"/>
        <v>0.87719298245614041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-0.10257072510245213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0.14091019005775399</v>
      </c>
      <c r="Q12" s="11">
        <f>2*'OddsRatio_working_3-way'!K12*'OddsRatio_working_3-way'!L12*'OddsRatio_working_3-way'!M12</f>
        <v>8.4529208193013794E-3</v>
      </c>
      <c r="R12" s="11">
        <f t="shared" si="23"/>
        <v>0</v>
      </c>
      <c r="S12" s="11">
        <f t="shared" si="24"/>
        <v>-1.3737856480687518</v>
      </c>
      <c r="T12" s="11">
        <f t="shared" si="25"/>
        <v>-8.241065675277455E-2</v>
      </c>
      <c r="U12" s="11">
        <f>'OddsRatio_working_3-way'!S12-'OddsRatio_working_3-way'!R12^2/3</f>
        <v>-1.3737856480687518</v>
      </c>
      <c r="V12" s="11">
        <f>'OddsRatio_working_3-way'!S12*'OddsRatio_working_3-way'!R12/3-2*'OddsRatio_working_3-way'!R12^3/27-'OddsRatio_working_3-way'!T12</f>
        <v>8.241065675277455E-2</v>
      </c>
      <c r="W12" s="11">
        <f>'OddsRatio_working_3-way'!V12^2+4*'OddsRatio_working_3-way'!U12^3/27</f>
        <v>-0.37731630643624087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0.30988216421031095</v>
      </c>
      <c r="Y12" s="11">
        <f>IF('OddsRatio_working_3-way'!W12&gt;=0,IF('OddsRatio_working_3-way'!V12+SQRT('OddsRatio_working_3-way'!W12)&gt;0,0,PI()),ACOS('OddsRatio_working_3-way'!V12/(2*'OddsRatio_working_3-way'!X12)))</f>
        <v>1.4374303680052845</v>
      </c>
      <c r="Z12" s="11">
        <f>'OddsRatio_working_3-way'!X12^(1/3)*COS('OddsRatio_working_3-way'!Y12/3)</f>
        <v>0.60050061269328103</v>
      </c>
      <c r="AA12" s="11">
        <f>'OddsRatio_working_3-way'!X12^(1/3)*COS(('OddsRatio_working_3-way'!Y12+2*PI())/3)</f>
        <v>-0.57042741979897094</v>
      </c>
      <c r="AB12" s="11">
        <f>'OddsRatio_working_3-way'!X12^(1/3)*COS(('OddsRatio_working_3-way'!Y12+4*PI())/3)</f>
        <v>-3.0073192894310371E-2</v>
      </c>
      <c r="AC12" s="11">
        <f>'OddsRatio_working_3-way'!X12^(1/3)*SIN('OddsRatio_working_3-way'!Y12/3)</f>
        <v>0.3119736583611582</v>
      </c>
      <c r="AD12" s="11">
        <f>'OddsRatio_working_3-way'!X12^(1/3)*SIN(('OddsRatio_working_3-way'!Y12+2*PI())/3)</f>
        <v>0.36406195639992261</v>
      </c>
      <c r="AE12" s="11">
        <f>'OddsRatio_working_3-way'!X12^(1/3)*SIN(('OddsRatio_working_3-way'!Y12+4*PI())/3)</f>
        <v>-0.67603561476108065</v>
      </c>
      <c r="AF12" s="11">
        <f>-'OddsRatio_working_3-way'!U12/(3*'OddsRatio_working_3-way'!X12^(1/3))*COS(('OddsRatio_working_3-way'!Y12)/3)</f>
        <v>0.60050061269328092</v>
      </c>
      <c r="AG12" s="11">
        <f>-'OddsRatio_working_3-way'!U12/(3*'OddsRatio_working_3-way'!X12^(1/3))*COS(('OddsRatio_working_3-way'!Y12+2*PI())/3)</f>
        <v>-0.57042741979897083</v>
      </c>
      <c r="AH12" s="11">
        <f>-'OddsRatio_working_3-way'!U12/(3*'OddsRatio_working_3-way'!X12^(1/3))*COS(('OddsRatio_working_3-way'!Y12+4*PI())/3)</f>
        <v>-3.0073192894310367E-2</v>
      </c>
      <c r="AI12" s="11">
        <f>'OddsRatio_working_3-way'!U12/(3*'OddsRatio_working_3-way'!X12^(1/3))*SIN(('OddsRatio_working_3-way'!Y12)/3)</f>
        <v>-0.31197365836115815</v>
      </c>
      <c r="AJ12" s="11">
        <f>'OddsRatio_working_3-way'!U12/(3*'OddsRatio_working_3-way'!X12^(1/3))*SIN(('OddsRatio_working_3-way'!Y12+2*PI())/3)</f>
        <v>-0.36406195639992256</v>
      </c>
      <c r="AK12" s="11">
        <f>'OddsRatio_working_3-way'!U12/(3*'OddsRatio_working_3-way'!X12^(1/3))*SIN(('OddsRatio_working_3-way'!Y12+4*PI())/3)</f>
        <v>0.67603561476108054</v>
      </c>
      <c r="AL12" s="11">
        <f>'OddsRatio_working_3-way'!Z12+'OddsRatio_working_3-way'!AF12</f>
        <v>1.2010012253865621</v>
      </c>
      <c r="AM12" s="11">
        <f>'OddsRatio_working_3-way'!AA12+'OddsRatio_working_3-way'!AG12</f>
        <v>-1.1408548395979419</v>
      </c>
      <c r="AN12" s="11">
        <f>'OddsRatio_working_3-way'!AB12+'OddsRatio_working_3-way'!AH12</f>
        <v>-6.0146385788620735E-2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1.2010012253865621</v>
      </c>
      <c r="AS12" s="11">
        <f>IF(('OddsRatio_working_3-way'!X12=0),IF(Q12&gt;0,-Q12^(1/3),(-Q12)^(1/3)),'OddsRatio_working_3-way'!AM12-'OddsRatio_working_3-way'!R12/3)</f>
        <v>-1.1408548395979419</v>
      </c>
      <c r="AT12" s="11">
        <f>IF(('OddsRatio_working_3-way'!X12=0),IF(Q12&gt;0,-Q12^(1/3),(-Q12)^(1/3)),'OddsRatio_working_3-way'!AN12-'OddsRatio_working_3-way'!R12/3)</f>
        <v>-6.0146385788620735E-2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2.56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3.03</v>
      </c>
      <c r="D13" s="9">
        <f t="shared" si="13"/>
        <v>0.37539661826352916</v>
      </c>
      <c r="E13" s="9">
        <f t="shared" si="14"/>
        <v>0.30866130786590534</v>
      </c>
      <c r="F13" s="9">
        <f t="shared" si="15"/>
        <v>0.31594207387056578</v>
      </c>
      <c r="G13" s="9">
        <f t="shared" si="16"/>
        <v>1.0665700320276517</v>
      </c>
      <c r="H13" s="9">
        <f t="shared" si="17"/>
        <v>2.6638492499631363</v>
      </c>
      <c r="I13" s="9">
        <f t="shared" si="18"/>
        <v>3.2397970672580687</v>
      </c>
      <c r="J13" s="9">
        <f t="shared" si="19"/>
        <v>3.1651371650161324</v>
      </c>
      <c r="K13" s="11">
        <f t="shared" si="20"/>
        <v>0.390625</v>
      </c>
      <c r="L13" s="11">
        <f t="shared" si="21"/>
        <v>0.32258064516129031</v>
      </c>
      <c r="M13" s="11">
        <f t="shared" si="22"/>
        <v>0.33003300330033003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-0.27656399712551905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0.23662900564249967</v>
      </c>
      <c r="Q13" s="11">
        <f>2*'OddsRatio_working_3-way'!K13*'OddsRatio_working_3-way'!L13*'OddsRatio_working_3-way'!M13</f>
        <v>8.3173639944639624E-2</v>
      </c>
      <c r="R13" s="11">
        <f t="shared" si="23"/>
        <v>0</v>
      </c>
      <c r="S13" s="11">
        <f t="shared" si="24"/>
        <v>-0.85560307235184041</v>
      </c>
      <c r="T13" s="11">
        <f t="shared" si="25"/>
        <v>-0.30073921699537459</v>
      </c>
      <c r="U13" s="11">
        <f>'OddsRatio_working_3-way'!S13-'OddsRatio_working_3-way'!R13^2/3</f>
        <v>-0.85560307235184041</v>
      </c>
      <c r="V13" s="11">
        <f>'OddsRatio_working_3-way'!S13*'OddsRatio_working_3-way'!R13/3-2*'OddsRatio_working_3-way'!R13^3/27-'OddsRatio_working_3-way'!T13</f>
        <v>0.30073921699537459</v>
      </c>
      <c r="W13" s="11">
        <f>'OddsRatio_working_3-way'!V13^2+4*'OddsRatio_working_3-way'!U13^3/27</f>
        <v>-2.3484998051954281E-3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0.15230936974147916</v>
      </c>
      <c r="Y13" s="11">
        <f>IF('OddsRatio_working_3-way'!W13&gt;=0,IF('OddsRatio_working_3-way'!V13+SQRT('OddsRatio_working_3-way'!W13)&gt;0,0,PI()),ACOS('OddsRatio_working_3-way'!V13/(2*'OddsRatio_working_3-way'!X13)))</f>
        <v>0.15976727407467028</v>
      </c>
      <c r="Z13" s="11">
        <f>'OddsRatio_working_3-way'!X13^(1/3)*COS('OddsRatio_working_3-way'!Y13/3)</f>
        <v>0.53328501601382594</v>
      </c>
      <c r="AA13" s="11">
        <f>'OddsRatio_working_3-way'!X13^(1/3)*COS(('OddsRatio_working_3-way'!Y13+2*PI())/3)</f>
        <v>-0.29126133940302451</v>
      </c>
      <c r="AB13" s="11">
        <f>'OddsRatio_working_3-way'!X13^(1/3)*COS(('OddsRatio_working_3-way'!Y13+4*PI())/3)</f>
        <v>-0.24202367661080113</v>
      </c>
      <c r="AC13" s="11">
        <f>'OddsRatio_working_3-way'!X13^(1/3)*SIN('OddsRatio_working_3-way'!Y13/3)</f>
        <v>2.8427377867358189E-2</v>
      </c>
      <c r="AD13" s="11">
        <f>'OddsRatio_working_3-way'!X13^(1/3)*SIN(('OddsRatio_working_3-way'!Y13+2*PI())/3)</f>
        <v>0.44762468239188546</v>
      </c>
      <c r="AE13" s="11">
        <f>'OddsRatio_working_3-way'!X13^(1/3)*SIN(('OddsRatio_working_3-way'!Y13+4*PI())/3)</f>
        <v>-0.47605206025924368</v>
      </c>
      <c r="AF13" s="11">
        <f>-'OddsRatio_working_3-way'!U13/(3*'OddsRatio_working_3-way'!X13^(1/3))*COS(('OddsRatio_working_3-way'!Y13)/3)</f>
        <v>0.53328501601382583</v>
      </c>
      <c r="AG13" s="11">
        <f>-'OddsRatio_working_3-way'!U13/(3*'OddsRatio_working_3-way'!X13^(1/3))*COS(('OddsRatio_working_3-way'!Y13+2*PI())/3)</f>
        <v>-0.29126133940302446</v>
      </c>
      <c r="AH13" s="11">
        <f>-'OddsRatio_working_3-way'!U13/(3*'OddsRatio_working_3-way'!X13^(1/3))*COS(('OddsRatio_working_3-way'!Y13+4*PI())/3)</f>
        <v>-0.24202367661080107</v>
      </c>
      <c r="AI13" s="11">
        <f>'OddsRatio_working_3-way'!U13/(3*'OddsRatio_working_3-way'!X13^(1/3))*SIN(('OddsRatio_working_3-way'!Y13)/3)</f>
        <v>-2.8427377867358182E-2</v>
      </c>
      <c r="AJ13" s="11">
        <f>'OddsRatio_working_3-way'!U13/(3*'OddsRatio_working_3-way'!X13^(1/3))*SIN(('OddsRatio_working_3-way'!Y13+2*PI())/3)</f>
        <v>-0.44762468239188535</v>
      </c>
      <c r="AK13" s="11">
        <f>'OddsRatio_working_3-way'!U13/(3*'OddsRatio_working_3-way'!X13^(1/3))*SIN(('OddsRatio_working_3-way'!Y13+4*PI())/3)</f>
        <v>0.47605206025924357</v>
      </c>
      <c r="AL13" s="11">
        <f>'OddsRatio_working_3-way'!Z13+'OddsRatio_working_3-way'!AF13</f>
        <v>1.0665700320276517</v>
      </c>
      <c r="AM13" s="11">
        <f>'OddsRatio_working_3-way'!AA13+'OddsRatio_working_3-way'!AG13</f>
        <v>-0.58252267880604891</v>
      </c>
      <c r="AN13" s="11">
        <f>'OddsRatio_working_3-way'!AB13+'OddsRatio_working_3-way'!AH13</f>
        <v>-0.48404735322160219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1.0665700320276517</v>
      </c>
      <c r="AS13" s="11">
        <f>IF(('OddsRatio_working_3-way'!X13=0),IF(Q13&gt;0,-Q13^(1/3),(-Q13)^(1/3)),'OddsRatio_working_3-way'!AM13-'OddsRatio_working_3-way'!R13/3)</f>
        <v>-0.58252267880604891</v>
      </c>
      <c r="AT13" s="11">
        <f>IF(('OddsRatio_working_3-way'!X13=0),IF(Q13&gt;0,-Q13^(1/3),(-Q13)^(1/3)),'OddsRatio_working_3-way'!AN13-'OddsRatio_working_3-way'!R13/3)</f>
        <v>-0.48404735322160219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</v>
      </c>
      <c r="B14" s="4">
        <f>IF('True_Odds_Calculator_3-way'!B15="","",'True_Odds_Calculator_3-way'!B15)</f>
        <v>3.63</v>
      </c>
      <c r="C14" s="4">
        <f>IF('True_Odds_Calculator_3-way'!C15="","",'True_Odds_Calculator_3-way'!C15)</f>
        <v>3.7</v>
      </c>
      <c r="D14" s="9">
        <f t="shared" si="13"/>
        <v>0.47620173696616519</v>
      </c>
      <c r="E14" s="9">
        <f t="shared" si="14"/>
        <v>0.26443797008146158</v>
      </c>
      <c r="F14" s="9">
        <f t="shared" si="15"/>
        <v>0.25936029295237339</v>
      </c>
      <c r="G14" s="9">
        <f t="shared" si="16"/>
        <v>1.0576445588014667</v>
      </c>
      <c r="H14" s="9">
        <f t="shared" si="17"/>
        <v>2.0999503411535256</v>
      </c>
      <c r="I14" s="9">
        <f t="shared" si="18"/>
        <v>3.7816051896478577</v>
      </c>
      <c r="J14" s="9">
        <f t="shared" si="19"/>
        <v>3.8556403087639599</v>
      </c>
      <c r="K14" s="11">
        <f t="shared" si="20"/>
        <v>0.49019607843137253</v>
      </c>
      <c r="L14" s="11">
        <f t="shared" si="21"/>
        <v>0.27548209366391185</v>
      </c>
      <c r="M14" s="11">
        <f t="shared" si="22"/>
        <v>0.27027027027027023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-0.26953448343822684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0.2324882004026389</v>
      </c>
      <c r="Q14" s="11">
        <f>2*'OddsRatio_working_3-way'!K14*'OddsRatio_working_3-way'!L14*'OddsRatio_working_3-way'!M14</f>
        <v>7.2994725401142505E-2</v>
      </c>
      <c r="R14" s="11">
        <f t="shared" si="23"/>
        <v>0</v>
      </c>
      <c r="S14" s="11">
        <f t="shared" si="24"/>
        <v>-0.8625545697789041</v>
      </c>
      <c r="T14" s="11">
        <f t="shared" si="25"/>
        <v>-0.27081776131205776</v>
      </c>
      <c r="U14" s="11">
        <f>'OddsRatio_working_3-way'!S14-'OddsRatio_working_3-way'!R14^2/3</f>
        <v>-0.8625545697789041</v>
      </c>
      <c r="V14" s="11">
        <f>'OddsRatio_working_3-way'!S14*'OddsRatio_working_3-way'!R14/3-2*'OddsRatio_working_3-way'!R14^3/27-'OddsRatio_working_3-way'!T14</f>
        <v>0.27081776131205776</v>
      </c>
      <c r="W14" s="11">
        <f>'OddsRatio_working_3-way'!V14^2+4*'OddsRatio_working_3-way'!U14^3/27</f>
        <v>-2.173047093261285E-2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0.15416933123572887</v>
      </c>
      <c r="Y14" s="11">
        <f>IF('OddsRatio_working_3-way'!W14&gt;=0,IF('OddsRatio_working_3-way'!V14+SQRT('OddsRatio_working_3-way'!W14)&gt;0,0,PI()),ACOS('OddsRatio_working_3-way'!V14/(2*'OddsRatio_working_3-way'!X14)))</f>
        <v>0.49847493944483223</v>
      </c>
      <c r="Z14" s="11">
        <f>'OddsRatio_working_3-way'!X14^(1/3)*COS('OddsRatio_working_3-way'!Y14/3)</f>
        <v>0.52882227940073334</v>
      </c>
      <c r="AA14" s="11">
        <f>'OddsRatio_working_3-way'!X14^(1/3)*COS(('OddsRatio_working_3-way'!Y14+2*PI())/3)</f>
        <v>-0.34121537169174526</v>
      </c>
      <c r="AB14" s="11">
        <f>'OddsRatio_working_3-way'!X14^(1/3)*COS(('OddsRatio_working_3-way'!Y14+4*PI())/3)</f>
        <v>-0.18760690770898786</v>
      </c>
      <c r="AC14" s="11">
        <f>'OddsRatio_working_3-way'!X14^(1/3)*SIN('OddsRatio_working_3-way'!Y14/3)</f>
        <v>8.868588803024989E-2</v>
      </c>
      <c r="AD14" s="11">
        <f>'OddsRatio_working_3-way'!X14^(1/3)*SIN(('OddsRatio_working_3-way'!Y14+2*PI())/3)</f>
        <v>0.41363058403310249</v>
      </c>
      <c r="AE14" s="11">
        <f>'OddsRatio_working_3-way'!X14^(1/3)*SIN(('OddsRatio_working_3-way'!Y14+4*PI())/3)</f>
        <v>-0.50231647206335239</v>
      </c>
      <c r="AF14" s="11">
        <f>-'OddsRatio_working_3-way'!U14/(3*'OddsRatio_working_3-way'!X14^(1/3))*COS(('OddsRatio_working_3-way'!Y14)/3)</f>
        <v>0.52882227940073334</v>
      </c>
      <c r="AG14" s="11">
        <f>-'OddsRatio_working_3-way'!U14/(3*'OddsRatio_working_3-way'!X14^(1/3))*COS(('OddsRatio_working_3-way'!Y14+2*PI())/3)</f>
        <v>-0.34121537169174526</v>
      </c>
      <c r="AH14" s="11">
        <f>-'OddsRatio_working_3-way'!U14/(3*'OddsRatio_working_3-way'!X14^(1/3))*COS(('OddsRatio_working_3-way'!Y14+4*PI())/3)</f>
        <v>-0.18760690770898786</v>
      </c>
      <c r="AI14" s="11">
        <f>'OddsRatio_working_3-way'!U14/(3*'OddsRatio_working_3-way'!X14^(1/3))*SIN(('OddsRatio_working_3-way'!Y14)/3)</f>
        <v>-8.868588803024989E-2</v>
      </c>
      <c r="AJ14" s="11">
        <f>'OddsRatio_working_3-way'!U14/(3*'OddsRatio_working_3-way'!X14^(1/3))*SIN(('OddsRatio_working_3-way'!Y14+2*PI())/3)</f>
        <v>-0.41363058403310249</v>
      </c>
      <c r="AK14" s="11">
        <f>'OddsRatio_working_3-way'!U14/(3*'OddsRatio_working_3-way'!X14^(1/3))*SIN(('OddsRatio_working_3-way'!Y14+4*PI())/3)</f>
        <v>0.50231647206335239</v>
      </c>
      <c r="AL14" s="11">
        <f>'OddsRatio_working_3-way'!Z14+'OddsRatio_working_3-way'!AF14</f>
        <v>1.0576445588014667</v>
      </c>
      <c r="AM14" s="11">
        <f>'OddsRatio_working_3-way'!AA14+'OddsRatio_working_3-way'!AG14</f>
        <v>-0.68243074338349052</v>
      </c>
      <c r="AN14" s="11">
        <f>'OddsRatio_working_3-way'!AB14+'OddsRatio_working_3-way'!AH14</f>
        <v>-0.37521381541797572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1.0576445588014667</v>
      </c>
      <c r="AS14" s="11">
        <f>IF(('OddsRatio_working_3-way'!X14=0),IF(Q14&gt;0,-Q14^(1/3),(-Q14)^(1/3)),'OddsRatio_working_3-way'!AM14-'OddsRatio_working_3-way'!R14/3)</f>
        <v>-0.68243074338349052</v>
      </c>
      <c r="AT14" s="11">
        <f>IF(('OddsRatio_working_3-way'!X14=0),IF(Q14&gt;0,-Q14^(1/3),(-Q14)^(1/3)),'OddsRatio_working_3-way'!AN14-'OddsRatio_working_3-way'!R14/3)</f>
        <v>-0.37521381541797572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2.98</v>
      </c>
      <c r="B15" s="4">
        <f>IF('True_Odds_Calculator_3-way'!B16="","",'True_Odds_Calculator_3-way'!B16)</f>
        <v>3.08</v>
      </c>
      <c r="C15" s="4">
        <f>IF('True_Odds_Calculator_3-way'!C16="","",'True_Odds_Calculator_3-way'!C16)</f>
        <v>2.68</v>
      </c>
      <c r="D15" s="9">
        <f t="shared" si="13"/>
        <v>0.32456806662021037</v>
      </c>
      <c r="E15" s="9">
        <f t="shared" si="14"/>
        <v>0.3138613993584935</v>
      </c>
      <c r="F15" s="9">
        <f t="shared" si="15"/>
        <v>0.36157053402129619</v>
      </c>
      <c r="G15" s="9">
        <f t="shared" si="16"/>
        <v>1.0510191055852331</v>
      </c>
      <c r="H15" s="9">
        <f t="shared" si="17"/>
        <v>3.0810178290587613</v>
      </c>
      <c r="I15" s="9">
        <f t="shared" si="18"/>
        <v>3.1861197396172849</v>
      </c>
      <c r="J15" s="9">
        <f t="shared" si="19"/>
        <v>2.7657120973831923</v>
      </c>
      <c r="K15" s="11">
        <f t="shared" si="20"/>
        <v>0.33557046979865773</v>
      </c>
      <c r="L15" s="11">
        <f t="shared" si="21"/>
        <v>0.32467532467532467</v>
      </c>
      <c r="M15" s="11">
        <f t="shared" si="22"/>
        <v>0.37313432835820892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-0.28127817289391976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0.23335124256690917</v>
      </c>
      <c r="Q15" s="11">
        <f>2*'OddsRatio_working_3-way'!K15*'OddsRatio_working_3-way'!L15*'OddsRatio_working_3-way'!M15</f>
        <v>8.1307053159201809E-2</v>
      </c>
      <c r="R15" s="11">
        <f t="shared" si="23"/>
        <v>0</v>
      </c>
      <c r="S15" s="11">
        <f t="shared" si="24"/>
        <v>-0.82961020461020418</v>
      </c>
      <c r="T15" s="11">
        <f t="shared" si="25"/>
        <v>-0.28906278906278893</v>
      </c>
      <c r="U15" s="11">
        <f>'OddsRatio_working_3-way'!S15-'OddsRatio_working_3-way'!R15^2/3</f>
        <v>-0.82961020461020418</v>
      </c>
      <c r="V15" s="11">
        <f>'OddsRatio_working_3-way'!S15*'OddsRatio_working_3-way'!R15/3-2*'OddsRatio_working_3-way'!R15^3/27-'OddsRatio_working_3-way'!T15</f>
        <v>0.28906278906278893</v>
      </c>
      <c r="W15" s="11">
        <f>'OddsRatio_working_3-way'!V15^2+4*'OddsRatio_working_3-way'!U15^3/27</f>
        <v>-1.0325985185591496E-3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0.14542170964071832</v>
      </c>
      <c r="Y15" s="11">
        <f>IF('OddsRatio_working_3-way'!W15&gt;=0,IF('OddsRatio_working_3-way'!V15+SQRT('OddsRatio_working_3-way'!W15)&gt;0,0,PI()),ACOS('OddsRatio_working_3-way'!V15/(2*'OddsRatio_working_3-way'!X15)))</f>
        <v>0.11071184011906721</v>
      </c>
      <c r="Z15" s="11">
        <f>'OddsRatio_working_3-way'!X15^(1/3)*COS('OddsRatio_working_3-way'!Y15/3)</f>
        <v>0.52550955279261657</v>
      </c>
      <c r="AA15" s="11">
        <f>'OddsRatio_working_3-way'!X15^(1/3)*COS(('OddsRatio_working_3-way'!Y15+2*PI())/3)</f>
        <v>-0.27955756174068341</v>
      </c>
      <c r="AB15" s="11">
        <f>'OddsRatio_working_3-way'!X15^(1/3)*COS(('OddsRatio_working_3-way'!Y15+4*PI())/3)</f>
        <v>-0.2459519910519328</v>
      </c>
      <c r="AC15" s="11">
        <f>'OddsRatio_working_3-way'!X15^(1/3)*SIN('OddsRatio_working_3-way'!Y15/3)</f>
        <v>1.9402185283421157E-2</v>
      </c>
      <c r="AD15" s="11">
        <f>'OddsRatio_working_3-way'!X15^(1/3)*SIN(('OddsRatio_working_3-way'!Y15+2*PI())/3)</f>
        <v>0.44540353000809502</v>
      </c>
      <c r="AE15" s="11">
        <f>'OddsRatio_working_3-way'!X15^(1/3)*SIN(('OddsRatio_working_3-way'!Y15+4*PI())/3)</f>
        <v>-0.46480571529151615</v>
      </c>
      <c r="AF15" s="11">
        <f>-'OddsRatio_working_3-way'!U15/(3*'OddsRatio_working_3-way'!X15^(1/3))*COS(('OddsRatio_working_3-way'!Y15)/3)</f>
        <v>0.52550955279261669</v>
      </c>
      <c r="AG15" s="11">
        <f>-'OddsRatio_working_3-way'!U15/(3*'OddsRatio_working_3-way'!X15^(1/3))*COS(('OddsRatio_working_3-way'!Y15+2*PI())/3)</f>
        <v>-0.27955756174068347</v>
      </c>
      <c r="AH15" s="11">
        <f>-'OddsRatio_working_3-way'!U15/(3*'OddsRatio_working_3-way'!X15^(1/3))*COS(('OddsRatio_working_3-way'!Y15+4*PI())/3)</f>
        <v>-0.24595199105193286</v>
      </c>
      <c r="AI15" s="11">
        <f>'OddsRatio_working_3-way'!U15/(3*'OddsRatio_working_3-way'!X15^(1/3))*SIN(('OddsRatio_working_3-way'!Y15)/3)</f>
        <v>-1.9402185283421164E-2</v>
      </c>
      <c r="AJ15" s="11">
        <f>'OddsRatio_working_3-way'!U15/(3*'OddsRatio_working_3-way'!X15^(1/3))*SIN(('OddsRatio_working_3-way'!Y15+2*PI())/3)</f>
        <v>-0.44540353000809513</v>
      </c>
      <c r="AK15" s="11">
        <f>'OddsRatio_working_3-way'!U15/(3*'OddsRatio_working_3-way'!X15^(1/3))*SIN(('OddsRatio_working_3-way'!Y15+4*PI())/3)</f>
        <v>0.46480571529151626</v>
      </c>
      <c r="AL15" s="11">
        <f>'OddsRatio_working_3-way'!Z15+'OddsRatio_working_3-way'!AF15</f>
        <v>1.0510191055852331</v>
      </c>
      <c r="AM15" s="11">
        <f>'OddsRatio_working_3-way'!AA15+'OddsRatio_working_3-way'!AG15</f>
        <v>-0.55911512348136694</v>
      </c>
      <c r="AN15" s="11">
        <f>'OddsRatio_working_3-way'!AB15+'OddsRatio_working_3-way'!AH15</f>
        <v>-0.49190398210386566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1.0510191055852331</v>
      </c>
      <c r="AS15" s="11">
        <f>IF(('OddsRatio_working_3-way'!X15=0),IF(Q15&gt;0,-Q15^(1/3),(-Q15)^(1/3)),'OddsRatio_working_3-way'!AM15-'OddsRatio_working_3-way'!R15/3)</f>
        <v>-0.55911512348136694</v>
      </c>
      <c r="AT15" s="11">
        <f>IF(('OddsRatio_working_3-way'!X15=0),IF(Q15&gt;0,-Q15^(1/3),(-Q15)^(1/3)),'OddsRatio_working_3-way'!AN15-'OddsRatio_working_3-way'!R15/3)</f>
        <v>-0.49190398210386566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2.42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3.12</v>
      </c>
      <c r="D16" s="9">
        <f t="shared" si="13"/>
        <v>0.39723125737188503</v>
      </c>
      <c r="E16" s="9">
        <f t="shared" si="14"/>
        <v>0.29653240417980026</v>
      </c>
      <c r="F16" s="9">
        <f t="shared" si="15"/>
        <v>0.30623633844831449</v>
      </c>
      <c r="G16" s="9">
        <f t="shared" si="16"/>
        <v>1.0686093356001933</v>
      </c>
      <c r="H16" s="9">
        <f t="shared" si="17"/>
        <v>2.5174252565522739</v>
      </c>
      <c r="I16" s="9">
        <f t="shared" si="18"/>
        <v>3.3723127250324296</v>
      </c>
      <c r="J16" s="9">
        <f t="shared" si="19"/>
        <v>3.2654517914724104</v>
      </c>
      <c r="K16" s="11">
        <f t="shared" si="20"/>
        <v>0.41322314049586778</v>
      </c>
      <c r="L16" s="11">
        <f t="shared" si="21"/>
        <v>0.3105590062111801</v>
      </c>
      <c r="M16" s="11">
        <f t="shared" si="22"/>
        <v>0.32051282051282048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-0.27488519385752563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0.23691723296466374</v>
      </c>
      <c r="Q16" s="11">
        <f>2*'OddsRatio_working_3-way'!K16*'OddsRatio_working_3-way'!L16*'OddsRatio_working_3-way'!M16</f>
        <v>8.2262928112730477E-2</v>
      </c>
      <c r="R16" s="11">
        <f t="shared" si="23"/>
        <v>0</v>
      </c>
      <c r="S16" s="11">
        <f t="shared" si="24"/>
        <v>-0.86187702451321957</v>
      </c>
      <c r="T16" s="11">
        <f t="shared" si="25"/>
        <v>-0.29926285573375683</v>
      </c>
      <c r="U16" s="11">
        <f>'OddsRatio_working_3-way'!S16-'OddsRatio_working_3-way'!R16^2/3</f>
        <v>-0.86187702451321957</v>
      </c>
      <c r="V16" s="11">
        <f>'OddsRatio_working_3-way'!S16*'OddsRatio_working_3-way'!R16/3-2*'OddsRatio_working_3-way'!R16^3/27-'OddsRatio_working_3-way'!T16</f>
        <v>0.29926285573375683</v>
      </c>
      <c r="W16" s="11">
        <f>'OddsRatio_working_3-way'!V16^2+4*'OddsRatio_working_3-way'!U16^3/27</f>
        <v>-5.2906081430164759E-3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0.15398771457890709</v>
      </c>
      <c r="Y16" s="11">
        <f>IF('OddsRatio_working_3-way'!W16&gt;=0,IF('OddsRatio_working_3-way'!V16+SQRT('OddsRatio_working_3-way'!W16)&gt;0,0,PI()),ACOS('OddsRatio_working_3-way'!V16/(2*'OddsRatio_working_3-way'!X16)))</f>
        <v>0.2384291683505122</v>
      </c>
      <c r="Z16" s="11">
        <f>'OddsRatio_working_3-way'!X16^(1/3)*COS('OddsRatio_working_3-way'!Y16/3)</f>
        <v>0.53430466780009667</v>
      </c>
      <c r="AA16" s="11">
        <f>'OddsRatio_working_3-way'!X16^(1/3)*COS(('OddsRatio_working_3-way'!Y16+2*PI())/3)</f>
        <v>-0.30400538809608724</v>
      </c>
      <c r="AB16" s="11">
        <f>'OddsRatio_working_3-way'!X16^(1/3)*COS(('OddsRatio_working_3-way'!Y16+4*PI())/3)</f>
        <v>-0.2302992797040094</v>
      </c>
      <c r="AC16" s="11">
        <f>'OddsRatio_working_3-way'!X16^(1/3)*SIN('OddsRatio_working_3-way'!Y16/3)</f>
        <v>4.2554241521085855E-2</v>
      </c>
      <c r="AD16" s="11">
        <f>'OddsRatio_working_3-way'!X16^(1/3)*SIN(('OddsRatio_working_3-way'!Y16+2*PI())/3)</f>
        <v>0.44144429491494619</v>
      </c>
      <c r="AE16" s="11">
        <f>'OddsRatio_working_3-way'!X16^(1/3)*SIN(('OddsRatio_working_3-way'!Y16+4*PI())/3)</f>
        <v>-0.48399853643603202</v>
      </c>
      <c r="AF16" s="11">
        <f>-'OddsRatio_working_3-way'!U16/(3*'OddsRatio_working_3-way'!X16^(1/3))*COS(('OddsRatio_working_3-way'!Y16)/3)</f>
        <v>0.53430466780009656</v>
      </c>
      <c r="AG16" s="11">
        <f>-'OddsRatio_working_3-way'!U16/(3*'OddsRatio_working_3-way'!X16^(1/3))*COS(('OddsRatio_working_3-way'!Y16+2*PI())/3)</f>
        <v>-0.30400538809608718</v>
      </c>
      <c r="AH16" s="11">
        <f>-'OddsRatio_working_3-way'!U16/(3*'OddsRatio_working_3-way'!X16^(1/3))*COS(('OddsRatio_working_3-way'!Y16+4*PI())/3)</f>
        <v>-0.23029927970400935</v>
      </c>
      <c r="AI16" s="11">
        <f>'OddsRatio_working_3-way'!U16/(3*'OddsRatio_working_3-way'!X16^(1/3))*SIN(('OddsRatio_working_3-way'!Y16)/3)</f>
        <v>-4.2554241521085841E-2</v>
      </c>
      <c r="AJ16" s="11">
        <f>'OddsRatio_working_3-way'!U16/(3*'OddsRatio_working_3-way'!X16^(1/3))*SIN(('OddsRatio_working_3-way'!Y16+2*PI())/3)</f>
        <v>-0.44144429491494608</v>
      </c>
      <c r="AK16" s="11">
        <f>'OddsRatio_working_3-way'!U16/(3*'OddsRatio_working_3-way'!X16^(1/3))*SIN(('OddsRatio_working_3-way'!Y16+4*PI())/3)</f>
        <v>0.48399853643603191</v>
      </c>
      <c r="AL16" s="11">
        <f>'OddsRatio_working_3-way'!Z16+'OddsRatio_working_3-way'!AF16</f>
        <v>1.0686093356001933</v>
      </c>
      <c r="AM16" s="11">
        <f>'OddsRatio_working_3-way'!AA16+'OddsRatio_working_3-way'!AG16</f>
        <v>-0.60801077619217447</v>
      </c>
      <c r="AN16" s="11">
        <f>'OddsRatio_working_3-way'!AB16+'OddsRatio_working_3-way'!AH16</f>
        <v>-0.46059855940801875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1.0686093356001933</v>
      </c>
      <c r="AS16" s="11">
        <f>IF(('OddsRatio_working_3-way'!X16=0),IF(Q16&gt;0,-Q16^(1/3),(-Q16)^(1/3)),'OddsRatio_working_3-way'!AM16-'OddsRatio_working_3-way'!R16/3)</f>
        <v>-0.60801077619217447</v>
      </c>
      <c r="AT16" s="11">
        <f>IF(('OddsRatio_working_3-way'!X16=0),IF(Q16&gt;0,-Q16^(1/3),(-Q16)^(1/3)),'OddsRatio_working_3-way'!AN16-'OddsRatio_working_3-way'!R16/3)</f>
        <v>-0.46059855940801875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2.83</v>
      </c>
      <c r="B17" s="4">
        <f>IF('True_Odds_Calculator_3-way'!B18="","",'True_Odds_Calculator_3-way'!B18)</f>
        <v>3.17</v>
      </c>
      <c r="C17" s="4">
        <f>IF('True_Odds_Calculator_3-way'!C18="","",'True_Odds_Calculator_3-way'!C18)</f>
        <v>2.66</v>
      </c>
      <c r="D17" s="9">
        <f t="shared" si="13"/>
        <v>0.3382932127867449</v>
      </c>
      <c r="E17" s="9">
        <f t="shared" si="14"/>
        <v>0.30125669676462313</v>
      </c>
      <c r="F17" s="9">
        <f t="shared" si="15"/>
        <v>0.36045009044863208</v>
      </c>
      <c r="G17" s="9">
        <f t="shared" si="16"/>
        <v>1.0688609603917598</v>
      </c>
      <c r="H17" s="9">
        <f t="shared" si="17"/>
        <v>2.9560155575169205</v>
      </c>
      <c r="I17" s="9">
        <f t="shared" si="18"/>
        <v>3.3194282840501188</v>
      </c>
      <c r="J17" s="9">
        <f t="shared" si="19"/>
        <v>2.7743091942503217</v>
      </c>
      <c r="K17" s="11">
        <f t="shared" si="20"/>
        <v>0.35335689045936397</v>
      </c>
      <c r="L17" s="11">
        <f t="shared" si="21"/>
        <v>0.31545741324921134</v>
      </c>
      <c r="M17" s="11">
        <f t="shared" si="22"/>
        <v>0.37593984962406013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-0.27624318792097913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0.23718602499940705</v>
      </c>
      <c r="Q17" s="11">
        <f>2*'OddsRatio_working_3-way'!K17*'OddsRatio_working_3-way'!L17*'OddsRatio_working_3-way'!M17</f>
        <v>8.381131625420743E-2</v>
      </c>
      <c r="R17" s="11">
        <f t="shared" si="23"/>
        <v>0</v>
      </c>
      <c r="S17" s="11">
        <f t="shared" si="24"/>
        <v>-0.85861311833418097</v>
      </c>
      <c r="T17" s="11">
        <f t="shared" si="25"/>
        <v>-0.30339686160218404</v>
      </c>
      <c r="U17" s="11">
        <f>'OddsRatio_working_3-way'!S17-'OddsRatio_working_3-way'!R17^2/3</f>
        <v>-0.85861311833418097</v>
      </c>
      <c r="V17" s="11">
        <f>'OddsRatio_working_3-way'!S17*'OddsRatio_working_3-way'!R17/3-2*'OddsRatio_working_3-way'!R17^3/27-'OddsRatio_working_3-way'!T17</f>
        <v>0.30339686160218404</v>
      </c>
      <c r="W17" s="11">
        <f>'OddsRatio_working_3-way'!V17^2+4*'OddsRatio_working_3-way'!U17^3/27</f>
        <v>-1.7257142617146254E-3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0.15311382195263223</v>
      </c>
      <c r="Y17" s="11">
        <f>IF('OddsRatio_working_3-way'!W17&gt;=0,IF('OddsRatio_working_3-way'!V17+SQRT('OddsRatio_working_3-way'!W17)&gt;0,0,PI()),ACOS('OddsRatio_working_3-way'!V17/(2*'OddsRatio_working_3-way'!X17)))</f>
        <v>0.13607588229986245</v>
      </c>
      <c r="Z17" s="11">
        <f>'OddsRatio_working_3-way'!X17^(1/3)*COS('OddsRatio_working_3-way'!Y17/3)</f>
        <v>0.53443048019588002</v>
      </c>
      <c r="AA17" s="11">
        <f>'OddsRatio_working_3-way'!X17^(1/3)*COS(('OddsRatio_working_3-way'!Y17+2*PI())/3)</f>
        <v>-0.28822299965830522</v>
      </c>
      <c r="AB17" s="11">
        <f>'OddsRatio_working_3-way'!X17^(1/3)*COS(('OddsRatio_working_3-way'!Y17+4*PI())/3)</f>
        <v>-0.24620748053757494</v>
      </c>
      <c r="AC17" s="11">
        <f>'OddsRatio_working_3-way'!X17^(1/3)*SIN('OddsRatio_working_3-way'!Y17/3)</f>
        <v>2.4257671274495515E-2</v>
      </c>
      <c r="AD17" s="11">
        <f>'OddsRatio_working_3-way'!X17^(1/3)*SIN(('OddsRatio_working_3-way'!Y17+2*PI())/3)</f>
        <v>0.45070153676910069</v>
      </c>
      <c r="AE17" s="11">
        <f>'OddsRatio_working_3-way'!X17^(1/3)*SIN(('OddsRatio_working_3-way'!Y17+4*PI())/3)</f>
        <v>-0.47495920804359615</v>
      </c>
      <c r="AF17" s="11">
        <f>-'OddsRatio_working_3-way'!U17/(3*'OddsRatio_working_3-way'!X17^(1/3))*COS(('OddsRatio_working_3-way'!Y17)/3)</f>
        <v>0.5344304801958798</v>
      </c>
      <c r="AG17" s="11">
        <f>-'OddsRatio_working_3-way'!U17/(3*'OddsRatio_working_3-way'!X17^(1/3))*COS(('OddsRatio_working_3-way'!Y17+2*PI())/3)</f>
        <v>-0.28822299965830511</v>
      </c>
      <c r="AH17" s="11">
        <f>-'OddsRatio_working_3-way'!U17/(3*'OddsRatio_working_3-way'!X17^(1/3))*COS(('OddsRatio_working_3-way'!Y17+4*PI())/3)</f>
        <v>-0.24620748053757482</v>
      </c>
      <c r="AI17" s="11">
        <f>'OddsRatio_working_3-way'!U17/(3*'OddsRatio_working_3-way'!X17^(1/3))*SIN(('OddsRatio_working_3-way'!Y17)/3)</f>
        <v>-2.4257671274495504E-2</v>
      </c>
      <c r="AJ17" s="11">
        <f>'OddsRatio_working_3-way'!U17/(3*'OddsRatio_working_3-way'!X17^(1/3))*SIN(('OddsRatio_working_3-way'!Y17+2*PI())/3)</f>
        <v>-0.45070153676910052</v>
      </c>
      <c r="AK17" s="11">
        <f>'OddsRatio_working_3-way'!U17/(3*'OddsRatio_working_3-way'!X17^(1/3))*SIN(('OddsRatio_working_3-way'!Y17+4*PI())/3)</f>
        <v>0.47495920804359598</v>
      </c>
      <c r="AL17" s="11">
        <f>'OddsRatio_working_3-way'!Z17+'OddsRatio_working_3-way'!AF17</f>
        <v>1.0688609603917598</v>
      </c>
      <c r="AM17" s="11">
        <f>'OddsRatio_working_3-way'!AA17+'OddsRatio_working_3-way'!AG17</f>
        <v>-0.57644599931661034</v>
      </c>
      <c r="AN17" s="11">
        <f>'OddsRatio_working_3-way'!AB17+'OddsRatio_working_3-way'!AH17</f>
        <v>-0.49241496107514976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1.0688609603917598</v>
      </c>
      <c r="AS17" s="11">
        <f>IF(('OddsRatio_working_3-way'!X17=0),IF(Q17&gt;0,-Q17^(1/3),(-Q17)^(1/3)),'OddsRatio_working_3-way'!AM17-'OddsRatio_working_3-way'!R17/3)</f>
        <v>-0.57644599931661034</v>
      </c>
      <c r="AT17" s="11">
        <f>IF(('OddsRatio_working_3-way'!X17=0),IF(Q17&gt;0,-Q17^(1/3),(-Q17)^(1/3)),'OddsRatio_working_3-way'!AN17-'OddsRatio_working_3-way'!R17/3)</f>
        <v>-0.49241496107514976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2.6</v>
      </c>
      <c r="B18" s="4">
        <f>IF('True_Odds_Calculator_3-way'!B19="","",'True_Odds_Calculator_3-way'!B19)</f>
        <v>2.97</v>
      </c>
      <c r="C18" s="4">
        <f>IF('True_Odds_Calculator_3-way'!C19="","",'True_Odds_Calculator_3-way'!C19)</f>
        <v>3.1</v>
      </c>
      <c r="D18" s="9">
        <f t="shared" si="13"/>
        <v>0.36926817699663866</v>
      </c>
      <c r="E18" s="9">
        <f t="shared" si="14"/>
        <v>0.32226382759490119</v>
      </c>
      <c r="F18" s="9">
        <f t="shared" si="15"/>
        <v>0.30846799540846037</v>
      </c>
      <c r="G18" s="9">
        <f t="shared" si="16"/>
        <v>1.0675368578557181</v>
      </c>
      <c r="H18" s="9">
        <f t="shared" si="17"/>
        <v>2.7080589725691491</v>
      </c>
      <c r="I18" s="9">
        <f t="shared" si="18"/>
        <v>3.1030476099757647</v>
      </c>
      <c r="J18" s="9">
        <f t="shared" si="19"/>
        <v>3.2418274014970079</v>
      </c>
      <c r="K18" s="11">
        <f t="shared" si="20"/>
        <v>0.38461538461538458</v>
      </c>
      <c r="L18" s="11">
        <f t="shared" si="21"/>
        <v>0.33670033670033667</v>
      </c>
      <c r="M18" s="11">
        <f t="shared" si="22"/>
        <v>0.32258064516129031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-0.27651201844750239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0.23685991427926908</v>
      </c>
      <c r="Q18" s="11">
        <f>2*'OddsRatio_working_3-way'!K18*'OddsRatio_working_3-way'!L18*'OddsRatio_working_3-way'!M18</f>
        <v>8.3548470645244829E-2</v>
      </c>
      <c r="R18" s="11">
        <f t="shared" si="23"/>
        <v>0</v>
      </c>
      <c r="S18" s="11">
        <f t="shared" si="24"/>
        <v>-0.85659898477157326</v>
      </c>
      <c r="T18" s="11">
        <f t="shared" si="25"/>
        <v>-0.30215131737974366</v>
      </c>
      <c r="U18" s="11">
        <f>'OddsRatio_working_3-way'!S18-'OddsRatio_working_3-way'!R18^2/3</f>
        <v>-0.85659898477157326</v>
      </c>
      <c r="V18" s="11">
        <f>'OddsRatio_working_3-way'!S18*'OddsRatio_working_3-way'!R18/3-2*'OddsRatio_working_3-way'!R18^3/27-'OddsRatio_working_3-way'!T18</f>
        <v>0.30215131737974366</v>
      </c>
      <c r="W18" s="11">
        <f>'OddsRatio_working_3-way'!V18^2+4*'OddsRatio_working_3-way'!U18^3/27</f>
        <v>-1.8215637295039E-3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0.15257537671903229</v>
      </c>
      <c r="Y18" s="11">
        <f>IF('OddsRatio_working_3-way'!W18&gt;=0,IF('OddsRatio_working_3-way'!V18+SQRT('OddsRatio_working_3-way'!W18)&gt;0,0,PI()),ACOS('OddsRatio_working_3-way'!V18/(2*'OddsRatio_working_3-way'!X18)))</f>
        <v>0.14032464678816203</v>
      </c>
      <c r="Z18" s="11">
        <f>'OddsRatio_working_3-way'!X18^(1/3)*COS('OddsRatio_working_3-way'!Y18/3)</f>
        <v>0.53376842892785914</v>
      </c>
      <c r="AA18" s="11">
        <f>'OddsRatio_working_3-way'!X18^(1/3)*COS(('OddsRatio_working_3-way'!Y18+2*PI())/3)</f>
        <v>-0.28852201478667633</v>
      </c>
      <c r="AB18" s="11">
        <f>'OddsRatio_working_3-way'!X18^(1/3)*COS(('OddsRatio_working_3-way'!Y18+4*PI())/3)</f>
        <v>-0.24524641414118298</v>
      </c>
      <c r="AC18" s="11">
        <f>'OddsRatio_working_3-way'!X18^(1/3)*SIN('OddsRatio_working_3-way'!Y18/3)</f>
        <v>2.4985179682018466E-2</v>
      </c>
      <c r="AD18" s="11">
        <f>'OddsRatio_working_3-way'!X18^(1/3)*SIN(('OddsRatio_working_3-way'!Y18+2*PI())/3)</f>
        <v>0.44976442934862548</v>
      </c>
      <c r="AE18" s="11">
        <f>'OddsRatio_working_3-way'!X18^(1/3)*SIN(('OddsRatio_working_3-way'!Y18+4*PI())/3)</f>
        <v>-0.47474960903064384</v>
      </c>
      <c r="AF18" s="11">
        <f>-'OddsRatio_working_3-way'!U18/(3*'OddsRatio_working_3-way'!X18^(1/3))*COS(('OddsRatio_working_3-way'!Y18)/3)</f>
        <v>0.53376842892785903</v>
      </c>
      <c r="AG18" s="11">
        <f>-'OddsRatio_working_3-way'!U18/(3*'OddsRatio_working_3-way'!X18^(1/3))*COS(('OddsRatio_working_3-way'!Y18+2*PI())/3)</f>
        <v>-0.28852201478667627</v>
      </c>
      <c r="AH18" s="11">
        <f>-'OddsRatio_working_3-way'!U18/(3*'OddsRatio_working_3-way'!X18^(1/3))*COS(('OddsRatio_working_3-way'!Y18+4*PI())/3)</f>
        <v>-0.24524641414118292</v>
      </c>
      <c r="AI18" s="11">
        <f>'OddsRatio_working_3-way'!U18/(3*'OddsRatio_working_3-way'!X18^(1/3))*SIN(('OddsRatio_working_3-way'!Y18)/3)</f>
        <v>-2.4985179682018459E-2</v>
      </c>
      <c r="AJ18" s="11">
        <f>'OddsRatio_working_3-way'!U18/(3*'OddsRatio_working_3-way'!X18^(1/3))*SIN(('OddsRatio_working_3-way'!Y18+2*PI())/3)</f>
        <v>-0.44976442934862537</v>
      </c>
      <c r="AK18" s="11">
        <f>'OddsRatio_working_3-way'!U18/(3*'OddsRatio_working_3-way'!X18^(1/3))*SIN(('OddsRatio_working_3-way'!Y18+4*PI())/3)</f>
        <v>0.47474960903064373</v>
      </c>
      <c r="AL18" s="11">
        <f>'OddsRatio_working_3-way'!Z18+'OddsRatio_working_3-way'!AF18</f>
        <v>1.0675368578557181</v>
      </c>
      <c r="AM18" s="11">
        <f>'OddsRatio_working_3-way'!AA18+'OddsRatio_working_3-way'!AG18</f>
        <v>-0.57704402957335255</v>
      </c>
      <c r="AN18" s="11">
        <f>'OddsRatio_working_3-way'!AB18+'OddsRatio_working_3-way'!AH18</f>
        <v>-0.4904928282823659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1.0675368578557181</v>
      </c>
      <c r="AS18" s="11">
        <f>IF(('OddsRatio_working_3-way'!X18=0),IF(Q18&gt;0,-Q18^(1/3),(-Q18)^(1/3)),'OddsRatio_working_3-way'!AM18-'OddsRatio_working_3-way'!R18/3)</f>
        <v>-0.57704402957335255</v>
      </c>
      <c r="AT18" s="11">
        <f>IF(('OddsRatio_working_3-way'!X18=0),IF(Q18&gt;0,-Q18^(1/3),(-Q18)^(1/3)),'OddsRatio_working_3-way'!AN18-'OddsRatio_working_3-way'!R18/3)</f>
        <v>-0.4904928282823659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3.72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2.1</v>
      </c>
      <c r="D19" s="9">
        <f t="shared" si="13"/>
        <v>0.26051610651483009</v>
      </c>
      <c r="E19" s="9">
        <f t="shared" si="14"/>
        <v>0.27392081440517341</v>
      </c>
      <c r="F19" s="9">
        <f t="shared" si="15"/>
        <v>0.46556307907999617</v>
      </c>
      <c r="G19" s="9">
        <f t="shared" si="16"/>
        <v>1.043578771862685</v>
      </c>
      <c r="H19" s="9">
        <f t="shared" si="17"/>
        <v>3.8385342594665031</v>
      </c>
      <c r="I19" s="9">
        <f t="shared" si="18"/>
        <v>3.6506900805312203</v>
      </c>
      <c r="J19" s="9">
        <f t="shared" si="19"/>
        <v>2.1479366490489538</v>
      </c>
      <c r="K19" s="11">
        <f t="shared" si="20"/>
        <v>0.26881720430107525</v>
      </c>
      <c r="L19" s="11">
        <f t="shared" si="21"/>
        <v>0.2824858757062147</v>
      </c>
      <c r="M19" s="11">
        <f t="shared" si="22"/>
        <v>0.47619047619047616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-0.27480827699526422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0.22998082046742518</v>
      </c>
      <c r="Q19" s="11">
        <f>2*'OddsRatio_working_3-way'!K19*'OddsRatio_working_3-way'!L19*'OddsRatio_working_3-way'!M19</f>
        <v>7.2321012725605385E-2</v>
      </c>
      <c r="R19" s="11">
        <f t="shared" si="23"/>
        <v>0</v>
      </c>
      <c r="S19" s="11">
        <f t="shared" si="24"/>
        <v>-0.83687734220388288</v>
      </c>
      <c r="T19" s="11">
        <f t="shared" si="25"/>
        <v>-0.2631689755358122</v>
      </c>
      <c r="U19" s="11">
        <f>'OddsRatio_working_3-way'!S19-'OddsRatio_working_3-way'!R19^2/3</f>
        <v>-0.83687734220388288</v>
      </c>
      <c r="V19" s="11">
        <f>'OddsRatio_working_3-way'!S19*'OddsRatio_working_3-way'!R19/3-2*'OddsRatio_working_3-way'!R19^3/27-'OddsRatio_working_3-way'!T19</f>
        <v>0.2631689755358122</v>
      </c>
      <c r="W19" s="11">
        <f>'OddsRatio_working_3-way'!V19^2+4*'OddsRatio_working_3-way'!U19^3/27</f>
        <v>-1.757446068984328E-2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0.14733666411862001</v>
      </c>
      <c r="Y19" s="11">
        <f>IF('OddsRatio_working_3-way'!W19&gt;=0,IF('OddsRatio_working_3-way'!V19+SQRT('OddsRatio_working_3-way'!W19)&gt;0,0,PI()),ACOS('OddsRatio_working_3-way'!V19/(2*'OddsRatio_working_3-way'!X19)))</f>
        <v>0.4666350157091208</v>
      </c>
      <c r="Z19" s="11">
        <f>'OddsRatio_working_3-way'!X19^(1/3)*COS('OddsRatio_working_3-way'!Y19/3)</f>
        <v>0.5217893859313425</v>
      </c>
      <c r="AA19" s="11">
        <f>'OddsRatio_working_3-way'!X19^(1/3)*COS(('OddsRatio_working_3-way'!Y19+2*PI())/3)</f>
        <v>-0.3317552115780491</v>
      </c>
      <c r="AB19" s="11">
        <f>'OddsRatio_working_3-way'!X19^(1/3)*COS(('OddsRatio_working_3-way'!Y19+4*PI())/3)</f>
        <v>-0.19003417435329353</v>
      </c>
      <c r="AC19" s="11">
        <f>'OddsRatio_working_3-way'!X19^(1/3)*SIN('OddsRatio_working_3-way'!Y19/3)</f>
        <v>8.1822678991545564E-2</v>
      </c>
      <c r="AD19" s="11">
        <f>'OddsRatio_working_3-way'!X19^(1/3)*SIN(('OddsRatio_working_3-way'!Y19+2*PI())/3)</f>
        <v>0.41097152414585231</v>
      </c>
      <c r="AE19" s="11">
        <f>'OddsRatio_working_3-way'!X19^(1/3)*SIN(('OddsRatio_working_3-way'!Y19+4*PI())/3)</f>
        <v>-0.49279420313739797</v>
      </c>
      <c r="AF19" s="11">
        <f>-'OddsRatio_working_3-way'!U19/(3*'OddsRatio_working_3-way'!X19^(1/3))*COS(('OddsRatio_working_3-way'!Y19)/3)</f>
        <v>0.52178938593134239</v>
      </c>
      <c r="AG19" s="11">
        <f>-'OddsRatio_working_3-way'!U19/(3*'OddsRatio_working_3-way'!X19^(1/3))*COS(('OddsRatio_working_3-way'!Y19+2*PI())/3)</f>
        <v>-0.33175521157804905</v>
      </c>
      <c r="AH19" s="11">
        <f>-'OddsRatio_working_3-way'!U19/(3*'OddsRatio_working_3-way'!X19^(1/3))*COS(('OddsRatio_working_3-way'!Y19+4*PI())/3)</f>
        <v>-0.19003417435329348</v>
      </c>
      <c r="AI19" s="11">
        <f>'OddsRatio_working_3-way'!U19/(3*'OddsRatio_working_3-way'!X19^(1/3))*SIN(('OddsRatio_working_3-way'!Y19)/3)</f>
        <v>-8.182267899154555E-2</v>
      </c>
      <c r="AJ19" s="11">
        <f>'OddsRatio_working_3-way'!U19/(3*'OddsRatio_working_3-way'!X19^(1/3))*SIN(('OddsRatio_working_3-way'!Y19+2*PI())/3)</f>
        <v>-0.41097152414585225</v>
      </c>
      <c r="AK19" s="11">
        <f>'OddsRatio_working_3-way'!U19/(3*'OddsRatio_working_3-way'!X19^(1/3))*SIN(('OddsRatio_working_3-way'!Y19+4*PI())/3)</f>
        <v>0.49279420313739786</v>
      </c>
      <c r="AL19" s="11">
        <f>'OddsRatio_working_3-way'!Z19+'OddsRatio_working_3-way'!AF19</f>
        <v>1.043578771862685</v>
      </c>
      <c r="AM19" s="11">
        <f>'OddsRatio_working_3-way'!AA19+'OddsRatio_working_3-way'!AG19</f>
        <v>-0.66351042315609821</v>
      </c>
      <c r="AN19" s="11">
        <f>'OddsRatio_working_3-way'!AB19+'OddsRatio_working_3-way'!AH19</f>
        <v>-0.38006834870658701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1.043578771862685</v>
      </c>
      <c r="AS19" s="11">
        <f>IF(('OddsRatio_working_3-way'!X19=0),IF(Q19&gt;0,-Q19^(1/3),(-Q19)^(1/3)),'OddsRatio_working_3-way'!AM19-'OddsRatio_working_3-way'!R19/3)</f>
        <v>-0.66351042315609821</v>
      </c>
      <c r="AT19" s="11">
        <f>IF(('OddsRatio_working_3-way'!X19=0),IF(Q19&gt;0,-Q19^(1/3),(-Q19)^(1/3)),'OddsRatio_working_3-way'!AN19-'OddsRatio_working_3-way'!R19/3)</f>
        <v>-0.38006834870658701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2.16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3.52</v>
      </c>
      <c r="D20" s="9">
        <f t="shared" si="13"/>
        <v>0.45228549480602864</v>
      </c>
      <c r="E20" s="9">
        <f t="shared" si="14"/>
        <v>0.27229141078865826</v>
      </c>
      <c r="F20" s="9">
        <f t="shared" si="15"/>
        <v>0.27542309440531315</v>
      </c>
      <c r="G20" s="9">
        <f t="shared" si="16"/>
        <v>1.0439593626451646</v>
      </c>
      <c r="H20" s="9">
        <f t="shared" si="17"/>
        <v>2.2109928606683913</v>
      </c>
      <c r="I20" s="9">
        <f t="shared" si="18"/>
        <v>3.6725359683716214</v>
      </c>
      <c r="J20" s="9">
        <f t="shared" si="19"/>
        <v>3.6307775938658144</v>
      </c>
      <c r="K20" s="11">
        <f t="shared" si="20"/>
        <v>0.46296296296296291</v>
      </c>
      <c r="L20" s="11">
        <f t="shared" si="21"/>
        <v>0.2808988764044944</v>
      </c>
      <c r="M20" s="11">
        <f t="shared" si="22"/>
        <v>0.28409090909090912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-0.27647259107933264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0.23053569401884011</v>
      </c>
      <c r="Q20" s="11">
        <f>2*'OddsRatio_working_3-way'!K20*'OddsRatio_working_3-way'!L20*'OddsRatio_working_3-way'!M20</f>
        <v>7.3889645518859015E-2</v>
      </c>
      <c r="R20" s="11">
        <f t="shared" si="23"/>
        <v>0</v>
      </c>
      <c r="S20" s="11">
        <f t="shared" si="24"/>
        <v>-0.83384646962233178</v>
      </c>
      <c r="T20" s="11">
        <f t="shared" si="25"/>
        <v>-0.26725848385331152</v>
      </c>
      <c r="U20" s="11">
        <f>'OddsRatio_working_3-way'!S20-'OddsRatio_working_3-way'!R20^2/3</f>
        <v>-0.83384646962233178</v>
      </c>
      <c r="V20" s="11">
        <f>'OddsRatio_working_3-way'!S20*'OddsRatio_working_3-way'!R20/3-2*'OddsRatio_working_3-way'!R20^3/27-'OddsRatio_working_3-way'!T20</f>
        <v>0.26725848385331152</v>
      </c>
      <c r="W20" s="11">
        <f>'OddsRatio_working_3-way'!V20^2+4*'OddsRatio_working_3-way'!U20^3/27</f>
        <v>-1.4465257778260049E-2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0.14653698762584724</v>
      </c>
      <c r="Y20" s="11">
        <f>IF('OddsRatio_working_3-way'!W20&gt;=0,IF('OddsRatio_working_3-way'!V20+SQRT('OddsRatio_working_3-way'!W20)&gt;0,0,PI()),ACOS('OddsRatio_working_3-way'!V20/(2*'OddsRatio_working_3-way'!X20)))</f>
        <v>0.42287036244845599</v>
      </c>
      <c r="Z20" s="11">
        <f>'OddsRatio_working_3-way'!X20^(1/3)*COS('OddsRatio_working_3-way'!Y20/3)</f>
        <v>0.52197968132258243</v>
      </c>
      <c r="AA20" s="11">
        <f>'OddsRatio_working_3-way'!X20^(1/3)*COS(('OddsRatio_working_3-way'!Y20+2*PI())/3)</f>
        <v>-0.32513441658446979</v>
      </c>
      <c r="AB20" s="11">
        <f>'OddsRatio_working_3-way'!X20^(1/3)*COS(('OddsRatio_working_3-way'!Y20+4*PI())/3)</f>
        <v>-0.19684526473811234</v>
      </c>
      <c r="AC20" s="11">
        <f>'OddsRatio_working_3-way'!X20^(1/3)*SIN('OddsRatio_working_3-way'!Y20/3)</f>
        <v>7.406777635260324E-2</v>
      </c>
      <c r="AD20" s="11">
        <f>'OddsRatio_working_3-way'!X20^(1/3)*SIN(('OddsRatio_working_3-way'!Y20+2*PI())/3)</f>
        <v>0.41501377610836054</v>
      </c>
      <c r="AE20" s="11">
        <f>'OddsRatio_working_3-way'!X20^(1/3)*SIN(('OddsRatio_working_3-way'!Y20+4*PI())/3)</f>
        <v>-0.4890815524609638</v>
      </c>
      <c r="AF20" s="11">
        <f>-'OddsRatio_working_3-way'!U20/(3*'OddsRatio_working_3-way'!X20^(1/3))*COS(('OddsRatio_working_3-way'!Y20)/3)</f>
        <v>0.52197968132258232</v>
      </c>
      <c r="AG20" s="11">
        <f>-'OddsRatio_working_3-way'!U20/(3*'OddsRatio_working_3-way'!X20^(1/3))*COS(('OddsRatio_working_3-way'!Y20+2*PI())/3)</f>
        <v>-0.32513441658446973</v>
      </c>
      <c r="AH20" s="11">
        <f>-'OddsRatio_working_3-way'!U20/(3*'OddsRatio_working_3-way'!X20^(1/3))*COS(('OddsRatio_working_3-way'!Y20+4*PI())/3)</f>
        <v>-0.19684526473811229</v>
      </c>
      <c r="AI20" s="11">
        <f>'OddsRatio_working_3-way'!U20/(3*'OddsRatio_working_3-way'!X20^(1/3))*SIN(('OddsRatio_working_3-way'!Y20)/3)</f>
        <v>-7.4067776352603226E-2</v>
      </c>
      <c r="AJ20" s="11">
        <f>'OddsRatio_working_3-way'!U20/(3*'OddsRatio_working_3-way'!X20^(1/3))*SIN(('OddsRatio_working_3-way'!Y20+2*PI())/3)</f>
        <v>-0.41501377610836043</v>
      </c>
      <c r="AK20" s="11">
        <f>'OddsRatio_working_3-way'!U20/(3*'OddsRatio_working_3-way'!X20^(1/3))*SIN(('OddsRatio_working_3-way'!Y20+4*PI())/3)</f>
        <v>0.48908155246096369</v>
      </c>
      <c r="AL20" s="11">
        <f>'OddsRatio_working_3-way'!Z20+'OddsRatio_working_3-way'!AF20</f>
        <v>1.0439593626451646</v>
      </c>
      <c r="AM20" s="11">
        <f>'OddsRatio_working_3-way'!AA20+'OddsRatio_working_3-way'!AG20</f>
        <v>-0.65026883316893946</v>
      </c>
      <c r="AN20" s="11">
        <f>'OddsRatio_working_3-way'!AB20+'OddsRatio_working_3-way'!AH20</f>
        <v>-0.39369052947622463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1.0439593626451646</v>
      </c>
      <c r="AS20" s="11">
        <f>IF(('OddsRatio_working_3-way'!X20=0),IF(Q20&gt;0,-Q20^(1/3),(-Q20)^(1/3)),'OddsRatio_working_3-way'!AM20-'OddsRatio_working_3-way'!R20/3)</f>
        <v>-0.65026883316893946</v>
      </c>
      <c r="AT20" s="11">
        <f>IF(('OddsRatio_working_3-way'!X20=0),IF(Q20&gt;0,-Q20^(1/3),(-Q20)^(1/3)),'OddsRatio_working_3-way'!AN20-'OddsRatio_working_3-way'!R20/3)</f>
        <v>-0.39369052947622463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</v>
      </c>
      <c r="B21" s="4">
        <f>IF('True_Odds_Calculator_3-way'!B22="","",'True_Odds_Calculator_3-way'!B22)</f>
        <v>3.7</v>
      </c>
      <c r="C21" s="4">
        <f>IF('True_Odds_Calculator_3-way'!C22="","",'True_Odds_Calculator_3-way'!C22)</f>
        <v>3.85</v>
      </c>
      <c r="D21" s="9">
        <f t="shared" si="13"/>
        <v>0.48818899630034474</v>
      </c>
      <c r="E21" s="9">
        <f t="shared" si="14"/>
        <v>0.26105264695997898</v>
      </c>
      <c r="F21" s="9">
        <f t="shared" si="15"/>
        <v>0.25075835673967628</v>
      </c>
      <c r="G21" s="9">
        <f t="shared" si="16"/>
        <v>1.0483870131820379</v>
      </c>
      <c r="H21" s="9">
        <f t="shared" si="17"/>
        <v>2.0483870131820376</v>
      </c>
      <c r="I21" s="9">
        <f t="shared" si="18"/>
        <v>3.8306449355915029</v>
      </c>
      <c r="J21" s="9">
        <f t="shared" si="19"/>
        <v>3.9879029875688081</v>
      </c>
      <c r="K21" s="11">
        <f t="shared" si="20"/>
        <v>0.5</v>
      </c>
      <c r="L21" s="11">
        <f t="shared" si="21"/>
        <v>0.27027027027027023</v>
      </c>
      <c r="M21" s="11">
        <f t="shared" si="22"/>
        <v>0.25974025974025972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-0.27009477009477012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0.22990522990522991</v>
      </c>
      <c r="Q21" s="11">
        <f>2*'OddsRatio_working_3-way'!K21*'OddsRatio_working_3-way'!L21*'OddsRatio_working_3-way'!M21</f>
        <v>7.0200070200070186E-2</v>
      </c>
      <c r="R21" s="11">
        <f t="shared" si="23"/>
        <v>0</v>
      </c>
      <c r="S21" s="11">
        <f t="shared" si="24"/>
        <v>-0.85120207927225466</v>
      </c>
      <c r="T21" s="11">
        <f t="shared" si="25"/>
        <v>-0.25990903183885633</v>
      </c>
      <c r="U21" s="11">
        <f>'OddsRatio_working_3-way'!S21-'OddsRatio_working_3-way'!R21^2/3</f>
        <v>-0.85120207927225466</v>
      </c>
      <c r="V21" s="11">
        <f>'OddsRatio_working_3-way'!S21*'OddsRatio_working_3-way'!R21/3-2*'OddsRatio_working_3-way'!R21^3/27-'OddsRatio_working_3-way'!T21</f>
        <v>0.25990903183885633</v>
      </c>
      <c r="W21" s="11">
        <f>'OddsRatio_working_3-way'!V21^2+4*'OddsRatio_working_3-way'!U21^3/27</f>
        <v>-2.381532380500033E-2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0.15113572429807254</v>
      </c>
      <c r="Y21" s="11">
        <f>IF('OddsRatio_working_3-way'!W21&gt;=0,IF('OddsRatio_working_3-way'!V21+SQRT('OddsRatio_working_3-way'!W21)&gt;0,0,PI()),ACOS('OddsRatio_working_3-way'!V21/(2*'OddsRatio_working_3-way'!X21)))</f>
        <v>0.53581452436864607</v>
      </c>
      <c r="Z21" s="11">
        <f>'OddsRatio_working_3-way'!X21^(1/3)*COS('OddsRatio_working_3-way'!Y21/3)</f>
        <v>0.52419350659101893</v>
      </c>
      <c r="AA21" s="11">
        <f>'OddsRatio_working_3-way'!X21^(1/3)*COS(('OddsRatio_working_3-way'!Y21+2*PI())/3)</f>
        <v>-0.34405037160441782</v>
      </c>
      <c r="AB21" s="11">
        <f>'OddsRatio_working_3-way'!X21^(1/3)*COS(('OddsRatio_working_3-way'!Y21+4*PI())/3)</f>
        <v>-0.1801431349866012</v>
      </c>
      <c r="AC21" s="11">
        <f>'OddsRatio_working_3-way'!X21^(1/3)*SIN('OddsRatio_working_3-way'!Y21/3)</f>
        <v>9.4631887183424079E-2</v>
      </c>
      <c r="AD21" s="11">
        <f>'OddsRatio_working_3-way'!X21^(1/3)*SIN(('OddsRatio_working_3-way'!Y21+2*PI())/3)</f>
        <v>0.40664894961495585</v>
      </c>
      <c r="AE21" s="11">
        <f>'OddsRatio_working_3-way'!X21^(1/3)*SIN(('OddsRatio_working_3-way'!Y21+4*PI())/3)</f>
        <v>-0.50128083679837998</v>
      </c>
      <c r="AF21" s="11">
        <f>-'OddsRatio_working_3-way'!U21/(3*'OddsRatio_working_3-way'!X21^(1/3))*COS(('OddsRatio_working_3-way'!Y21)/3)</f>
        <v>0.52419350659101893</v>
      </c>
      <c r="AG21" s="11">
        <f>-'OddsRatio_working_3-way'!U21/(3*'OddsRatio_working_3-way'!X21^(1/3))*COS(('OddsRatio_working_3-way'!Y21+2*PI())/3)</f>
        <v>-0.34405037160441782</v>
      </c>
      <c r="AH21" s="11">
        <f>-'OddsRatio_working_3-way'!U21/(3*'OddsRatio_working_3-way'!X21^(1/3))*COS(('OddsRatio_working_3-way'!Y21+4*PI())/3)</f>
        <v>-0.1801431349866012</v>
      </c>
      <c r="AI21" s="11">
        <f>'OddsRatio_working_3-way'!U21/(3*'OddsRatio_working_3-way'!X21^(1/3))*SIN(('OddsRatio_working_3-way'!Y21)/3)</f>
        <v>-9.4631887183424079E-2</v>
      </c>
      <c r="AJ21" s="11">
        <f>'OddsRatio_working_3-way'!U21/(3*'OddsRatio_working_3-way'!X21^(1/3))*SIN(('OddsRatio_working_3-way'!Y21+2*PI())/3)</f>
        <v>-0.40664894961495585</v>
      </c>
      <c r="AK21" s="11">
        <f>'OddsRatio_working_3-way'!U21/(3*'OddsRatio_working_3-way'!X21^(1/3))*SIN(('OddsRatio_working_3-way'!Y21+4*PI())/3)</f>
        <v>0.50128083679837998</v>
      </c>
      <c r="AL21" s="11">
        <f>'OddsRatio_working_3-way'!Z21+'OddsRatio_working_3-way'!AF21</f>
        <v>1.0483870131820379</v>
      </c>
      <c r="AM21" s="11">
        <f>'OddsRatio_working_3-way'!AA21+'OddsRatio_working_3-way'!AG21</f>
        <v>-0.68810074320883563</v>
      </c>
      <c r="AN21" s="11">
        <f>'OddsRatio_working_3-way'!AB21+'OddsRatio_working_3-way'!AH21</f>
        <v>-0.3602862699732024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1.0483870131820379</v>
      </c>
      <c r="AS21" s="11">
        <f>IF(('OddsRatio_working_3-way'!X21=0),IF(Q21&gt;0,-Q21^(1/3),(-Q21)^(1/3)),'OddsRatio_working_3-way'!AM21-'OddsRatio_working_3-way'!R21/3)</f>
        <v>-0.68810074320883563</v>
      </c>
      <c r="AT21" s="11">
        <f>IF(('OddsRatio_working_3-way'!X21=0),IF(Q21&gt;0,-Q21^(1/3),(-Q21)^(1/3)),'OddsRatio_working_3-way'!AN21-'OddsRatio_working_3-way'!R21/3)</f>
        <v>-0.3602862699732024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1.83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5.12</v>
      </c>
      <c r="D22" s="9">
        <f t="shared" si="13"/>
        <v>0.5324765660701265</v>
      </c>
      <c r="E22" s="9">
        <f t="shared" si="14"/>
        <v>0.28089878668671736</v>
      </c>
      <c r="F22" s="9">
        <f t="shared" si="15"/>
        <v>0.186624647243156</v>
      </c>
      <c r="G22" s="9">
        <f t="shared" si="16"/>
        <v>1.057851709523794</v>
      </c>
      <c r="H22" s="9">
        <f t="shared" si="17"/>
        <v>1.8780169189047491</v>
      </c>
      <c r="I22" s="9">
        <f t="shared" si="18"/>
        <v>3.5600011370475819</v>
      </c>
      <c r="J22" s="9">
        <f t="shared" si="19"/>
        <v>5.3583490432380314</v>
      </c>
      <c r="K22" s="11">
        <f t="shared" si="20"/>
        <v>0.54644808743169393</v>
      </c>
      <c r="L22" s="11">
        <f t="shared" si="21"/>
        <v>0.29239766081871343</v>
      </c>
      <c r="M22" s="11">
        <f t="shared" si="22"/>
        <v>0.1953125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-0.2582518953919406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0.2299960254689547</v>
      </c>
      <c r="Q22" s="11">
        <f>2*'OddsRatio_working_3-way'!K22*'OddsRatio_working_3-way'!L22*'OddsRatio_working_3-way'!M22</f>
        <v>6.2414118173393401E-2</v>
      </c>
      <c r="R22" s="11">
        <f t="shared" si="23"/>
        <v>0</v>
      </c>
      <c r="S22" s="11">
        <f t="shared" si="24"/>
        <v>-0.89058794755367476</v>
      </c>
      <c r="T22" s="11">
        <f t="shared" si="25"/>
        <v>-0.24167922593044089</v>
      </c>
      <c r="U22" s="11">
        <f>'OddsRatio_working_3-way'!S22-'OddsRatio_working_3-way'!R22^2/3</f>
        <v>-0.89058794755367476</v>
      </c>
      <c r="V22" s="11">
        <f>'OddsRatio_working_3-way'!S22*'OddsRatio_working_3-way'!R22/3-2*'OddsRatio_working_3-way'!R22^3/27-'OddsRatio_working_3-way'!T22</f>
        <v>0.24167922593044089</v>
      </c>
      <c r="W22" s="11">
        <f>'OddsRatio_working_3-way'!V22^2+4*'OddsRatio_working_3-way'!U22^3/27</f>
        <v>-4.6238124042085202E-2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0.16174592134612104</v>
      </c>
      <c r="Y22" s="11">
        <f>IF('OddsRatio_working_3-way'!W22&gt;=0,IF('OddsRatio_working_3-way'!V22+SQRT('OddsRatio_working_3-way'!W22)&gt;0,0,PI()),ACOS('OddsRatio_working_3-way'!V22/(2*'OddsRatio_working_3-way'!X22)))</f>
        <v>0.72711491921325888</v>
      </c>
      <c r="Z22" s="11">
        <f>'OddsRatio_working_3-way'!X22^(1/3)*COS('OddsRatio_working_3-way'!Y22/3)</f>
        <v>0.52892585476189702</v>
      </c>
      <c r="AA22" s="11">
        <f>'OddsRatio_working_3-way'!X22^(1/3)*COS(('OddsRatio_working_3-way'!Y22+2*PI())/3)</f>
        <v>-0.37771073977357777</v>
      </c>
      <c r="AB22" s="11">
        <f>'OddsRatio_working_3-way'!X22^(1/3)*COS(('OddsRatio_working_3-way'!Y22+4*PI())/3)</f>
        <v>-0.15121511498831935</v>
      </c>
      <c r="AC22" s="11">
        <f>'OddsRatio_working_3-way'!X22^(1/3)*SIN('OddsRatio_working_3-way'!Y22/3)</f>
        <v>0.13076730994004168</v>
      </c>
      <c r="AD22" s="11">
        <f>'OddsRatio_working_3-way'!X22^(1/3)*SIN(('OddsRatio_working_3-way'!Y22+2*PI())/3)</f>
        <v>0.39267957197218045</v>
      </c>
      <c r="AE22" s="11">
        <f>'OddsRatio_working_3-way'!X22^(1/3)*SIN(('OddsRatio_working_3-way'!Y22+4*PI())/3)</f>
        <v>-0.523446881912222</v>
      </c>
      <c r="AF22" s="11">
        <f>-'OddsRatio_working_3-way'!U22/(3*'OddsRatio_working_3-way'!X22^(1/3))*COS(('OddsRatio_working_3-way'!Y22)/3)</f>
        <v>0.52892585476189702</v>
      </c>
      <c r="AG22" s="11">
        <f>-'OddsRatio_working_3-way'!U22/(3*'OddsRatio_working_3-way'!X22^(1/3))*COS(('OddsRatio_working_3-way'!Y22+2*PI())/3)</f>
        <v>-0.37771073977357777</v>
      </c>
      <c r="AH22" s="11">
        <f>-'OddsRatio_working_3-way'!U22/(3*'OddsRatio_working_3-way'!X22^(1/3))*COS(('OddsRatio_working_3-way'!Y22+4*PI())/3)</f>
        <v>-0.15121511498831935</v>
      </c>
      <c r="AI22" s="11">
        <f>'OddsRatio_working_3-way'!U22/(3*'OddsRatio_working_3-way'!X22^(1/3))*SIN(('OddsRatio_working_3-way'!Y22)/3)</f>
        <v>-0.13076730994004168</v>
      </c>
      <c r="AJ22" s="11">
        <f>'OddsRatio_working_3-way'!U22/(3*'OddsRatio_working_3-way'!X22^(1/3))*SIN(('OddsRatio_working_3-way'!Y22+2*PI())/3)</f>
        <v>-0.39267957197218045</v>
      </c>
      <c r="AK22" s="11">
        <f>'OddsRatio_working_3-way'!U22/(3*'OddsRatio_working_3-way'!X22^(1/3))*SIN(('OddsRatio_working_3-way'!Y22+4*PI())/3)</f>
        <v>0.523446881912222</v>
      </c>
      <c r="AL22" s="11">
        <f>'OddsRatio_working_3-way'!Z22+'OddsRatio_working_3-way'!AF22</f>
        <v>1.057851709523794</v>
      </c>
      <c r="AM22" s="11">
        <f>'OddsRatio_working_3-way'!AA22+'OddsRatio_working_3-way'!AG22</f>
        <v>-0.75542147954715555</v>
      </c>
      <c r="AN22" s="11">
        <f>'OddsRatio_working_3-way'!AB22+'OddsRatio_working_3-way'!AH22</f>
        <v>-0.30243022997663871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1.057851709523794</v>
      </c>
      <c r="AS22" s="11">
        <f>IF(('OddsRatio_working_3-way'!X22=0),IF(Q22&gt;0,-Q22^(1/3),(-Q22)^(1/3)),'OddsRatio_working_3-way'!AM22-'OddsRatio_working_3-way'!R22/3)</f>
        <v>-0.75542147954715555</v>
      </c>
      <c r="AT22" s="11">
        <f>IF(('OddsRatio_working_3-way'!X22=0),IF(Q22&gt;0,-Q22^(1/3),(-Q22)^(1/3)),'OddsRatio_working_3-way'!AN22-'OddsRatio_working_3-way'!R22/3)</f>
        <v>-0.30243022997663871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5.28</v>
      </c>
      <c r="B23" s="4">
        <f>IF('True_Odds_Calculator_3-way'!B24="","",'True_Odds_Calculator_3-way'!B24)</f>
        <v>4</v>
      </c>
      <c r="C23" s="4">
        <f>IF('True_Odds_Calculator_3-way'!C24="","",'True_Odds_Calculator_3-way'!C24)</f>
        <v>1.68</v>
      </c>
      <c r="D23" s="9">
        <f t="shared" si="13"/>
        <v>0.18035966798641345</v>
      </c>
      <c r="E23" s="9">
        <f t="shared" si="14"/>
        <v>0.23892687686215711</v>
      </c>
      <c r="F23" s="9">
        <f t="shared" si="15"/>
        <v>0.58071345515142958</v>
      </c>
      <c r="G23" s="9">
        <f t="shared" si="16"/>
        <v>1.0617936515878386</v>
      </c>
      <c r="H23" s="9">
        <f t="shared" si="17"/>
        <v>5.5444768287959496</v>
      </c>
      <c r="I23" s="9">
        <f t="shared" si="18"/>
        <v>4.1853809547635157</v>
      </c>
      <c r="J23" s="9">
        <f t="shared" si="19"/>
        <v>1.7220196830797303</v>
      </c>
      <c r="K23" s="11">
        <f t="shared" si="20"/>
        <v>0.18939393939393939</v>
      </c>
      <c r="L23" s="11">
        <f t="shared" si="21"/>
        <v>0.25</v>
      </c>
      <c r="M23" s="11">
        <f t="shared" si="22"/>
        <v>0.59523809523809523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-0.24607683982683992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0.22434163059163059</v>
      </c>
      <c r="Q23" s="11">
        <f>2*'OddsRatio_working_3-way'!K23*'OddsRatio_working_3-way'!L23*'OddsRatio_working_3-way'!M23</f>
        <v>5.6367243867243864E-2</v>
      </c>
      <c r="R23" s="11">
        <f t="shared" si="23"/>
        <v>0</v>
      </c>
      <c r="S23" s="11">
        <f t="shared" si="24"/>
        <v>-0.9116730804471318</v>
      </c>
      <c r="T23" s="11">
        <f t="shared" si="25"/>
        <v>-0.22906358805204316</v>
      </c>
      <c r="U23" s="11">
        <f>'OddsRatio_working_3-way'!S23-'OddsRatio_working_3-way'!R23^2/3</f>
        <v>-0.9116730804471318</v>
      </c>
      <c r="V23" s="11">
        <f>'OddsRatio_working_3-way'!S23*'OddsRatio_working_3-way'!R23/3-2*'OddsRatio_working_3-way'!R23^3/27-'OddsRatio_working_3-way'!T23</f>
        <v>0.22906358805204316</v>
      </c>
      <c r="W23" s="11">
        <f>'OddsRatio_working_3-way'!V23^2+4*'OddsRatio_working_3-way'!U23^3/27</f>
        <v>-5.9786921554521165E-2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0.16752391540150119</v>
      </c>
      <c r="Y23" s="11">
        <f>IF('OddsRatio_working_3-way'!W23&gt;=0,IF('OddsRatio_working_3-way'!V23+SQRT('OddsRatio_working_3-way'!W23)&gt;0,0,PI()),ACOS('OddsRatio_working_3-way'!V23/(2*'OddsRatio_working_3-way'!X23)))</f>
        <v>0.81801074688198006</v>
      </c>
      <c r="Z23" s="11">
        <f>'OddsRatio_working_3-way'!X23^(1/3)*COS('OddsRatio_working_3-way'!Y23/3)</f>
        <v>0.53089682579391939</v>
      </c>
      <c r="AA23" s="11">
        <f>'OddsRatio_working_3-way'!X23^(1/3)*COS(('OddsRatio_working_3-way'!Y23+2*PI())/3)</f>
        <v>-0.3940162564008412</v>
      </c>
      <c r="AB23" s="11">
        <f>'OddsRatio_working_3-way'!X23^(1/3)*COS(('OddsRatio_working_3-way'!Y23+4*PI())/3)</f>
        <v>-0.13688056939307855</v>
      </c>
      <c r="AC23" s="11">
        <f>'OddsRatio_working_3-way'!X23^(1/3)*SIN('OddsRatio_working_3-way'!Y23/3)</f>
        <v>0.14845735811219132</v>
      </c>
      <c r="AD23" s="11">
        <f>'OddsRatio_working_3-way'!X23^(1/3)*SIN(('OddsRatio_working_3-way'!Y23+2*PI())/3)</f>
        <v>0.38554145886996022</v>
      </c>
      <c r="AE23" s="11">
        <f>'OddsRatio_working_3-way'!X23^(1/3)*SIN(('OddsRatio_working_3-way'!Y23+4*PI())/3)</f>
        <v>-0.53399881698215146</v>
      </c>
      <c r="AF23" s="11">
        <f>-'OddsRatio_working_3-way'!U23/(3*'OddsRatio_working_3-way'!X23^(1/3))*COS(('OddsRatio_working_3-way'!Y23)/3)</f>
        <v>0.53089682579391928</v>
      </c>
      <c r="AG23" s="11">
        <f>-'OddsRatio_working_3-way'!U23/(3*'OddsRatio_working_3-way'!X23^(1/3))*COS(('OddsRatio_working_3-way'!Y23+2*PI())/3)</f>
        <v>-0.39401625640084115</v>
      </c>
      <c r="AH23" s="11">
        <f>-'OddsRatio_working_3-way'!U23/(3*'OddsRatio_working_3-way'!X23^(1/3))*COS(('OddsRatio_working_3-way'!Y23+4*PI())/3)</f>
        <v>-0.13688056939307852</v>
      </c>
      <c r="AI23" s="11">
        <f>'OddsRatio_working_3-way'!U23/(3*'OddsRatio_working_3-way'!X23^(1/3))*SIN(('OddsRatio_working_3-way'!Y23)/3)</f>
        <v>-0.1484573581121913</v>
      </c>
      <c r="AJ23" s="11">
        <f>'OddsRatio_working_3-way'!U23/(3*'OddsRatio_working_3-way'!X23^(1/3))*SIN(('OddsRatio_working_3-way'!Y23+2*PI())/3)</f>
        <v>-0.38554145886996011</v>
      </c>
      <c r="AK23" s="11">
        <f>'OddsRatio_working_3-way'!U23/(3*'OddsRatio_working_3-way'!X23^(1/3))*SIN(('OddsRatio_working_3-way'!Y23+4*PI())/3)</f>
        <v>0.53399881698215135</v>
      </c>
      <c r="AL23" s="11">
        <f>'OddsRatio_working_3-way'!Z23+'OddsRatio_working_3-way'!AF23</f>
        <v>1.0617936515878386</v>
      </c>
      <c r="AM23" s="11">
        <f>'OddsRatio_working_3-way'!AA23+'OddsRatio_working_3-way'!AG23</f>
        <v>-0.78803251280168229</v>
      </c>
      <c r="AN23" s="11">
        <f>'OddsRatio_working_3-way'!AB23+'OddsRatio_working_3-way'!AH23</f>
        <v>-0.27376113878615704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1.0617936515878386</v>
      </c>
      <c r="AS23" s="11">
        <f>IF(('OddsRatio_working_3-way'!X23=0),IF(Q23&gt;0,-Q23^(1/3),(-Q23)^(1/3)),'OddsRatio_working_3-way'!AM23-'OddsRatio_working_3-way'!R23/3)</f>
        <v>-0.78803251280168229</v>
      </c>
      <c r="AT23" s="11">
        <f>IF(('OddsRatio_working_3-way'!X23=0),IF(Q23&gt;0,-Q23^(1/3),(-Q23)^(1/3)),'OddsRatio_working_3-way'!AN23-'OddsRatio_working_3-way'!R23/3)</f>
        <v>-0.27376113878615704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1.67</v>
      </c>
      <c r="B24" s="4">
        <f>IF('True_Odds_Calculator_3-way'!B25="","",'True_Odds_Calculator_3-way'!B25)</f>
        <v>4.0599999999999996</v>
      </c>
      <c r="C24" s="4">
        <f>IF('True_Odds_Calculator_3-way'!C25="","",'True_Odds_Calculator_3-way'!C25)</f>
        <v>5.44</v>
      </c>
      <c r="D24" s="9">
        <f t="shared" si="13"/>
        <v>0.58659898713859149</v>
      </c>
      <c r="E24" s="9">
        <f t="shared" si="14"/>
        <v>0.2370413657974198</v>
      </c>
      <c r="F24" s="9">
        <f t="shared" si="15"/>
        <v>0.17635964706398893</v>
      </c>
      <c r="G24" s="9">
        <f t="shared" si="16"/>
        <v>1.0518539080954843</v>
      </c>
      <c r="H24" s="9">
        <f t="shared" si="17"/>
        <v>1.7047421184239742</v>
      </c>
      <c r="I24" s="9">
        <f t="shared" si="18"/>
        <v>4.2186729587721814</v>
      </c>
      <c r="J24" s="9">
        <f t="shared" si="19"/>
        <v>5.6702313519439507</v>
      </c>
      <c r="K24" s="11">
        <f t="shared" si="20"/>
        <v>0.5988023952095809</v>
      </c>
      <c r="L24" s="11">
        <f t="shared" si="21"/>
        <v>0.24630541871921185</v>
      </c>
      <c r="M24" s="11">
        <f t="shared" si="22"/>
        <v>0.18382352941176469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-0.24679581723253008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0.22150353017523344</v>
      </c>
      <c r="Q24" s="11">
        <f>2*'OddsRatio_working_3-way'!K24*'OddsRatio_working_3-way'!L24*'OddsRatio_working_3-way'!M24</f>
        <v>5.4223630397853967E-2</v>
      </c>
      <c r="R24" s="11">
        <f t="shared" si="23"/>
        <v>0</v>
      </c>
      <c r="S24" s="11">
        <f t="shared" si="24"/>
        <v>-0.89751735932596322</v>
      </c>
      <c r="T24" s="11">
        <f t="shared" si="25"/>
        <v>-0.21971049187906078</v>
      </c>
      <c r="U24" s="11">
        <f>'OddsRatio_working_3-way'!S24-'OddsRatio_working_3-way'!R24^2/3</f>
        <v>-0.89751735932596322</v>
      </c>
      <c r="V24" s="11">
        <f>'OddsRatio_working_3-way'!S24*'OddsRatio_working_3-way'!R24/3-2*'OddsRatio_working_3-way'!R24^3/27-'OddsRatio_working_3-way'!T24</f>
        <v>0.21971049187906078</v>
      </c>
      <c r="W24" s="11">
        <f>'OddsRatio_working_3-way'!V24^2+4*'OddsRatio_working_3-way'!U24^3/27</f>
        <v>-5.8836012250565971E-2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0.1636373371913519</v>
      </c>
      <c r="Y24" s="11">
        <f>IF('OddsRatio_working_3-way'!W24&gt;=0,IF('OddsRatio_working_3-way'!V24+SQRT('OddsRatio_working_3-way'!W24)&gt;0,0,PI()),ACOS('OddsRatio_working_3-way'!V24/(2*'OddsRatio_working_3-way'!X24)))</f>
        <v>0.83478962241789212</v>
      </c>
      <c r="Z24" s="11">
        <f>'OddsRatio_working_3-way'!X24^(1/3)*COS('OddsRatio_working_3-way'!Y24/3)</f>
        <v>0.52592695404774215</v>
      </c>
      <c r="AA24" s="11">
        <f>'OddsRatio_working_3-way'!X24^(1/3)*COS(('OddsRatio_working_3-way'!Y24+2*PI())/3)</f>
        <v>-0.39307869168395171</v>
      </c>
      <c r="AB24" s="11">
        <f>'OddsRatio_working_3-way'!X24^(1/3)*COS(('OddsRatio_working_3-way'!Y24+4*PI())/3)</f>
        <v>-0.1328482623637906</v>
      </c>
      <c r="AC24" s="11">
        <f>'OddsRatio_working_3-way'!X24^(1/3)*SIN('OddsRatio_working_3-way'!Y24/3)</f>
        <v>0.15024410841932695</v>
      </c>
      <c r="AD24" s="11">
        <f>'OddsRatio_working_3-way'!X24^(1/3)*SIN(('OddsRatio_working_3-way'!Y24+2*PI())/3)</f>
        <v>0.38034404853065235</v>
      </c>
      <c r="AE24" s="11">
        <f>'OddsRatio_working_3-way'!X24^(1/3)*SIN(('OddsRatio_working_3-way'!Y24+4*PI())/3)</f>
        <v>-0.53058815694997929</v>
      </c>
      <c r="AF24" s="11">
        <f>-'OddsRatio_working_3-way'!U24/(3*'OddsRatio_working_3-way'!X24^(1/3))*COS(('OddsRatio_working_3-way'!Y24)/3)</f>
        <v>0.52592695404774215</v>
      </c>
      <c r="AG24" s="11">
        <f>-'OddsRatio_working_3-way'!U24/(3*'OddsRatio_working_3-way'!X24^(1/3))*COS(('OddsRatio_working_3-way'!Y24+2*PI())/3)</f>
        <v>-0.39307869168395171</v>
      </c>
      <c r="AH24" s="11">
        <f>-'OddsRatio_working_3-way'!U24/(3*'OddsRatio_working_3-way'!X24^(1/3))*COS(('OddsRatio_working_3-way'!Y24+4*PI())/3)</f>
        <v>-0.1328482623637906</v>
      </c>
      <c r="AI24" s="11">
        <f>'OddsRatio_working_3-way'!U24/(3*'OddsRatio_working_3-way'!X24^(1/3))*SIN(('OddsRatio_working_3-way'!Y24)/3)</f>
        <v>-0.15024410841932695</v>
      </c>
      <c r="AJ24" s="11">
        <f>'OddsRatio_working_3-way'!U24/(3*'OddsRatio_working_3-way'!X24^(1/3))*SIN(('OddsRatio_working_3-way'!Y24+2*PI())/3)</f>
        <v>-0.38034404853065235</v>
      </c>
      <c r="AK24" s="11">
        <f>'OddsRatio_working_3-way'!U24/(3*'OddsRatio_working_3-way'!X24^(1/3))*SIN(('OddsRatio_working_3-way'!Y24+4*PI())/3)</f>
        <v>0.53058815694997929</v>
      </c>
      <c r="AL24" s="11">
        <f>'OddsRatio_working_3-way'!Z24+'OddsRatio_working_3-way'!AF24</f>
        <v>1.0518539080954843</v>
      </c>
      <c r="AM24" s="11">
        <f>'OddsRatio_working_3-way'!AA24+'OddsRatio_working_3-way'!AG24</f>
        <v>-0.78615738336790342</v>
      </c>
      <c r="AN24" s="11">
        <f>'OddsRatio_working_3-way'!AB24+'OddsRatio_working_3-way'!AH24</f>
        <v>-0.26569652472758121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1.0518539080954843</v>
      </c>
      <c r="AS24" s="11">
        <f>IF(('OddsRatio_working_3-way'!X24=0),IF(Q24&gt;0,-Q24^(1/3),(-Q24)^(1/3)),'OddsRatio_working_3-way'!AM24-'OddsRatio_working_3-way'!R24/3)</f>
        <v>-0.78615738336790342</v>
      </c>
      <c r="AT24" s="11">
        <f>IF(('OddsRatio_working_3-way'!X24=0),IF(Q24&gt;0,-Q24^(1/3),(-Q24)^(1/3)),'OddsRatio_working_3-way'!AN24-'OddsRatio_working_3-way'!R24/3)</f>
        <v>-0.26569652472758121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2.54</v>
      </c>
      <c r="B25" s="4">
        <f>IF('True_Odds_Calculator_3-way'!B26="","",'True_Odds_Calculator_3-way'!B26)</f>
        <v>3.14</v>
      </c>
      <c r="C25" s="4">
        <f>IF('True_Odds_Calculator_3-way'!C26="","",'True_Odds_Calculator_3-way'!C26)</f>
        <v>3.16</v>
      </c>
      <c r="D25" s="9">
        <f t="shared" si="13"/>
        <v>0.38351151205866274</v>
      </c>
      <c r="E25" s="9">
        <f t="shared" si="14"/>
        <v>0.30923601473177964</v>
      </c>
      <c r="F25" s="9">
        <f t="shared" si="15"/>
        <v>0.30725247320955773</v>
      </c>
      <c r="G25" s="9">
        <f t="shared" si="16"/>
        <v>1.043820556553916</v>
      </c>
      <c r="H25" s="9">
        <f t="shared" si="17"/>
        <v>2.6074836570930309</v>
      </c>
      <c r="I25" s="9">
        <f t="shared" si="18"/>
        <v>3.2337759910253809</v>
      </c>
      <c r="J25" s="9">
        <f t="shared" si="19"/>
        <v>3.2546524021564585</v>
      </c>
      <c r="K25" s="11">
        <f t="shared" si="20"/>
        <v>0.39370078740157477</v>
      </c>
      <c r="L25" s="11">
        <f t="shared" si="21"/>
        <v>0.31847133757961782</v>
      </c>
      <c r="M25" s="11">
        <f t="shared" si="22"/>
        <v>0.31645569620253161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-0.28244754094926239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0.23171940240518385</v>
      </c>
      <c r="Q25" s="11">
        <f>2*'OddsRatio_working_3-way'!K25*'OddsRatio_working_3-way'!L25*'OddsRatio_working_3-way'!M25</f>
        <v>7.9355959727802683E-2</v>
      </c>
      <c r="R25" s="11">
        <f t="shared" si="23"/>
        <v>0</v>
      </c>
      <c r="S25" s="11">
        <f t="shared" si="24"/>
        <v>-0.82039801665969858</v>
      </c>
      <c r="T25" s="11">
        <f t="shared" si="25"/>
        <v>-0.2809582248834584</v>
      </c>
      <c r="U25" s="11">
        <f>'OddsRatio_working_3-way'!S25-'OddsRatio_working_3-way'!R25^2/3</f>
        <v>-0.82039801665969858</v>
      </c>
      <c r="V25" s="11">
        <f>'OddsRatio_working_3-way'!S25*'OddsRatio_working_3-way'!R25/3-2*'OddsRatio_working_3-way'!R25^3/27-'OddsRatio_working_3-way'!T25</f>
        <v>0.2809582248834584</v>
      </c>
      <c r="W25" s="11">
        <f>'OddsRatio_working_3-way'!V25^2+4*'OddsRatio_working_3-way'!U25^3/27</f>
        <v>-2.8656268296633897E-3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0.14300625070196002</v>
      </c>
      <c r="Y25" s="11">
        <f>IF('OddsRatio_working_3-way'!W25&gt;=0,IF('OddsRatio_working_3-way'!V25+SQRT('OddsRatio_working_3-way'!W25)&gt;0,0,PI()),ACOS('OddsRatio_working_3-way'!V25/(2*'OddsRatio_working_3-way'!X25)))</f>
        <v>0.18827541992010421</v>
      </c>
      <c r="Z25" s="11">
        <f>'OddsRatio_working_3-way'!X25^(1/3)*COS('OddsRatio_working_3-way'!Y25/3)</f>
        <v>0.52191027827695802</v>
      </c>
      <c r="AA25" s="11">
        <f>'OddsRatio_working_3-way'!X25^(1/3)*COS(('OddsRatio_working_3-way'!Y25+2*PI())/3)</f>
        <v>-0.28935848817650212</v>
      </c>
      <c r="AB25" s="11">
        <f>'OddsRatio_working_3-way'!X25^(1/3)*COS(('OddsRatio_working_3-way'!Y25+4*PI())/3)</f>
        <v>-0.2325517901004559</v>
      </c>
      <c r="AC25" s="11">
        <f>'OddsRatio_working_3-way'!X25^(1/3)*SIN('OddsRatio_working_3-way'!Y25/3)</f>
        <v>3.2797362425979068E-2</v>
      </c>
      <c r="AD25" s="11">
        <f>'OddsRatio_working_3-way'!X25^(1/3)*SIN(('OddsRatio_working_3-way'!Y25+2*PI())/3)</f>
        <v>0.43558887827106185</v>
      </c>
      <c r="AE25" s="11">
        <f>'OddsRatio_working_3-way'!X25^(1/3)*SIN(('OddsRatio_working_3-way'!Y25+4*PI())/3)</f>
        <v>-0.46838624069704093</v>
      </c>
      <c r="AF25" s="11">
        <f>-'OddsRatio_working_3-way'!U25/(3*'OddsRatio_working_3-way'!X25^(1/3))*COS(('OddsRatio_working_3-way'!Y25)/3)</f>
        <v>0.52191027827695813</v>
      </c>
      <c r="AG25" s="11">
        <f>-'OddsRatio_working_3-way'!U25/(3*'OddsRatio_working_3-way'!X25^(1/3))*COS(('OddsRatio_working_3-way'!Y25+2*PI())/3)</f>
        <v>-0.28935848817650217</v>
      </c>
      <c r="AH25" s="11">
        <f>-'OddsRatio_working_3-way'!U25/(3*'OddsRatio_working_3-way'!X25^(1/3))*COS(('OddsRatio_working_3-way'!Y25+4*PI())/3)</f>
        <v>-0.23255179010045596</v>
      </c>
      <c r="AI25" s="11">
        <f>'OddsRatio_working_3-way'!U25/(3*'OddsRatio_working_3-way'!X25^(1/3))*SIN(('OddsRatio_working_3-way'!Y25)/3)</f>
        <v>-3.2797362425979075E-2</v>
      </c>
      <c r="AJ25" s="11">
        <f>'OddsRatio_working_3-way'!U25/(3*'OddsRatio_working_3-way'!X25^(1/3))*SIN(('OddsRatio_working_3-way'!Y25+2*PI())/3)</f>
        <v>-0.43558887827106196</v>
      </c>
      <c r="AK25" s="11">
        <f>'OddsRatio_working_3-way'!U25/(3*'OddsRatio_working_3-way'!X25^(1/3))*SIN(('OddsRatio_working_3-way'!Y25+4*PI())/3)</f>
        <v>0.46838624069704099</v>
      </c>
      <c r="AL25" s="11">
        <f>'OddsRatio_working_3-way'!Z25+'OddsRatio_working_3-way'!AF25</f>
        <v>1.043820556553916</v>
      </c>
      <c r="AM25" s="11">
        <f>'OddsRatio_working_3-way'!AA25+'OddsRatio_working_3-way'!AG25</f>
        <v>-0.57871697635300423</v>
      </c>
      <c r="AN25" s="11">
        <f>'OddsRatio_working_3-way'!AB25+'OddsRatio_working_3-way'!AH25</f>
        <v>-0.46510358020091186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1.043820556553916</v>
      </c>
      <c r="AS25" s="11">
        <f>IF(('OddsRatio_working_3-way'!X25=0),IF(Q25&gt;0,-Q25^(1/3),(-Q25)^(1/3)),'OddsRatio_working_3-way'!AM25-'OddsRatio_working_3-way'!R25/3)</f>
        <v>-0.57871697635300423</v>
      </c>
      <c r="AT25" s="11">
        <f>IF(('OddsRatio_working_3-way'!X25=0),IF(Q25&gt;0,-Q25^(1/3),(-Q25)^(1/3)),'OddsRatio_working_3-way'!AN25-'OddsRatio_working_3-way'!R25/3)</f>
        <v>-0.46510358020091186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5.2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1.79</v>
      </c>
      <c r="D26" s="9">
        <f t="shared" si="13"/>
        <v>0.18496024592827262</v>
      </c>
      <c r="E26" s="9">
        <f t="shared" si="14"/>
        <v>0.26824934230127645</v>
      </c>
      <c r="F26" s="9">
        <f t="shared" si="15"/>
        <v>0.54679041177045096</v>
      </c>
      <c r="G26" s="9">
        <f t="shared" si="16"/>
        <v>1.0491826680315257</v>
      </c>
      <c r="H26" s="9">
        <f t="shared" si="17"/>
        <v>5.4065672057324088</v>
      </c>
      <c r="I26" s="9">
        <f t="shared" si="18"/>
        <v>3.7278749368819666</v>
      </c>
      <c r="J26" s="9">
        <f t="shared" si="19"/>
        <v>1.8288543077449058</v>
      </c>
      <c r="K26" s="11">
        <f t="shared" si="20"/>
        <v>0.19230769230769229</v>
      </c>
      <c r="L26" s="11">
        <f t="shared" si="21"/>
        <v>0.27777777777777779</v>
      </c>
      <c r="M26" s="11">
        <f t="shared" si="22"/>
        <v>0.55865921787709494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-0.2574487895716947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0.22650766365850167</v>
      </c>
      <c r="Q26" s="11">
        <f>2*'OddsRatio_working_3-way'!K26*'OddsRatio_working_3-way'!L26*'OddsRatio_working_3-way'!M26</f>
        <v>5.9685813875758005E-2</v>
      </c>
      <c r="R26" s="11">
        <f t="shared" si="23"/>
        <v>0</v>
      </c>
      <c r="S26" s="11">
        <f t="shared" si="24"/>
        <v>-0.87981638614549984</v>
      </c>
      <c r="T26" s="11">
        <f t="shared" si="25"/>
        <v>-0.23183567487364945</v>
      </c>
      <c r="U26" s="11">
        <f>'OddsRatio_working_3-way'!S26-'OddsRatio_working_3-way'!R26^2/3</f>
        <v>-0.87981638614549984</v>
      </c>
      <c r="V26" s="11">
        <f>'OddsRatio_working_3-way'!S26*'OddsRatio_working_3-way'!R26/3-2*'OddsRatio_working_3-way'!R26^3/27-'OddsRatio_working_3-way'!T26</f>
        <v>0.23183567487364945</v>
      </c>
      <c r="W26" s="11">
        <f>'OddsRatio_working_3-way'!V26^2+4*'OddsRatio_working_3-way'!U26^3/27</f>
        <v>-4.7147852047304768E-2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0.15882036408425815</v>
      </c>
      <c r="Y26" s="11">
        <f>IF('OddsRatio_working_3-way'!W26&gt;=0,IF('OddsRatio_working_3-way'!V26+SQRT('OddsRatio_working_3-way'!W26)&gt;0,0,PI()),ACOS('OddsRatio_working_3-way'!V26/(2*'OddsRatio_working_3-way'!X26)))</f>
        <v>0.75266808482597802</v>
      </c>
      <c r="Z26" s="11">
        <f>'OddsRatio_working_3-way'!X26^(1/3)*COS('OddsRatio_working_3-way'!Y26/3)</f>
        <v>0.52459133401576297</v>
      </c>
      <c r="AA26" s="11">
        <f>'OddsRatio_working_3-way'!X26^(1/3)*COS(('OddsRatio_working_3-way'!Y26+2*PI())/3)</f>
        <v>-0.37873039440072875</v>
      </c>
      <c r="AB26" s="11">
        <f>'OddsRatio_working_3-way'!X26^(1/3)*COS(('OddsRatio_working_3-way'!Y26+4*PI())/3)</f>
        <v>-0.14586093961503435</v>
      </c>
      <c r="AC26" s="11">
        <f>'OddsRatio_working_3-way'!X26^(1/3)*SIN('OddsRatio_working_3-way'!Y26/3)</f>
        <v>0.1344472424065622</v>
      </c>
      <c r="AD26" s="11">
        <f>'OddsRatio_working_3-way'!X26^(1/3)*SIN(('OddsRatio_working_3-way'!Y26+2*PI())/3)</f>
        <v>0.38708580065953735</v>
      </c>
      <c r="AE26" s="11">
        <f>'OddsRatio_working_3-way'!X26^(1/3)*SIN(('OddsRatio_working_3-way'!Y26+4*PI())/3)</f>
        <v>-0.52153304306609949</v>
      </c>
      <c r="AF26" s="11">
        <f>-'OddsRatio_working_3-way'!U26/(3*'OddsRatio_working_3-way'!X26^(1/3))*COS(('OddsRatio_working_3-way'!Y26)/3)</f>
        <v>0.52459133401576286</v>
      </c>
      <c r="AG26" s="11">
        <f>-'OddsRatio_working_3-way'!U26/(3*'OddsRatio_working_3-way'!X26^(1/3))*COS(('OddsRatio_working_3-way'!Y26+2*PI())/3)</f>
        <v>-0.3787303944007287</v>
      </c>
      <c r="AH26" s="11">
        <f>-'OddsRatio_working_3-way'!U26/(3*'OddsRatio_working_3-way'!X26^(1/3))*COS(('OddsRatio_working_3-way'!Y26+4*PI())/3)</f>
        <v>-0.14586093961503432</v>
      </c>
      <c r="AI26" s="11">
        <f>'OddsRatio_working_3-way'!U26/(3*'OddsRatio_working_3-way'!X26^(1/3))*SIN(('OddsRatio_working_3-way'!Y26)/3)</f>
        <v>-0.13444724240656217</v>
      </c>
      <c r="AJ26" s="11">
        <f>'OddsRatio_working_3-way'!U26/(3*'OddsRatio_working_3-way'!X26^(1/3))*SIN(('OddsRatio_working_3-way'!Y26+2*PI())/3)</f>
        <v>-0.38708580065953729</v>
      </c>
      <c r="AK26" s="11">
        <f>'OddsRatio_working_3-way'!U26/(3*'OddsRatio_working_3-way'!X26^(1/3))*SIN(('OddsRatio_working_3-way'!Y26+4*PI())/3)</f>
        <v>0.52153304306609938</v>
      </c>
      <c r="AL26" s="11">
        <f>'OddsRatio_working_3-way'!Z26+'OddsRatio_working_3-way'!AF26</f>
        <v>1.0491826680315257</v>
      </c>
      <c r="AM26" s="11">
        <f>'OddsRatio_working_3-way'!AA26+'OddsRatio_working_3-way'!AG26</f>
        <v>-0.75746078880145751</v>
      </c>
      <c r="AN26" s="11">
        <f>'OddsRatio_working_3-way'!AB26+'OddsRatio_working_3-way'!AH26</f>
        <v>-0.29172187923006865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1.0491826680315257</v>
      </c>
      <c r="AS26" s="11">
        <f>IF(('OddsRatio_working_3-way'!X26=0),IF(Q26&gt;0,-Q26^(1/3),(-Q26)^(1/3)),'OddsRatio_working_3-way'!AM26-'OddsRatio_working_3-way'!R26/3)</f>
        <v>-0.75746078880145751</v>
      </c>
      <c r="AT26" s="11">
        <f>IF(('OddsRatio_working_3-way'!X26=0),IF(Q26&gt;0,-Q26^(1/3),(-Q26)^(1/3)),'OddsRatio_working_3-way'!AN26-'OddsRatio_working_3-way'!R26/3)</f>
        <v>-0.29172187923006865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4.62</v>
      </c>
      <c r="B27" s="4">
        <f>IF('True_Odds_Calculator_3-way'!B28="","",'True_Odds_Calculator_3-way'!B28)</f>
        <v>3.64</v>
      </c>
      <c r="C27" s="4">
        <f>IF('True_Odds_Calculator_3-way'!C28="","",'True_Odds_Calculator_3-way'!C28)</f>
        <v>1.82</v>
      </c>
      <c r="D27" s="9">
        <f t="shared" si="13"/>
        <v>0.20538460578977363</v>
      </c>
      <c r="E27" s="9">
        <f t="shared" si="14"/>
        <v>0.26167540002202416</v>
      </c>
      <c r="F27" s="9">
        <f t="shared" si="15"/>
        <v>0.53293999418820204</v>
      </c>
      <c r="G27" s="9">
        <f t="shared" si="16"/>
        <v>1.0687607969989843</v>
      </c>
      <c r="H27" s="9">
        <f t="shared" si="17"/>
        <v>4.8689140851363231</v>
      </c>
      <c r="I27" s="9">
        <f t="shared" si="18"/>
        <v>3.8215285040773188</v>
      </c>
      <c r="J27" s="9">
        <f t="shared" si="19"/>
        <v>1.8763838535391673</v>
      </c>
      <c r="K27" s="11">
        <f t="shared" si="20"/>
        <v>0.21645021645021645</v>
      </c>
      <c r="L27" s="11">
        <f t="shared" si="21"/>
        <v>0.27472527472527469</v>
      </c>
      <c r="M27" s="11">
        <f t="shared" si="22"/>
        <v>0.54945054945054939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-0.25604223092449141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0.23132283728830036</v>
      </c>
      <c r="Q27" s="11">
        <f>2*'OddsRatio_working_3-way'!K27*'OddsRatio_working_3-way'!L27*'OddsRatio_working_3-way'!M27</f>
        <v>6.534543426223173E-2</v>
      </c>
      <c r="R27" s="11">
        <f t="shared" si="23"/>
        <v>0</v>
      </c>
      <c r="S27" s="11">
        <f t="shared" si="24"/>
        <v>-0.90345579497984863</v>
      </c>
      <c r="T27" s="11">
        <f t="shared" si="25"/>
        <v>-0.25521350140673688</v>
      </c>
      <c r="U27" s="11">
        <f>'OddsRatio_working_3-way'!S27-'OddsRatio_working_3-way'!R27^2/3</f>
        <v>-0.90345579497984863</v>
      </c>
      <c r="V27" s="11">
        <f>'OddsRatio_working_3-way'!S27*'OddsRatio_working_3-way'!R27/3-2*'OddsRatio_working_3-way'!R27^3/27-'OddsRatio_working_3-way'!T27</f>
        <v>0.25521350140673688</v>
      </c>
      <c r="W27" s="11">
        <f>'OddsRatio_working_3-way'!V27^2+4*'OddsRatio_working_3-way'!U27^3/27</f>
        <v>-4.4114938014243099E-2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0.16526408360146616</v>
      </c>
      <c r="Y27" s="11">
        <f>IF('OddsRatio_working_3-way'!W27&gt;=0,IF('OddsRatio_working_3-way'!V27+SQRT('OddsRatio_working_3-way'!W27)&gt;0,0,PI()),ACOS('OddsRatio_working_3-way'!V27/(2*'OddsRatio_working_3-way'!X27)))</f>
        <v>0.68859681641176218</v>
      </c>
      <c r="Z27" s="11">
        <f>'OddsRatio_working_3-way'!X27^(1/3)*COS('OddsRatio_working_3-way'!Y27/3)</f>
        <v>0.53438039849949215</v>
      </c>
      <c r="AA27" s="11">
        <f>'OddsRatio_working_3-way'!X27^(1/3)*COS(('OddsRatio_working_3-way'!Y27+2*PI())/3)</f>
        <v>-0.3753204032614148</v>
      </c>
      <c r="AB27" s="11">
        <f>'OddsRatio_working_3-way'!X27^(1/3)*COS(('OddsRatio_working_3-way'!Y27+4*PI())/3)</f>
        <v>-0.15905999523807746</v>
      </c>
      <c r="AC27" s="11">
        <f>'OddsRatio_working_3-way'!X27^(1/3)*SIN('OddsRatio_working_3-way'!Y27/3)</f>
        <v>0.1248580047873324</v>
      </c>
      <c r="AD27" s="11">
        <f>'OddsRatio_working_3-way'!X27^(1/3)*SIN(('OddsRatio_working_3-way'!Y27+2*PI())/3)</f>
        <v>0.4003579979913458</v>
      </c>
      <c r="AE27" s="11">
        <f>'OddsRatio_working_3-way'!X27^(1/3)*SIN(('OddsRatio_working_3-way'!Y27+4*PI())/3)</f>
        <v>-0.52521600277867797</v>
      </c>
      <c r="AF27" s="11">
        <f>-'OddsRatio_working_3-way'!U27/(3*'OddsRatio_working_3-way'!X27^(1/3))*COS(('OddsRatio_working_3-way'!Y27)/3)</f>
        <v>0.53438039849949215</v>
      </c>
      <c r="AG27" s="11">
        <f>-'OddsRatio_working_3-way'!U27/(3*'OddsRatio_working_3-way'!X27^(1/3))*COS(('OddsRatio_working_3-way'!Y27+2*PI())/3)</f>
        <v>-0.3753204032614148</v>
      </c>
      <c r="AH27" s="11">
        <f>-'OddsRatio_working_3-way'!U27/(3*'OddsRatio_working_3-way'!X27^(1/3))*COS(('OddsRatio_working_3-way'!Y27+4*PI())/3)</f>
        <v>-0.15905999523807746</v>
      </c>
      <c r="AI27" s="11">
        <f>'OddsRatio_working_3-way'!U27/(3*'OddsRatio_working_3-way'!X27^(1/3))*SIN(('OddsRatio_working_3-way'!Y27)/3)</f>
        <v>-0.1248580047873324</v>
      </c>
      <c r="AJ27" s="11">
        <f>'OddsRatio_working_3-way'!U27/(3*'OddsRatio_working_3-way'!X27^(1/3))*SIN(('OddsRatio_working_3-way'!Y27+2*PI())/3)</f>
        <v>-0.4003579979913458</v>
      </c>
      <c r="AK27" s="11">
        <f>'OddsRatio_working_3-way'!U27/(3*'OddsRatio_working_3-way'!X27^(1/3))*SIN(('OddsRatio_working_3-way'!Y27+4*PI())/3)</f>
        <v>0.52521600277867797</v>
      </c>
      <c r="AL27" s="11">
        <f>'OddsRatio_working_3-way'!Z27+'OddsRatio_working_3-way'!AF27</f>
        <v>1.0687607969989843</v>
      </c>
      <c r="AM27" s="11">
        <f>'OddsRatio_working_3-way'!AA27+'OddsRatio_working_3-way'!AG27</f>
        <v>-0.75064080652282961</v>
      </c>
      <c r="AN27" s="11">
        <f>'OddsRatio_working_3-way'!AB27+'OddsRatio_working_3-way'!AH27</f>
        <v>-0.31811999047615491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1.0687607969989843</v>
      </c>
      <c r="AS27" s="11">
        <f>IF(('OddsRatio_working_3-way'!X27=0),IF(Q27&gt;0,-Q27^(1/3),(-Q27)^(1/3)),'OddsRatio_working_3-way'!AM27-'OddsRatio_working_3-way'!R27/3)</f>
        <v>-0.75064080652282961</v>
      </c>
      <c r="AT27" s="11">
        <f>IF(('OddsRatio_working_3-way'!X27=0),IF(Q27&gt;0,-Q27^(1/3),(-Q27)^(1/3)),'OddsRatio_working_3-way'!AN27-'OddsRatio_working_3-way'!R27/3)</f>
        <v>-0.31811999047615491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1.37</v>
      </c>
      <c r="B28" s="4">
        <f>IF('True_Odds_Calculator_3-way'!B29="","",'True_Odds_Calculator_3-way'!B29)</f>
        <v>5.19</v>
      </c>
      <c r="C28" s="4">
        <f>IF('True_Odds_Calculator_3-way'!C29="","",'True_Odds_Calculator_3-way'!C29)</f>
        <v>8.3000000000000007</v>
      </c>
      <c r="D28" s="9">
        <f t="shared" si="13"/>
        <v>0.71084203731209439</v>
      </c>
      <c r="E28" s="9">
        <f t="shared" si="14"/>
        <v>0.17836329277127405</v>
      </c>
      <c r="F28" s="9">
        <f t="shared" si="15"/>
        <v>0.11079466991663162</v>
      </c>
      <c r="G28" s="9">
        <f t="shared" si="16"/>
        <v>1.0994116361206272</v>
      </c>
      <c r="H28" s="9">
        <f t="shared" si="17"/>
        <v>1.4067823053646322</v>
      </c>
      <c r="I28" s="9">
        <f t="shared" si="18"/>
        <v>5.6065347553454288</v>
      </c>
      <c r="J28" s="9">
        <f t="shared" si="19"/>
        <v>9.0257049436805801</v>
      </c>
      <c r="K28" s="11">
        <f t="shared" si="20"/>
        <v>0.72992700729927007</v>
      </c>
      <c r="L28" s="11">
        <f t="shared" si="21"/>
        <v>0.19267822736030826</v>
      </c>
      <c r="M28" s="11">
        <f t="shared" si="22"/>
        <v>0.12048192771084336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-0.19176643284669836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0.20096418753788195</v>
      </c>
      <c r="Q28" s="11">
        <f>2*'OddsRatio_working_3-way'!K28*'OddsRatio_working_3-way'!L28*'OddsRatio_working_3-way'!M28</f>
        <v>3.38894076792381E-2</v>
      </c>
      <c r="R28" s="11">
        <f t="shared" si="23"/>
        <v>0</v>
      </c>
      <c r="S28" s="11">
        <f t="shared" si="24"/>
        <v>-1.0479633195165936</v>
      </c>
      <c r="T28" s="11">
        <f t="shared" si="25"/>
        <v>-0.17672231357784038</v>
      </c>
      <c r="U28" s="11">
        <f>'OddsRatio_working_3-way'!S28-'OddsRatio_working_3-way'!R28^2/3</f>
        <v>-1.0479633195165936</v>
      </c>
      <c r="V28" s="11">
        <f>'OddsRatio_working_3-way'!S28*'OddsRatio_working_3-way'!R28/3-2*'OddsRatio_working_3-way'!R28^3/27-'OddsRatio_working_3-way'!T28</f>
        <v>0.17672231357784038</v>
      </c>
      <c r="W28" s="11">
        <f>'OddsRatio_working_3-way'!V28^2+4*'OddsRatio_working_3-way'!U28^3/27</f>
        <v>-0.13927318496001082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0.20646062643777588</v>
      </c>
      <c r="Y28" s="11">
        <f>IF('OddsRatio_working_3-way'!W28&gt;=0,IF('OddsRatio_working_3-way'!V28+SQRT('OddsRatio_working_3-way'!W28)&gt;0,0,PI()),ACOS('OddsRatio_working_3-way'!V28/(2*'OddsRatio_working_3-way'!X28)))</f>
        <v>1.1285390336972223</v>
      </c>
      <c r="Z28" s="11">
        <f>'OddsRatio_working_3-way'!X28^(1/3)*COS('OddsRatio_working_3-way'!Y28/3)</f>
        <v>0.54970581806031371</v>
      </c>
      <c r="AA28" s="11">
        <f>'OddsRatio_working_3-way'!X28^(1/3)*COS(('OddsRatio_working_3-way'!Y28+2*PI())/3)</f>
        <v>-0.46289137603127167</v>
      </c>
      <c r="AB28" s="11">
        <f>'OddsRatio_working_3-way'!X28^(1/3)*COS(('OddsRatio_working_3-way'!Y28+4*PI())/3)</f>
        <v>-8.6814442029042191E-2</v>
      </c>
      <c r="AC28" s="11">
        <f>'OddsRatio_working_3-way'!X28^(1/3)*SIN('OddsRatio_working_3-way'!Y28/3)</f>
        <v>0.21712811908219645</v>
      </c>
      <c r="AD28" s="11">
        <f>'OddsRatio_working_3-way'!X28^(1/3)*SIN(('OddsRatio_working_3-way'!Y28+2*PI())/3)</f>
        <v>0.36749514350724022</v>
      </c>
      <c r="AE28" s="11">
        <f>'OddsRatio_working_3-way'!X28^(1/3)*SIN(('OddsRatio_working_3-way'!Y28+4*PI())/3)</f>
        <v>-0.58462326258943664</v>
      </c>
      <c r="AF28" s="11">
        <f>-'OddsRatio_working_3-way'!U28/(3*'OddsRatio_working_3-way'!X28^(1/3))*COS(('OddsRatio_working_3-way'!Y28)/3)</f>
        <v>0.5497058180603136</v>
      </c>
      <c r="AG28" s="11">
        <f>-'OddsRatio_working_3-way'!U28/(3*'OddsRatio_working_3-way'!X28^(1/3))*COS(('OddsRatio_working_3-way'!Y28+2*PI())/3)</f>
        <v>-0.46289137603127162</v>
      </c>
      <c r="AH28" s="11">
        <f>-'OddsRatio_working_3-way'!U28/(3*'OddsRatio_working_3-way'!X28^(1/3))*COS(('OddsRatio_working_3-way'!Y28+4*PI())/3)</f>
        <v>-8.6814442029042177E-2</v>
      </c>
      <c r="AI28" s="11">
        <f>'OddsRatio_working_3-way'!U28/(3*'OddsRatio_working_3-way'!X28^(1/3))*SIN(('OddsRatio_working_3-way'!Y28)/3)</f>
        <v>-0.21712811908219642</v>
      </c>
      <c r="AJ28" s="11">
        <f>'OddsRatio_working_3-way'!U28/(3*'OddsRatio_working_3-way'!X28^(1/3))*SIN(('OddsRatio_working_3-way'!Y28+2*PI())/3)</f>
        <v>-0.36749514350724016</v>
      </c>
      <c r="AK28" s="11">
        <f>'OddsRatio_working_3-way'!U28/(3*'OddsRatio_working_3-way'!X28^(1/3))*SIN(('OddsRatio_working_3-way'!Y28+4*PI())/3)</f>
        <v>0.58462326258943653</v>
      </c>
      <c r="AL28" s="11">
        <f>'OddsRatio_working_3-way'!Z28+'OddsRatio_working_3-way'!AF28</f>
        <v>1.0994116361206272</v>
      </c>
      <c r="AM28" s="11">
        <f>'OddsRatio_working_3-way'!AA28+'OddsRatio_working_3-way'!AG28</f>
        <v>-0.92578275206254323</v>
      </c>
      <c r="AN28" s="11">
        <f>'OddsRatio_working_3-way'!AB28+'OddsRatio_working_3-way'!AH28</f>
        <v>-0.17362888405808435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1.0994116361206272</v>
      </c>
      <c r="AS28" s="11">
        <f>IF(('OddsRatio_working_3-way'!X28=0),IF(Q28&gt;0,-Q28^(1/3),(-Q28)^(1/3)),'OddsRatio_working_3-way'!AM28-'OddsRatio_working_3-way'!R28/3)</f>
        <v>-0.92578275206254323</v>
      </c>
      <c r="AT28" s="11">
        <f>IF(('OddsRatio_working_3-way'!X28=0),IF(Q28&gt;0,-Q28^(1/3),(-Q28)^(1/3)),'OddsRatio_working_3-way'!AN28-'OddsRatio_working_3-way'!R28/3)</f>
        <v>-0.17362888405808435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1.79</v>
      </c>
      <c r="B29" s="4">
        <f>IF('True_Odds_Calculator_3-way'!B30="","",'True_Odds_Calculator_3-way'!B30)</f>
        <v>3.89</v>
      </c>
      <c r="C29" s="4">
        <f>IF('True_Odds_Calculator_3-way'!C30="","",'True_Odds_Calculator_3-way'!C30)</f>
        <v>4.6500000000000004</v>
      </c>
      <c r="D29" s="9">
        <f t="shared" si="13"/>
        <v>0.54602071149268927</v>
      </c>
      <c r="E29" s="9">
        <f t="shared" si="14"/>
        <v>0.24742865881302437</v>
      </c>
      <c r="F29" s="9">
        <f t="shared" si="15"/>
        <v>0.20655062969428623</v>
      </c>
      <c r="G29" s="9">
        <f t="shared" si="16"/>
        <v>1.0524460247184928</v>
      </c>
      <c r="H29" s="9">
        <f t="shared" si="17"/>
        <v>1.8314323595276094</v>
      </c>
      <c r="I29" s="9">
        <f t="shared" si="18"/>
        <v>4.0415690114364438</v>
      </c>
      <c r="J29" s="9">
        <f t="shared" si="19"/>
        <v>4.8414279902224999</v>
      </c>
      <c r="K29" s="11">
        <f t="shared" si="20"/>
        <v>0.55865921787709494</v>
      </c>
      <c r="L29" s="11">
        <f t="shared" si="21"/>
        <v>0.25706940874035988</v>
      </c>
      <c r="M29" s="11">
        <f t="shared" si="22"/>
        <v>0.21505376344086019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-0.25737254278815058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0.22638538668430805</v>
      </c>
      <c r="Q29" s="11">
        <f>2*'OddsRatio_working_3-way'!K29*'OddsRatio_working_3-way'!L29*'OddsRatio_working_3-way'!M29</f>
        <v>6.1769546162157705E-2</v>
      </c>
      <c r="R29" s="11">
        <f t="shared" si="23"/>
        <v>0</v>
      </c>
      <c r="S29" s="11">
        <f t="shared" si="24"/>
        <v>-0.87960193512425766</v>
      </c>
      <c r="T29" s="11">
        <f t="shared" si="25"/>
        <v>-0.24000052800116164</v>
      </c>
      <c r="U29" s="11">
        <f>'OddsRatio_working_3-way'!S29-'OddsRatio_working_3-way'!R29^2/3</f>
        <v>-0.87960193512425766</v>
      </c>
      <c r="V29" s="11">
        <f>'OddsRatio_working_3-way'!S29*'OddsRatio_working_3-way'!R29/3-2*'OddsRatio_working_3-way'!R29^3/27-'OddsRatio_working_3-way'!T29</f>
        <v>0.24000052800116164</v>
      </c>
      <c r="W29" s="11">
        <f>'OddsRatio_working_3-way'!V29^2+4*'OddsRatio_working_3-way'!U29^3/27</f>
        <v>-4.3221618254053032E-2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0.15876230007064759</v>
      </c>
      <c r="Y29" s="11">
        <f>IF('OddsRatio_working_3-way'!W29&gt;=0,IF('OddsRatio_working_3-way'!V29+SQRT('OddsRatio_working_3-way'!W29)&gt;0,0,PI()),ACOS('OddsRatio_working_3-way'!V29/(2*'OddsRatio_working_3-way'!X29)))</f>
        <v>0.71384708389463192</v>
      </c>
      <c r="Z29" s="11">
        <f>'OddsRatio_working_3-way'!X29^(1/3)*COS('OddsRatio_working_3-way'!Y29/3)</f>
        <v>0.52622301235924651</v>
      </c>
      <c r="AA29" s="11">
        <f>'OddsRatio_working_3-way'!X29^(1/3)*COS(('OddsRatio_working_3-way'!Y29+2*PI())/3)</f>
        <v>-0.37364426027873499</v>
      </c>
      <c r="AB29" s="11">
        <f>'OddsRatio_working_3-way'!X29^(1/3)*COS(('OddsRatio_working_3-way'!Y29+4*PI())/3)</f>
        <v>-0.15257875208051186</v>
      </c>
      <c r="AC29" s="11">
        <f>'OddsRatio_working_3-way'!X29^(1/3)*SIN('OddsRatio_working_3-way'!Y29/3)</f>
        <v>0.12763223066678578</v>
      </c>
      <c r="AD29" s="11">
        <f>'OddsRatio_working_3-way'!X29^(1/3)*SIN(('OddsRatio_working_3-way'!Y29+2*PI())/3)</f>
        <v>0.39190638142568723</v>
      </c>
      <c r="AE29" s="11">
        <f>'OddsRatio_working_3-way'!X29^(1/3)*SIN(('OddsRatio_working_3-way'!Y29+4*PI())/3)</f>
        <v>-0.51953861209247287</v>
      </c>
      <c r="AF29" s="11">
        <f>-'OddsRatio_working_3-way'!U29/(3*'OddsRatio_working_3-way'!X29^(1/3))*COS(('OddsRatio_working_3-way'!Y29)/3)</f>
        <v>0.5262230123592464</v>
      </c>
      <c r="AG29" s="11">
        <f>-'OddsRatio_working_3-way'!U29/(3*'OddsRatio_working_3-way'!X29^(1/3))*COS(('OddsRatio_working_3-way'!Y29+2*PI())/3)</f>
        <v>-0.37364426027873493</v>
      </c>
      <c r="AH29" s="11">
        <f>-'OddsRatio_working_3-way'!U29/(3*'OddsRatio_working_3-way'!X29^(1/3))*COS(('OddsRatio_working_3-way'!Y29+4*PI())/3)</f>
        <v>-0.15257875208051183</v>
      </c>
      <c r="AI29" s="11">
        <f>'OddsRatio_working_3-way'!U29/(3*'OddsRatio_working_3-way'!X29^(1/3))*SIN(('OddsRatio_working_3-way'!Y29)/3)</f>
        <v>-0.12763223066678575</v>
      </c>
      <c r="AJ29" s="11">
        <f>'OddsRatio_working_3-way'!U29/(3*'OddsRatio_working_3-way'!X29^(1/3))*SIN(('OddsRatio_working_3-way'!Y29+2*PI())/3)</f>
        <v>-0.39190638142568712</v>
      </c>
      <c r="AK29" s="11">
        <f>'OddsRatio_working_3-way'!U29/(3*'OddsRatio_working_3-way'!X29^(1/3))*SIN(('OddsRatio_working_3-way'!Y29+4*PI())/3)</f>
        <v>0.51953861209247276</v>
      </c>
      <c r="AL29" s="11">
        <f>'OddsRatio_working_3-way'!Z29+'OddsRatio_working_3-way'!AF29</f>
        <v>1.0524460247184928</v>
      </c>
      <c r="AM29" s="11">
        <f>'OddsRatio_working_3-way'!AA29+'OddsRatio_working_3-way'!AG29</f>
        <v>-0.74728852055746997</v>
      </c>
      <c r="AN29" s="11">
        <f>'OddsRatio_working_3-way'!AB29+'OddsRatio_working_3-way'!AH29</f>
        <v>-0.30515750416102372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1.0524460247184928</v>
      </c>
      <c r="AS29" s="11">
        <f>IF(('OddsRatio_working_3-way'!X29=0),IF(Q29&gt;0,-Q29^(1/3),(-Q29)^(1/3)),'OddsRatio_working_3-way'!AM29-'OddsRatio_working_3-way'!R29/3)</f>
        <v>-0.74728852055746997</v>
      </c>
      <c r="AT29" s="11">
        <f>IF(('OddsRatio_working_3-way'!X29=0),IF(Q29&gt;0,-Q29^(1/3),(-Q29)^(1/3)),'OddsRatio_working_3-way'!AN29-'OddsRatio_working_3-way'!R29/3)</f>
        <v>-0.30515750416102372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1.97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4.07</v>
      </c>
      <c r="D30" s="9">
        <f t="shared" si="13"/>
        <v>0.49620019054813891</v>
      </c>
      <c r="E30" s="9">
        <f t="shared" si="14"/>
        <v>0.2664630113560843</v>
      </c>
      <c r="F30" s="9">
        <f t="shared" si="15"/>
        <v>0.23733679809577682</v>
      </c>
      <c r="G30" s="9">
        <f t="shared" si="16"/>
        <v>1.046717145118067</v>
      </c>
      <c r="H30" s="9">
        <f t="shared" si="17"/>
        <v>2.0153156307645248</v>
      </c>
      <c r="I30" s="9">
        <f t="shared" si="18"/>
        <v>3.752866091660517</v>
      </c>
      <c r="J30" s="9">
        <f t="shared" si="19"/>
        <v>4.2134216355124661</v>
      </c>
      <c r="K30" s="11">
        <f t="shared" si="20"/>
        <v>0.50761421319796951</v>
      </c>
      <c r="L30" s="11">
        <f t="shared" si="21"/>
        <v>0.27548209366391185</v>
      </c>
      <c r="M30" s="11">
        <f t="shared" si="22"/>
        <v>0.24570024570024568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-0.26909064384417836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0.22917042676240562</v>
      </c>
      <c r="Q30" s="11">
        <f>2*'OddsRatio_working_3-way'!K30*'OddsRatio_working_3-way'!L30*'OddsRatio_working_3-way'!M30</f>
        <v>6.8716769643899736E-2</v>
      </c>
      <c r="R30" s="11">
        <f t="shared" si="23"/>
        <v>0</v>
      </c>
      <c r="S30" s="11">
        <f t="shared" si="24"/>
        <v>-0.85164769569287135</v>
      </c>
      <c r="T30" s="11">
        <f t="shared" si="25"/>
        <v>-0.2553666253951638</v>
      </c>
      <c r="U30" s="11">
        <f>'OddsRatio_working_3-way'!S30-'OddsRatio_working_3-way'!R30^2/3</f>
        <v>-0.85164769569287135</v>
      </c>
      <c r="V30" s="11">
        <f>'OddsRatio_working_3-way'!S30*'OddsRatio_working_3-way'!R30/3-2*'OddsRatio_working_3-way'!R30^3/27-'OddsRatio_working_3-way'!T30</f>
        <v>0.2553666253951638</v>
      </c>
      <c r="W30" s="11">
        <f>'OddsRatio_working_3-way'!V30^2+4*'OddsRatio_working_3-way'!U30^3/27</f>
        <v>-2.6299487802497204E-2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0.15125442238841408</v>
      </c>
      <c r="Y30" s="11">
        <f>IF('OddsRatio_working_3-way'!W30&gt;=0,IF('OddsRatio_working_3-way'!V30+SQRT('OddsRatio_working_3-way'!W30)&gt;0,0,PI()),ACOS('OddsRatio_working_3-way'!V30/(2*'OddsRatio_working_3-way'!X30)))</f>
        <v>0.56579531527492843</v>
      </c>
      <c r="Z30" s="11">
        <f>'OddsRatio_working_3-way'!X30^(1/3)*COS('OddsRatio_working_3-way'!Y30/3)</f>
        <v>0.52335857255903351</v>
      </c>
      <c r="AA30" s="11">
        <f>'OddsRatio_working_3-way'!X30^(1/3)*COS(('OddsRatio_working_3-way'!Y30+2*PI())/3)</f>
        <v>-0.34818811426802876</v>
      </c>
      <c r="AB30" s="11">
        <f>'OddsRatio_working_3-way'!X30^(1/3)*COS(('OddsRatio_working_3-way'!Y30+4*PI())/3)</f>
        <v>-0.17517045829100436</v>
      </c>
      <c r="AC30" s="11">
        <f>'OddsRatio_working_3-way'!X30^(1/3)*SIN('OddsRatio_working_3-way'!Y30/3)</f>
        <v>9.9891790252893034E-2</v>
      </c>
      <c r="AD30" s="11">
        <f>'OddsRatio_working_3-way'!X30^(1/3)*SIN(('OddsRatio_working_3-way'!Y30+2*PI())/3)</f>
        <v>0.40329592399803793</v>
      </c>
      <c r="AE30" s="11">
        <f>'OddsRatio_working_3-way'!X30^(1/3)*SIN(('OddsRatio_working_3-way'!Y30+4*PI())/3)</f>
        <v>-0.50318771425093101</v>
      </c>
      <c r="AF30" s="11">
        <f>-'OddsRatio_working_3-way'!U30/(3*'OddsRatio_working_3-way'!X30^(1/3))*COS(('OddsRatio_working_3-way'!Y30)/3)</f>
        <v>0.52335857255903351</v>
      </c>
      <c r="AG30" s="11">
        <f>-'OddsRatio_working_3-way'!U30/(3*'OddsRatio_working_3-way'!X30^(1/3))*COS(('OddsRatio_working_3-way'!Y30+2*PI())/3)</f>
        <v>-0.34818811426802876</v>
      </c>
      <c r="AH30" s="11">
        <f>-'OddsRatio_working_3-way'!U30/(3*'OddsRatio_working_3-way'!X30^(1/3))*COS(('OddsRatio_working_3-way'!Y30+4*PI())/3)</f>
        <v>-0.17517045829100436</v>
      </c>
      <c r="AI30" s="11">
        <f>'OddsRatio_working_3-way'!U30/(3*'OddsRatio_working_3-way'!X30^(1/3))*SIN(('OddsRatio_working_3-way'!Y30)/3)</f>
        <v>-9.9891790252893034E-2</v>
      </c>
      <c r="AJ30" s="11">
        <f>'OddsRatio_working_3-way'!U30/(3*'OddsRatio_working_3-way'!X30^(1/3))*SIN(('OddsRatio_working_3-way'!Y30+2*PI())/3)</f>
        <v>-0.40329592399803793</v>
      </c>
      <c r="AK30" s="11">
        <f>'OddsRatio_working_3-way'!U30/(3*'OddsRatio_working_3-way'!X30^(1/3))*SIN(('OddsRatio_working_3-way'!Y30+4*PI())/3)</f>
        <v>0.50318771425093101</v>
      </c>
      <c r="AL30" s="11">
        <f>'OddsRatio_working_3-way'!Z30+'OddsRatio_working_3-way'!AF30</f>
        <v>1.046717145118067</v>
      </c>
      <c r="AM30" s="11">
        <f>'OddsRatio_working_3-way'!AA30+'OddsRatio_working_3-way'!AG30</f>
        <v>-0.69637622853605752</v>
      </c>
      <c r="AN30" s="11">
        <f>'OddsRatio_working_3-way'!AB30+'OddsRatio_working_3-way'!AH30</f>
        <v>-0.35034091658200872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1.046717145118067</v>
      </c>
      <c r="AS30" s="11">
        <f>IF(('OddsRatio_working_3-way'!X30=0),IF(Q30&gt;0,-Q30^(1/3),(-Q30)^(1/3)),'OddsRatio_working_3-way'!AM30-'OddsRatio_working_3-way'!R30/3)</f>
        <v>-0.69637622853605752</v>
      </c>
      <c r="AT30" s="11">
        <f>IF(('OddsRatio_working_3-way'!X30=0),IF(Q30&gt;0,-Q30^(1/3),(-Q30)^(1/3)),'OddsRatio_working_3-way'!AN30-'OddsRatio_working_3-way'!R30/3)</f>
        <v>-0.35034091658200872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2.82</v>
      </c>
      <c r="B31" s="4">
        <f>IF('True_Odds_Calculator_3-way'!B32="","",'True_Odds_Calculator_3-way'!B32)</f>
        <v>3.21</v>
      </c>
      <c r="C31" s="4">
        <f>IF('True_Odds_Calculator_3-way'!C32="","",'True_Odds_Calculator_3-way'!C32)</f>
        <v>2.77</v>
      </c>
      <c r="D31" s="9">
        <f t="shared" si="13"/>
        <v>0.34538790380969786</v>
      </c>
      <c r="E31" s="9">
        <f t="shared" si="14"/>
        <v>0.30289903792095585</v>
      </c>
      <c r="F31" s="9">
        <f t="shared" si="15"/>
        <v>0.35171305826934623</v>
      </c>
      <c r="G31" s="9">
        <f t="shared" si="16"/>
        <v>1.0413710843993904</v>
      </c>
      <c r="H31" s="9">
        <f t="shared" si="17"/>
        <v>2.8952953736068907</v>
      </c>
      <c r="I31" s="9">
        <f t="shared" si="18"/>
        <v>3.3014300965226528</v>
      </c>
      <c r="J31" s="9">
        <f t="shared" si="19"/>
        <v>2.8432268193869206</v>
      </c>
      <c r="K31" s="11">
        <f t="shared" si="20"/>
        <v>0.3546099290780142</v>
      </c>
      <c r="L31" s="11">
        <f t="shared" si="21"/>
        <v>0.3115264797507788</v>
      </c>
      <c r="M31" s="11">
        <f t="shared" si="22"/>
        <v>0.36101083032490977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-0.2839245971440254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0.23130982699061847</v>
      </c>
      <c r="Q31" s="11">
        <f>2*'OddsRatio_working_3-way'!K31*'OddsRatio_working_3-way'!L31*'OddsRatio_working_3-way'!M31</f>
        <v>7.9762009307109819E-2</v>
      </c>
      <c r="R31" s="11">
        <f t="shared" si="23"/>
        <v>0</v>
      </c>
      <c r="S31" s="11">
        <f t="shared" si="24"/>
        <v>-0.81468752379098308</v>
      </c>
      <c r="T31" s="11">
        <f t="shared" si="25"/>
        <v>-0.28092673234171828</v>
      </c>
      <c r="U31" s="11">
        <f>'OddsRatio_working_3-way'!S31-'OddsRatio_working_3-way'!R31^2/3</f>
        <v>-0.81468752379098308</v>
      </c>
      <c r="V31" s="11">
        <f>'OddsRatio_working_3-way'!S31*'OddsRatio_working_3-way'!R31/3-2*'OddsRatio_working_3-way'!R31^3/27-'OddsRatio_working_3-way'!T31</f>
        <v>0.28092673234171828</v>
      </c>
      <c r="W31" s="11">
        <f>'OddsRatio_working_3-way'!V31^2+4*'OddsRatio_working_3-way'!U31^3/27</f>
        <v>-1.1869784888214191E-3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0.14151573007356535</v>
      </c>
      <c r="Y31" s="11">
        <f>IF('OddsRatio_working_3-way'!W31&gt;=0,IF('OddsRatio_working_3-way'!V31+SQRT('OddsRatio_working_3-way'!W31)&gt;0,0,PI()),ACOS('OddsRatio_working_3-way'!V31/(2*'OddsRatio_working_3-way'!X31)))</f>
        <v>0.12202957821704974</v>
      </c>
      <c r="Z31" s="11">
        <f>'OddsRatio_working_3-way'!X31^(1/3)*COS('OddsRatio_working_3-way'!Y31/3)</f>
        <v>0.52068554219969521</v>
      </c>
      <c r="AA31" s="11">
        <f>'OddsRatio_working_3-way'!X31^(1/3)*COS(('OddsRatio_working_3-way'!Y31+2*PI())/3)</f>
        <v>-0.2786950340639287</v>
      </c>
      <c r="AB31" s="11">
        <f>'OddsRatio_working_3-way'!X31^(1/3)*COS(('OddsRatio_working_3-way'!Y31+4*PI())/3)</f>
        <v>-0.24199050813576686</v>
      </c>
      <c r="AC31" s="11">
        <f>'OddsRatio_working_3-way'!X31^(1/3)*SIN('OddsRatio_working_3-way'!Y31/3)</f>
        <v>2.1191367925102081E-2</v>
      </c>
      <c r="AD31" s="11">
        <f>'OddsRatio_working_3-way'!X31^(1/3)*SIN(('OddsRatio_working_3-way'!Y31+2*PI())/3)</f>
        <v>0.44033122296565941</v>
      </c>
      <c r="AE31" s="11">
        <f>'OddsRatio_working_3-way'!X31^(1/3)*SIN(('OddsRatio_working_3-way'!Y31+4*PI())/3)</f>
        <v>-0.46152259089076131</v>
      </c>
      <c r="AF31" s="11">
        <f>-'OddsRatio_working_3-way'!U31/(3*'OddsRatio_working_3-way'!X31^(1/3))*COS(('OddsRatio_working_3-way'!Y31)/3)</f>
        <v>0.52068554219969521</v>
      </c>
      <c r="AG31" s="11">
        <f>-'OddsRatio_working_3-way'!U31/(3*'OddsRatio_working_3-way'!X31^(1/3))*COS(('OddsRatio_working_3-way'!Y31+2*PI())/3)</f>
        <v>-0.2786950340639287</v>
      </c>
      <c r="AH31" s="11">
        <f>-'OddsRatio_working_3-way'!U31/(3*'OddsRatio_working_3-way'!X31^(1/3))*COS(('OddsRatio_working_3-way'!Y31+4*PI())/3)</f>
        <v>-0.24199050813576686</v>
      </c>
      <c r="AI31" s="11">
        <f>'OddsRatio_working_3-way'!U31/(3*'OddsRatio_working_3-way'!X31^(1/3))*SIN(('OddsRatio_working_3-way'!Y31)/3)</f>
        <v>-2.1191367925102081E-2</v>
      </c>
      <c r="AJ31" s="11">
        <f>'OddsRatio_working_3-way'!U31/(3*'OddsRatio_working_3-way'!X31^(1/3))*SIN(('OddsRatio_working_3-way'!Y31+2*PI())/3)</f>
        <v>-0.44033122296565941</v>
      </c>
      <c r="AK31" s="11">
        <f>'OddsRatio_working_3-way'!U31/(3*'OddsRatio_working_3-way'!X31^(1/3))*SIN(('OddsRatio_working_3-way'!Y31+4*PI())/3)</f>
        <v>0.46152259089076131</v>
      </c>
      <c r="AL31" s="11">
        <f>'OddsRatio_working_3-way'!Z31+'OddsRatio_working_3-way'!AF31</f>
        <v>1.0413710843993904</v>
      </c>
      <c r="AM31" s="11">
        <f>'OddsRatio_working_3-way'!AA31+'OddsRatio_working_3-way'!AG31</f>
        <v>-0.55739006812785741</v>
      </c>
      <c r="AN31" s="11">
        <f>'OddsRatio_working_3-way'!AB31+'OddsRatio_working_3-way'!AH31</f>
        <v>-0.48398101627153373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1.0413710843993904</v>
      </c>
      <c r="AS31" s="11">
        <f>IF(('OddsRatio_working_3-way'!X31=0),IF(Q31&gt;0,-Q31^(1/3),(-Q31)^(1/3)),'OddsRatio_working_3-way'!AM31-'OddsRatio_working_3-way'!R31/3)</f>
        <v>-0.55739006812785741</v>
      </c>
      <c r="AT31" s="11">
        <f>IF(('OddsRatio_working_3-way'!X31=0),IF(Q31&gt;0,-Q31^(1/3),(-Q31)^(1/3)),'OddsRatio_working_3-way'!AN31-'OddsRatio_working_3-way'!R31/3)</f>
        <v>-0.48398101627153373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2.92</v>
      </c>
      <c r="B32" s="4">
        <f>IF('True_Odds_Calculator_3-way'!B33="","",'True_Odds_Calculator_3-way'!B33)</f>
        <v>3.27</v>
      </c>
      <c r="C32" s="4">
        <f>IF('True_Odds_Calculator_3-way'!C33="","",'True_Odds_Calculator_3-way'!C33)</f>
        <v>2.64</v>
      </c>
      <c r="D32" s="9">
        <f t="shared" si="13"/>
        <v>0.3334077227126549</v>
      </c>
      <c r="E32" s="9">
        <f t="shared" si="14"/>
        <v>0.29728354540251367</v>
      </c>
      <c r="F32" s="9">
        <f t="shared" si="15"/>
        <v>0.36930873188483149</v>
      </c>
      <c r="G32" s="9">
        <f t="shared" si="16"/>
        <v>1.0413180442525118</v>
      </c>
      <c r="H32" s="9">
        <f t="shared" si="17"/>
        <v>2.9993306449648229</v>
      </c>
      <c r="I32" s="9">
        <f t="shared" si="18"/>
        <v>3.3637919604532023</v>
      </c>
      <c r="J32" s="9">
        <f t="shared" si="19"/>
        <v>2.7077615925741201</v>
      </c>
      <c r="K32" s="11">
        <f t="shared" si="20"/>
        <v>0.34246575342465752</v>
      </c>
      <c r="L32" s="11">
        <f t="shared" si="21"/>
        <v>0.3058103975535168</v>
      </c>
      <c r="M32" s="11">
        <f t="shared" si="22"/>
        <v>0.37878787878787878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-0.28355440797315901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0.23127784061553072</v>
      </c>
      <c r="Q32" s="11">
        <f>2*'OddsRatio_working_3-way'!K32*'OddsRatio_working_3-way'!L32*'OddsRatio_working_3-way'!M32</f>
        <v>7.9340597123681189E-2</v>
      </c>
      <c r="R32" s="11">
        <f t="shared" si="23"/>
        <v>0</v>
      </c>
      <c r="S32" s="11">
        <f t="shared" si="24"/>
        <v>-0.81563831882812154</v>
      </c>
      <c r="T32" s="11">
        <f t="shared" si="25"/>
        <v>-0.27980731349163684</v>
      </c>
      <c r="U32" s="11">
        <f>'OddsRatio_working_3-way'!S32-'OddsRatio_working_3-way'!R32^2/3</f>
        <v>-0.81563831882812154</v>
      </c>
      <c r="V32" s="11">
        <f>'OddsRatio_working_3-way'!S32*'OddsRatio_working_3-way'!R32/3-2*'OddsRatio_working_3-way'!R32^3/27-'OddsRatio_working_3-way'!T32</f>
        <v>0.27980731349163684</v>
      </c>
      <c r="W32" s="11">
        <f>'OddsRatio_working_3-way'!V32^2+4*'OddsRatio_working_3-way'!U32^3/27</f>
        <v>-2.0954722719151581E-3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0.14176353987831489</v>
      </c>
      <c r="Y32" s="11">
        <f>IF('OddsRatio_working_3-way'!W32&gt;=0,IF('OddsRatio_working_3-way'!V32+SQRT('OddsRatio_working_3-way'!W32)&gt;0,0,PI()),ACOS('OddsRatio_working_3-way'!V32/(2*'OddsRatio_working_3-way'!X32)))</f>
        <v>0.16216290362731156</v>
      </c>
      <c r="Z32" s="11">
        <f>'OddsRatio_working_3-way'!X32^(1/3)*COS('OddsRatio_working_3-way'!Y32/3)</f>
        <v>0.52065902212625581</v>
      </c>
      <c r="AA32" s="11">
        <f>'OddsRatio_working_3-way'!X32^(1/3)*COS(('OddsRatio_working_3-way'!Y32+2*PI())/3)</f>
        <v>-0.28472657473744428</v>
      </c>
      <c r="AB32" s="11">
        <f>'OddsRatio_working_3-way'!X32^(1/3)*COS(('OddsRatio_working_3-way'!Y32+4*PI())/3)</f>
        <v>-0.23593244738881144</v>
      </c>
      <c r="AC32" s="11">
        <f>'OddsRatio_working_3-way'!X32^(1/3)*SIN('OddsRatio_working_3-way'!Y32/3)</f>
        <v>2.8171302559605947E-2</v>
      </c>
      <c r="AD32" s="11">
        <f>'OddsRatio_working_3-way'!X32^(1/3)*SIN(('OddsRatio_working_3-way'!Y32+2*PI())/3)</f>
        <v>0.43681828859109872</v>
      </c>
      <c r="AE32" s="11">
        <f>'OddsRatio_working_3-way'!X32^(1/3)*SIN(('OddsRatio_working_3-way'!Y32+4*PI())/3)</f>
        <v>-0.46498959115070471</v>
      </c>
      <c r="AF32" s="11">
        <f>-'OddsRatio_working_3-way'!U32/(3*'OddsRatio_working_3-way'!X32^(1/3))*COS(('OddsRatio_working_3-way'!Y32)/3)</f>
        <v>0.52065902212625592</v>
      </c>
      <c r="AG32" s="11">
        <f>-'OddsRatio_working_3-way'!U32/(3*'OddsRatio_working_3-way'!X32^(1/3))*COS(('OddsRatio_working_3-way'!Y32+2*PI())/3)</f>
        <v>-0.28472657473744434</v>
      </c>
      <c r="AH32" s="11">
        <f>-'OddsRatio_working_3-way'!U32/(3*'OddsRatio_working_3-way'!X32^(1/3))*COS(('OddsRatio_working_3-way'!Y32+4*PI())/3)</f>
        <v>-0.2359324473888115</v>
      </c>
      <c r="AI32" s="11">
        <f>'OddsRatio_working_3-way'!U32/(3*'OddsRatio_working_3-way'!X32^(1/3))*SIN(('OddsRatio_working_3-way'!Y32)/3)</f>
        <v>-2.8171302559605954E-2</v>
      </c>
      <c r="AJ32" s="11">
        <f>'OddsRatio_working_3-way'!U32/(3*'OddsRatio_working_3-way'!X32^(1/3))*SIN(('OddsRatio_working_3-way'!Y32+2*PI())/3)</f>
        <v>-0.43681828859109878</v>
      </c>
      <c r="AK32" s="11">
        <f>'OddsRatio_working_3-way'!U32/(3*'OddsRatio_working_3-way'!X32^(1/3))*SIN(('OddsRatio_working_3-way'!Y32+4*PI())/3)</f>
        <v>0.46498959115070482</v>
      </c>
      <c r="AL32" s="11">
        <f>'OddsRatio_working_3-way'!Z32+'OddsRatio_working_3-way'!AF32</f>
        <v>1.0413180442525118</v>
      </c>
      <c r="AM32" s="11">
        <f>'OddsRatio_working_3-way'!AA32+'OddsRatio_working_3-way'!AG32</f>
        <v>-0.56945314947488868</v>
      </c>
      <c r="AN32" s="11">
        <f>'OddsRatio_working_3-way'!AB32+'OddsRatio_working_3-way'!AH32</f>
        <v>-0.47186489477762295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1.0413180442525118</v>
      </c>
      <c r="AS32" s="11">
        <f>IF(('OddsRatio_working_3-way'!X32=0),IF(Q32&gt;0,-Q32^(1/3),(-Q32)^(1/3)),'OddsRatio_working_3-way'!AM32-'OddsRatio_working_3-way'!R32/3)</f>
        <v>-0.56945314947488868</v>
      </c>
      <c r="AT32" s="11">
        <f>IF(('OddsRatio_working_3-way'!X32=0),IF(Q32&gt;0,-Q32^(1/3),(-Q32)^(1/3)),'OddsRatio_working_3-way'!AN32-'OddsRatio_working_3-way'!R32/3)</f>
        <v>-0.47186489477762295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1.36</v>
      </c>
      <c r="B33" s="4">
        <f>IF('True_Odds_Calculator_3-way'!B34="","",'True_Odds_Calculator_3-way'!B34)</f>
        <v>5.15</v>
      </c>
      <c r="C33" s="4">
        <f>IF('True_Odds_Calculator_3-way'!C34="","",'True_Odds_Calculator_3-way'!C34)</f>
        <v>9.69</v>
      </c>
      <c r="D33" s="9">
        <f t="shared" si="13"/>
        <v>0.72062022467920028</v>
      </c>
      <c r="E33" s="9">
        <f t="shared" si="14"/>
        <v>0.18284061036150218</v>
      </c>
      <c r="F33" s="9">
        <f t="shared" si="15"/>
        <v>9.6539164959297652E-2</v>
      </c>
      <c r="G33" s="9">
        <f t="shared" si="16"/>
        <v>1.0769263821205453</v>
      </c>
      <c r="H33" s="9">
        <f t="shared" si="17"/>
        <v>1.3876934975633963</v>
      </c>
      <c r="I33" s="9">
        <f t="shared" si="18"/>
        <v>5.469244485800262</v>
      </c>
      <c r="J33" s="9">
        <f t="shared" si="19"/>
        <v>10.358490260627537</v>
      </c>
      <c r="K33" s="11">
        <f t="shared" si="20"/>
        <v>0.73529411764705876</v>
      </c>
      <c r="L33" s="11">
        <f t="shared" si="21"/>
        <v>0.1941747572815534</v>
      </c>
      <c r="M33" s="11">
        <f t="shared" si="22"/>
        <v>0.10319917440660475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-0.19129360842897392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0.19449301858469198</v>
      </c>
      <c r="Q33" s="11">
        <f>2*'OddsRatio_working_3-way'!K33*'OddsRatio_working_3-way'!L33*'OddsRatio_working_3-way'!M33</f>
        <v>2.9468639179498785E-2</v>
      </c>
      <c r="R33" s="11">
        <f t="shared" si="23"/>
        <v>0</v>
      </c>
      <c r="S33" s="11">
        <f t="shared" si="24"/>
        <v>-1.0167251283615468</v>
      </c>
      <c r="T33" s="11">
        <f t="shared" si="25"/>
        <v>-0.15404926187296164</v>
      </c>
      <c r="U33" s="11">
        <f>'OddsRatio_working_3-way'!S33-'OddsRatio_working_3-way'!R33^2/3</f>
        <v>-1.0167251283615468</v>
      </c>
      <c r="V33" s="11">
        <f>'OddsRatio_working_3-way'!S33*'OddsRatio_working_3-way'!R33/3-2*'OddsRatio_working_3-way'!R33^3/27-'OddsRatio_working_3-way'!T33</f>
        <v>0.15404926187296164</v>
      </c>
      <c r="W33" s="11">
        <f>'OddsRatio_working_3-way'!V33^2+4*'OddsRatio_working_3-way'!U33^3/27</f>
        <v>-0.13197538096966505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0.19729835025493075</v>
      </c>
      <c r="Y33" s="11">
        <f>IF('OddsRatio_working_3-way'!W33&gt;=0,IF('OddsRatio_working_3-way'!V33+SQRT('OddsRatio_working_3-way'!W33)&gt;0,0,PI()),ACOS('OddsRatio_working_3-way'!V33/(2*'OddsRatio_working_3-way'!X33)))</f>
        <v>1.1697338472135141</v>
      </c>
      <c r="Z33" s="11">
        <f>'OddsRatio_working_3-way'!X33^(1/3)*COS('OddsRatio_working_3-way'!Y33/3)</f>
        <v>0.53846319106027274</v>
      </c>
      <c r="AA33" s="11">
        <f>'OddsRatio_working_3-way'!X33^(1/3)*COS(('OddsRatio_working_3-way'!Y33+2*PI())/3)</f>
        <v>-0.46086751595028602</v>
      </c>
      <c r="AB33" s="11">
        <f>'OddsRatio_working_3-way'!X33^(1/3)*COS(('OddsRatio_working_3-way'!Y33+4*PI())/3)</f>
        <v>-7.7595675109986884E-2</v>
      </c>
      <c r="AC33" s="11">
        <f>'OddsRatio_working_3-way'!X33^(1/3)*SIN('OddsRatio_working_3-way'!Y33/3)</f>
        <v>0.22128210048195027</v>
      </c>
      <c r="AD33" s="11">
        <f>'OddsRatio_working_3-way'!X33^(1/3)*SIN(('OddsRatio_working_3-way'!Y33+2*PI())/3)</f>
        <v>0.35568175222005499</v>
      </c>
      <c r="AE33" s="11">
        <f>'OddsRatio_working_3-way'!X33^(1/3)*SIN(('OddsRatio_working_3-way'!Y33+4*PI())/3)</f>
        <v>-0.57696385270200501</v>
      </c>
      <c r="AF33" s="11">
        <f>-'OddsRatio_working_3-way'!U33/(3*'OddsRatio_working_3-way'!X33^(1/3))*COS(('OddsRatio_working_3-way'!Y33)/3)</f>
        <v>0.53846319106027263</v>
      </c>
      <c r="AG33" s="11">
        <f>-'OddsRatio_working_3-way'!U33/(3*'OddsRatio_working_3-way'!X33^(1/3))*COS(('OddsRatio_working_3-way'!Y33+2*PI())/3)</f>
        <v>-0.46086751595028591</v>
      </c>
      <c r="AH33" s="11">
        <f>-'OddsRatio_working_3-way'!U33/(3*'OddsRatio_working_3-way'!X33^(1/3))*COS(('OddsRatio_working_3-way'!Y33+4*PI())/3)</f>
        <v>-7.759567510998687E-2</v>
      </c>
      <c r="AI33" s="11">
        <f>'OddsRatio_working_3-way'!U33/(3*'OddsRatio_working_3-way'!X33^(1/3))*SIN(('OddsRatio_working_3-way'!Y33)/3)</f>
        <v>-0.22128210048195021</v>
      </c>
      <c r="AJ33" s="11">
        <f>'OddsRatio_working_3-way'!U33/(3*'OddsRatio_working_3-way'!X33^(1/3))*SIN(('OddsRatio_working_3-way'!Y33+2*PI())/3)</f>
        <v>-0.35568175222005488</v>
      </c>
      <c r="AK33" s="11">
        <f>'OddsRatio_working_3-way'!U33/(3*'OddsRatio_working_3-way'!X33^(1/3))*SIN(('OddsRatio_working_3-way'!Y33+4*PI())/3)</f>
        <v>0.5769638527020049</v>
      </c>
      <c r="AL33" s="11">
        <f>'OddsRatio_working_3-way'!Z33+'OddsRatio_working_3-way'!AF33</f>
        <v>1.0769263821205453</v>
      </c>
      <c r="AM33" s="11">
        <f>'OddsRatio_working_3-way'!AA33+'OddsRatio_working_3-way'!AG33</f>
        <v>-0.92173503190057193</v>
      </c>
      <c r="AN33" s="11">
        <f>'OddsRatio_working_3-way'!AB33+'OddsRatio_working_3-way'!AH33</f>
        <v>-0.15519135021997377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1.0769263821205453</v>
      </c>
      <c r="AS33" s="11">
        <f>IF(('OddsRatio_working_3-way'!X33=0),IF(Q33&gt;0,-Q33^(1/3),(-Q33)^(1/3)),'OddsRatio_working_3-way'!AM33-'OddsRatio_working_3-way'!R33/3)</f>
        <v>-0.92173503190057193</v>
      </c>
      <c r="AT33" s="11">
        <f>IF(('OddsRatio_working_3-way'!X33=0),IF(Q33&gt;0,-Q33^(1/3),(-Q33)^(1/3)),'OddsRatio_working_3-way'!AN33-'OddsRatio_working_3-way'!R33/3)</f>
        <v>-0.15519135021997377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1.55</v>
      </c>
      <c r="B34" s="4">
        <f>IF('True_Odds_Calculator_3-way'!B35="","",'True_Odds_Calculator_3-way'!B35)</f>
        <v>3.92</v>
      </c>
      <c r="C34" s="4">
        <f>IF('True_Odds_Calculator_3-way'!C35="","",'True_Odds_Calculator_3-way'!C35)</f>
        <v>7.05</v>
      </c>
      <c r="D34" s="9">
        <f t="shared" si="13"/>
        <v>0.62698344014156959</v>
      </c>
      <c r="E34" s="9">
        <f t="shared" si="14"/>
        <v>0.24046656196211585</v>
      </c>
      <c r="F34" s="9">
        <f t="shared" si="15"/>
        <v>0.13254999789631461</v>
      </c>
      <c r="G34" s="9">
        <f t="shared" si="16"/>
        <v>1.0817062837611657</v>
      </c>
      <c r="H34" s="9">
        <f t="shared" si="17"/>
        <v>1.5949384560686406</v>
      </c>
      <c r="I34" s="9">
        <f t="shared" si="18"/>
        <v>4.1585823485826037</v>
      </c>
      <c r="J34" s="9">
        <f t="shared" si="19"/>
        <v>7.5443230167550519</v>
      </c>
      <c r="K34" s="11">
        <f t="shared" si="20"/>
        <v>0.64516129032258063</v>
      </c>
      <c r="L34" s="11">
        <f t="shared" si="21"/>
        <v>0.25510204081632654</v>
      </c>
      <c r="M34" s="11">
        <f t="shared" si="22"/>
        <v>0.14184397163120568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-0.22682662632657724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0.22224401085073703</v>
      </c>
      <c r="Q34" s="11">
        <f>2*'OddsRatio_working_3-way'!K34*'OddsRatio_working_3-way'!L34*'OddsRatio_working_3-way'!M34</f>
        <v>4.6689918245953158E-2</v>
      </c>
      <c r="R34" s="11">
        <f t="shared" si="23"/>
        <v>0</v>
      </c>
      <c r="S34" s="11">
        <f t="shared" si="24"/>
        <v>-0.97979683624424974</v>
      </c>
      <c r="T34" s="11">
        <f t="shared" si="25"/>
        <v>-0.20583967147988441</v>
      </c>
      <c r="U34" s="11">
        <f>'OddsRatio_working_3-way'!S34-'OddsRatio_working_3-way'!R34^2/3</f>
        <v>-0.97979683624424974</v>
      </c>
      <c r="V34" s="11">
        <f>'OddsRatio_working_3-way'!S34*'OddsRatio_working_3-way'!R34/3-2*'OddsRatio_working_3-way'!R34^3/27-'OddsRatio_working_3-way'!T34</f>
        <v>0.20583967147988441</v>
      </c>
      <c r="W34" s="11">
        <f>'OddsRatio_working_3-way'!V34^2+4*'OddsRatio_working_3-way'!U34^3/27</f>
        <v>-9.6979180152986733E-2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0.18664749563544475</v>
      </c>
      <c r="Y34" s="11">
        <f>IF('OddsRatio_working_3-way'!W34&gt;=0,IF('OddsRatio_working_3-way'!V34+SQRT('OddsRatio_working_3-way'!W34)&gt;0,0,PI()),ACOS('OddsRatio_working_3-way'!V34/(2*'OddsRatio_working_3-way'!X34)))</f>
        <v>0.98673938955286677</v>
      </c>
      <c r="Z34" s="11">
        <f>'OddsRatio_working_3-way'!X34^(1/3)*COS('OddsRatio_working_3-way'!Y34/3)</f>
        <v>0.54085314188058287</v>
      </c>
      <c r="AA34" s="11">
        <f>'OddsRatio_working_3-way'!X34^(1/3)*COS(('OddsRatio_working_3-way'!Y34+2*PI())/3)</f>
        <v>-0.43029407310845896</v>
      </c>
      <c r="AB34" s="11">
        <f>'OddsRatio_working_3-way'!X34^(1/3)*COS(('OddsRatio_working_3-way'!Y34+4*PI())/3)</f>
        <v>-0.11055906877212407</v>
      </c>
      <c r="AC34" s="11">
        <f>'OddsRatio_working_3-way'!X34^(1/3)*SIN('OddsRatio_working_3-way'!Y34/3)</f>
        <v>0.18459909082292922</v>
      </c>
      <c r="AD34" s="11">
        <f>'OddsRatio_working_3-way'!X34^(1/3)*SIN(('OddsRatio_working_3-way'!Y34+2*PI())/3)</f>
        <v>0.37609301517374949</v>
      </c>
      <c r="AE34" s="11">
        <f>'OddsRatio_working_3-way'!X34^(1/3)*SIN(('OddsRatio_working_3-way'!Y34+4*PI())/3)</f>
        <v>-0.56069210599667862</v>
      </c>
      <c r="AF34" s="11">
        <f>-'OddsRatio_working_3-way'!U34/(3*'OddsRatio_working_3-way'!X34^(1/3))*COS(('OddsRatio_working_3-way'!Y34)/3)</f>
        <v>0.54085314188058276</v>
      </c>
      <c r="AG34" s="11">
        <f>-'OddsRatio_working_3-way'!U34/(3*'OddsRatio_working_3-way'!X34^(1/3))*COS(('OddsRatio_working_3-way'!Y34+2*PI())/3)</f>
        <v>-0.43029407310845885</v>
      </c>
      <c r="AH34" s="11">
        <f>-'OddsRatio_working_3-way'!U34/(3*'OddsRatio_working_3-way'!X34^(1/3))*COS(('OddsRatio_working_3-way'!Y34+4*PI())/3)</f>
        <v>-0.11055906877212404</v>
      </c>
      <c r="AI34" s="11">
        <f>'OddsRatio_working_3-way'!U34/(3*'OddsRatio_working_3-way'!X34^(1/3))*SIN(('OddsRatio_working_3-way'!Y34)/3)</f>
        <v>-0.18459909082292919</v>
      </c>
      <c r="AJ34" s="11">
        <f>'OddsRatio_working_3-way'!U34/(3*'OddsRatio_working_3-way'!X34^(1/3))*SIN(('OddsRatio_working_3-way'!Y34+2*PI())/3)</f>
        <v>-0.37609301517374943</v>
      </c>
      <c r="AK34" s="11">
        <f>'OddsRatio_working_3-way'!U34/(3*'OddsRatio_working_3-way'!X34^(1/3))*SIN(('OddsRatio_working_3-way'!Y34+4*PI())/3)</f>
        <v>0.56069210599667851</v>
      </c>
      <c r="AL34" s="11">
        <f>'OddsRatio_working_3-way'!Z34+'OddsRatio_working_3-way'!AF34</f>
        <v>1.0817062837611657</v>
      </c>
      <c r="AM34" s="11">
        <f>'OddsRatio_working_3-way'!AA34+'OddsRatio_working_3-way'!AG34</f>
        <v>-0.86058814621691782</v>
      </c>
      <c r="AN34" s="11">
        <f>'OddsRatio_working_3-way'!AB34+'OddsRatio_working_3-way'!AH34</f>
        <v>-0.22111813754424811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1.0817062837611657</v>
      </c>
      <c r="AS34" s="11">
        <f>IF(('OddsRatio_working_3-way'!X34=0),IF(Q34&gt;0,-Q34^(1/3),(-Q34)^(1/3)),'OddsRatio_working_3-way'!AM34-'OddsRatio_working_3-way'!R34/3)</f>
        <v>-0.86058814621691782</v>
      </c>
      <c r="AT34" s="11">
        <f>IF(('OddsRatio_working_3-way'!X34=0),IF(Q34&gt;0,-Q34^(1/3),(-Q34)^(1/3)),'OddsRatio_working_3-way'!AN34-'OddsRatio_working_3-way'!R34/3)</f>
        <v>-0.22111813754424811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1.57</v>
      </c>
      <c r="B35" s="4">
        <f>IF('True_Odds_Calculator_3-way'!B36="","",'True_Odds_Calculator_3-way'!B36)</f>
        <v>3.92</v>
      </c>
      <c r="C35" s="4">
        <f>IF('True_Odds_Calculator_3-way'!C36="","",'True_Odds_Calculator_3-way'!C36)</f>
        <v>6.55</v>
      </c>
      <c r="D35" s="9">
        <f t="shared" si="13"/>
        <v>0.61778712260878565</v>
      </c>
      <c r="E35" s="9">
        <f t="shared" si="14"/>
        <v>0.23984375226759255</v>
      </c>
      <c r="F35" s="9">
        <f t="shared" si="15"/>
        <v>0.14236912512362188</v>
      </c>
      <c r="G35" s="9">
        <f t="shared" si="16"/>
        <v>1.0854044753673358</v>
      </c>
      <c r="H35" s="9">
        <f t="shared" si="17"/>
        <v>1.6186805509593813</v>
      </c>
      <c r="I35" s="9">
        <f t="shared" si="18"/>
        <v>4.16938106807262</v>
      </c>
      <c r="J35" s="9">
        <f t="shared" si="19"/>
        <v>7.0239948382887132</v>
      </c>
      <c r="K35" s="11">
        <f t="shared" si="20"/>
        <v>0.63694267515923564</v>
      </c>
      <c r="L35" s="11">
        <f t="shared" si="21"/>
        <v>0.25510204081632654</v>
      </c>
      <c r="M35" s="11">
        <f t="shared" si="22"/>
        <v>0.15267175572519084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-0.22915200990689466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0.22425462624394338</v>
      </c>
      <c r="Q35" s="11">
        <f>2*'OddsRatio_working_3-way'!K35*'OddsRatio_working_3-way'!L35*'OddsRatio_working_3-way'!M35</f>
        <v>4.9613855363704294E-2</v>
      </c>
      <c r="R35" s="11">
        <f t="shared" si="23"/>
        <v>0</v>
      </c>
      <c r="S35" s="11">
        <f t="shared" si="24"/>
        <v>-0.97862823169239888</v>
      </c>
      <c r="T35" s="11">
        <f t="shared" si="25"/>
        <v>-0.21651067072840685</v>
      </c>
      <c r="U35" s="11">
        <f>'OddsRatio_working_3-way'!S35-'OddsRatio_working_3-way'!R35^2/3</f>
        <v>-0.97862823169239888</v>
      </c>
      <c r="V35" s="11">
        <f>'OddsRatio_working_3-way'!S35*'OddsRatio_working_3-way'!R35/3-2*'OddsRatio_working_3-way'!R35^3/27-'OddsRatio_working_3-way'!T35</f>
        <v>0.21651067072840685</v>
      </c>
      <c r="W35" s="11">
        <f>'OddsRatio_working_3-way'!V35^2+4*'OddsRatio_working_3-way'!U35^3/27</f>
        <v>-9.1974268854926294E-2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0.1863136732731866</v>
      </c>
      <c r="Y35" s="11">
        <f>IF('OddsRatio_working_3-way'!W35&gt;=0,IF('OddsRatio_working_3-way'!V35+SQRT('OddsRatio_working_3-way'!W35)&gt;0,0,PI()),ACOS('OddsRatio_working_3-way'!V35/(2*'OddsRatio_working_3-way'!X35)))</f>
        <v>0.95079276364452736</v>
      </c>
      <c r="Z35" s="11">
        <f>'OddsRatio_working_3-way'!X35^(1/3)*COS('OddsRatio_working_3-way'!Y35/3)</f>
        <v>0.54270223768366788</v>
      </c>
      <c r="AA35" s="11">
        <f>'OddsRatio_working_3-way'!X35^(1/3)*COS(('OddsRatio_working_3-way'!Y35+2*PI())/3)</f>
        <v>-0.42550289091388765</v>
      </c>
      <c r="AB35" s="11">
        <f>'OddsRatio_working_3-way'!X35^(1/3)*COS(('OddsRatio_working_3-way'!Y35+4*PI())/3)</f>
        <v>-0.11719934676978042</v>
      </c>
      <c r="AC35" s="11">
        <f>'OddsRatio_working_3-way'!X35^(1/3)*SIN('OddsRatio_working_3-way'!Y35/3)</f>
        <v>0.17799913420371627</v>
      </c>
      <c r="AD35" s="11">
        <f>'OddsRatio_working_3-way'!X35^(1/3)*SIN(('OddsRatio_working_3-way'!Y35+2*PI())/3)</f>
        <v>0.38099435742285892</v>
      </c>
      <c r="AE35" s="11">
        <f>'OddsRatio_working_3-way'!X35^(1/3)*SIN(('OddsRatio_working_3-way'!Y35+4*PI())/3)</f>
        <v>-0.55899349162657497</v>
      </c>
      <c r="AF35" s="11">
        <f>-'OddsRatio_working_3-way'!U35/(3*'OddsRatio_working_3-way'!X35^(1/3))*COS(('OddsRatio_working_3-way'!Y35)/3)</f>
        <v>0.54270223768366788</v>
      </c>
      <c r="AG35" s="11">
        <f>-'OddsRatio_working_3-way'!U35/(3*'OddsRatio_working_3-way'!X35^(1/3))*COS(('OddsRatio_working_3-way'!Y35+2*PI())/3)</f>
        <v>-0.42550289091388765</v>
      </c>
      <c r="AH35" s="11">
        <f>-'OddsRatio_working_3-way'!U35/(3*'OddsRatio_working_3-way'!X35^(1/3))*COS(('OddsRatio_working_3-way'!Y35+4*PI())/3)</f>
        <v>-0.11719934676978042</v>
      </c>
      <c r="AI35" s="11">
        <f>'OddsRatio_working_3-way'!U35/(3*'OddsRatio_working_3-way'!X35^(1/3))*SIN(('OddsRatio_working_3-way'!Y35)/3)</f>
        <v>-0.17799913420371627</v>
      </c>
      <c r="AJ35" s="11">
        <f>'OddsRatio_working_3-way'!U35/(3*'OddsRatio_working_3-way'!X35^(1/3))*SIN(('OddsRatio_working_3-way'!Y35+2*PI())/3)</f>
        <v>-0.38099435742285892</v>
      </c>
      <c r="AK35" s="11">
        <f>'OddsRatio_working_3-way'!U35/(3*'OddsRatio_working_3-way'!X35^(1/3))*SIN(('OddsRatio_working_3-way'!Y35+4*PI())/3)</f>
        <v>0.55899349162657497</v>
      </c>
      <c r="AL35" s="11">
        <f>'OddsRatio_working_3-way'!Z35+'OddsRatio_working_3-way'!AF35</f>
        <v>1.0854044753673358</v>
      </c>
      <c r="AM35" s="11">
        <f>'OddsRatio_working_3-way'!AA35+'OddsRatio_working_3-way'!AG35</f>
        <v>-0.85100578182777531</v>
      </c>
      <c r="AN35" s="11">
        <f>'OddsRatio_working_3-way'!AB35+'OddsRatio_working_3-way'!AH35</f>
        <v>-0.23439869353956083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1.0854044753673358</v>
      </c>
      <c r="AS35" s="11">
        <f>IF(('OddsRatio_working_3-way'!X35=0),IF(Q35&gt;0,-Q35^(1/3),(-Q35)^(1/3)),'OddsRatio_working_3-way'!AM35-'OddsRatio_working_3-way'!R35/3)</f>
        <v>-0.85100578182777531</v>
      </c>
      <c r="AT35" s="11">
        <f>IF(('OddsRatio_working_3-way'!X35=0),IF(Q35&gt;0,-Q35^(1/3),(-Q35)^(1/3)),'OddsRatio_working_3-way'!AN35-'OddsRatio_working_3-way'!R35/3)</f>
        <v>-0.23439869353956083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1.73</v>
      </c>
      <c r="B36" s="4">
        <f>IF('True_Odds_Calculator_3-way'!B37="","",'True_Odds_Calculator_3-way'!B37)</f>
        <v>3.92</v>
      </c>
      <c r="C36" s="4">
        <f>IF('True_Odds_Calculator_3-way'!C37="","",'True_Odds_Calculator_3-way'!C37)</f>
        <v>4.7699999999999996</v>
      </c>
      <c r="D36" s="9">
        <f t="shared" si="13"/>
        <v>0.56037841705666624</v>
      </c>
      <c r="E36" s="9">
        <f t="shared" si="14"/>
        <v>0.24166067354269319</v>
      </c>
      <c r="F36" s="9">
        <f t="shared" si="15"/>
        <v>0.19796090940064046</v>
      </c>
      <c r="G36" s="9">
        <f t="shared" si="16"/>
        <v>1.0746690596344295</v>
      </c>
      <c r="H36" s="9">
        <f t="shared" si="17"/>
        <v>1.7845084135331333</v>
      </c>
      <c r="I36" s="9">
        <f t="shared" si="18"/>
        <v>4.138033654132534</v>
      </c>
      <c r="J36" s="9">
        <f t="shared" si="19"/>
        <v>5.0515023548217988</v>
      </c>
      <c r="K36" s="11">
        <f t="shared" si="20"/>
        <v>0.5780346820809249</v>
      </c>
      <c r="L36" s="11">
        <f t="shared" si="21"/>
        <v>0.25510204081632654</v>
      </c>
      <c r="M36" s="11">
        <f t="shared" si="22"/>
        <v>0.20964360587002098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-0.24842569448617757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0.22937884209560511</v>
      </c>
      <c r="Q36" s="11">
        <f>2*'OddsRatio_working_3-way'!K36*'OddsRatio_working_3-way'!L36*'OddsRatio_working_3-way'!M36</f>
        <v>6.1827181157845051E-2</v>
      </c>
      <c r="R36" s="11">
        <f t="shared" si="23"/>
        <v>0</v>
      </c>
      <c r="S36" s="11">
        <f t="shared" si="24"/>
        <v>-0.92332978104391594</v>
      </c>
      <c r="T36" s="11">
        <f t="shared" si="25"/>
        <v>-0.24887595176385879</v>
      </c>
      <c r="U36" s="11">
        <f>'OddsRatio_working_3-way'!S36-'OddsRatio_working_3-way'!R36^2/3</f>
        <v>-0.92332978104391594</v>
      </c>
      <c r="V36" s="11">
        <f>'OddsRatio_working_3-way'!S36*'OddsRatio_working_3-way'!R36/3-2*'OddsRatio_working_3-way'!R36^3/27-'OddsRatio_working_3-way'!T36</f>
        <v>0.24887595176385879</v>
      </c>
      <c r="W36" s="11">
        <f>'OddsRatio_working_3-way'!V36^2+4*'OddsRatio_working_3-way'!U36^3/27</f>
        <v>-5.4679074453608839E-2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0.17074711843833223</v>
      </c>
      <c r="Y36" s="11">
        <f>IF('OddsRatio_working_3-way'!W36&gt;=0,IF('OddsRatio_working_3-way'!V36+SQRT('OddsRatio_working_3-way'!W36)&gt;0,0,PI()),ACOS('OddsRatio_working_3-way'!V36/(2*'OddsRatio_working_3-way'!X36)))</f>
        <v>0.754250127222032</v>
      </c>
      <c r="Z36" s="11">
        <f>'OddsRatio_working_3-way'!X36^(1/3)*COS('OddsRatio_working_3-way'!Y36/3)</f>
        <v>0.53733452981721475</v>
      </c>
      <c r="AA36" s="11">
        <f>'OddsRatio_working_3-way'!X36^(1/3)*COS(('OddsRatio_working_3-way'!Y36+2*PI())/3)</f>
        <v>-0.3881919383470383</v>
      </c>
      <c r="AB36" s="11">
        <f>'OddsRatio_working_3-way'!X36^(1/3)*COS(('OddsRatio_working_3-way'!Y36+4*PI())/3)</f>
        <v>-0.14914259147017661</v>
      </c>
      <c r="AC36" s="11">
        <f>'OddsRatio_working_3-way'!X36^(1/3)*SIN('OddsRatio_working_3-way'!Y36/3)</f>
        <v>0.13801520476896037</v>
      </c>
      <c r="AD36" s="11">
        <f>'OddsRatio_working_3-way'!X36^(1/3)*SIN(('OddsRatio_working_3-way'!Y36+2*PI())/3)</f>
        <v>0.39633775076779471</v>
      </c>
      <c r="AE36" s="11">
        <f>'OddsRatio_working_3-way'!X36^(1/3)*SIN(('OddsRatio_working_3-way'!Y36+4*PI())/3)</f>
        <v>-0.5343529555367551</v>
      </c>
      <c r="AF36" s="11">
        <f>-'OddsRatio_working_3-way'!U36/(3*'OddsRatio_working_3-way'!X36^(1/3))*COS(('OddsRatio_working_3-way'!Y36)/3)</f>
        <v>0.53733452981721475</v>
      </c>
      <c r="AG36" s="11">
        <f>-'OddsRatio_working_3-way'!U36/(3*'OddsRatio_working_3-way'!X36^(1/3))*COS(('OddsRatio_working_3-way'!Y36+2*PI())/3)</f>
        <v>-0.3881919383470383</v>
      </c>
      <c r="AH36" s="11">
        <f>-'OddsRatio_working_3-way'!U36/(3*'OddsRatio_working_3-way'!X36^(1/3))*COS(('OddsRatio_working_3-way'!Y36+4*PI())/3)</f>
        <v>-0.14914259147017661</v>
      </c>
      <c r="AI36" s="11">
        <f>'OddsRatio_working_3-way'!U36/(3*'OddsRatio_working_3-way'!X36^(1/3))*SIN(('OddsRatio_working_3-way'!Y36)/3)</f>
        <v>-0.13801520476896037</v>
      </c>
      <c r="AJ36" s="11">
        <f>'OddsRatio_working_3-way'!U36/(3*'OddsRatio_working_3-way'!X36^(1/3))*SIN(('OddsRatio_working_3-way'!Y36+2*PI())/3)</f>
        <v>-0.39633775076779471</v>
      </c>
      <c r="AK36" s="11">
        <f>'OddsRatio_working_3-way'!U36/(3*'OddsRatio_working_3-way'!X36^(1/3))*SIN(('OddsRatio_working_3-way'!Y36+4*PI())/3)</f>
        <v>0.5343529555367551</v>
      </c>
      <c r="AL36" s="11">
        <f>'OddsRatio_working_3-way'!Z36+'OddsRatio_working_3-way'!AF36</f>
        <v>1.0746690596344295</v>
      </c>
      <c r="AM36" s="11">
        <f>'OddsRatio_working_3-way'!AA36+'OddsRatio_working_3-way'!AG36</f>
        <v>-0.7763838766940766</v>
      </c>
      <c r="AN36" s="11">
        <f>'OddsRatio_working_3-way'!AB36+'OddsRatio_working_3-way'!AH36</f>
        <v>-0.29828518294035322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1.0746690596344295</v>
      </c>
      <c r="AS36" s="11">
        <f>IF(('OddsRatio_working_3-way'!X36=0),IF(Q36&gt;0,-Q36^(1/3),(-Q36)^(1/3)),'OddsRatio_working_3-way'!AM36-'OddsRatio_working_3-way'!R36/3)</f>
        <v>-0.7763838766940766</v>
      </c>
      <c r="AT36" s="11">
        <f>IF(('OddsRatio_working_3-way'!X36=0),IF(Q36&gt;0,-Q36^(1/3),(-Q36)^(1/3)),'OddsRatio_working_3-way'!AN36-'OddsRatio_working_3-way'!R36/3)</f>
        <v>-0.29828518294035322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3.62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2.29</v>
      </c>
      <c r="D37" s="9">
        <f t="shared" si="13"/>
        <v>0.2598516553005763</v>
      </c>
      <c r="E37" s="9">
        <f t="shared" si="14"/>
        <v>0.32390341172002257</v>
      </c>
      <c r="F37" s="9">
        <f t="shared" si="15"/>
        <v>0.41624493297940102</v>
      </c>
      <c r="G37" s="9">
        <f t="shared" si="16"/>
        <v>1.087156315702948</v>
      </c>
      <c r="H37" s="9">
        <f t="shared" si="17"/>
        <v>3.8483495471417233</v>
      </c>
      <c r="I37" s="9">
        <f t="shared" si="18"/>
        <v>3.0873401261496607</v>
      </c>
      <c r="J37" s="9">
        <f t="shared" si="19"/>
        <v>2.4024316472568032</v>
      </c>
      <c r="K37" s="11">
        <f t="shared" si="20"/>
        <v>0.27624309392265195</v>
      </c>
      <c r="L37" s="11">
        <f t="shared" si="21"/>
        <v>0.34246575342465752</v>
      </c>
      <c r="M37" s="11">
        <f t="shared" si="22"/>
        <v>0.4366812227074236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-0.26808056244726552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0.24084722700978953</v>
      </c>
      <c r="Q37" s="11">
        <f>2*'OddsRatio_working_3-way'!K37*'OddsRatio_working_3-way'!L37*'OddsRatio_working_3-way'!M37</f>
        <v>8.2623405492209104E-2</v>
      </c>
      <c r="R37" s="11">
        <f t="shared" si="23"/>
        <v>0</v>
      </c>
      <c r="S37" s="11">
        <f t="shared" si="24"/>
        <v>-0.89841361421780397</v>
      </c>
      <c r="T37" s="11">
        <f t="shared" si="25"/>
        <v>-0.30820364124109917</v>
      </c>
      <c r="U37" s="11">
        <f>'OddsRatio_working_3-way'!S37-'OddsRatio_working_3-way'!R37^2/3</f>
        <v>-0.89841361421780397</v>
      </c>
      <c r="V37" s="11">
        <f>'OddsRatio_working_3-way'!S37*'OddsRatio_working_3-way'!R37/3-2*'OddsRatio_working_3-way'!R37^3/27-'OddsRatio_working_3-way'!T37</f>
        <v>0.30820364124109917</v>
      </c>
      <c r="W37" s="11">
        <f>'OddsRatio_working_3-way'!V37^2+4*'OddsRatio_working_3-way'!U37^3/27</f>
        <v>-1.2440422700620957E-2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0.16388250911468033</v>
      </c>
      <c r="Y37" s="11">
        <f>IF('OddsRatio_working_3-way'!W37&gt;=0,IF('OddsRatio_working_3-way'!V37+SQRT('OddsRatio_working_3-way'!W37)&gt;0,0,PI()),ACOS('OddsRatio_working_3-way'!V37/(2*'OddsRatio_working_3-way'!X37)))</f>
        <v>0.34723010340975891</v>
      </c>
      <c r="Z37" s="11">
        <f>'OddsRatio_working_3-way'!X37^(1/3)*COS('OddsRatio_working_3-way'!Y37/3)</f>
        <v>0.54357815785147401</v>
      </c>
      <c r="AA37" s="11">
        <f>'OddsRatio_working_3-way'!X37^(1/3)*COS(('OddsRatio_working_3-way'!Y37+2*PI())/3)</f>
        <v>-0.32652017871872013</v>
      </c>
      <c r="AB37" s="11">
        <f>'OddsRatio_working_3-way'!X37^(1/3)*COS(('OddsRatio_working_3-way'!Y37+4*PI())/3)</f>
        <v>-0.21705797913275404</v>
      </c>
      <c r="AC37" s="11">
        <f>'OddsRatio_working_3-way'!X37^(1/3)*SIN('OddsRatio_working_3-way'!Y37/3)</f>
        <v>6.3198030397046301E-2</v>
      </c>
      <c r="AD37" s="11">
        <f>'OddsRatio_working_3-way'!X37^(1/3)*SIN(('OddsRatio_working_3-way'!Y37+2*PI())/3)</f>
        <v>0.43915347844320107</v>
      </c>
      <c r="AE37" s="11">
        <f>'OddsRatio_working_3-way'!X37^(1/3)*SIN(('OddsRatio_working_3-way'!Y37+4*PI())/3)</f>
        <v>-0.50235150884024715</v>
      </c>
      <c r="AF37" s="11">
        <f>-'OddsRatio_working_3-way'!U37/(3*'OddsRatio_working_3-way'!X37^(1/3))*COS(('OddsRatio_working_3-way'!Y37)/3)</f>
        <v>0.5435781578514739</v>
      </c>
      <c r="AG37" s="11">
        <f>-'OddsRatio_working_3-way'!U37/(3*'OddsRatio_working_3-way'!X37^(1/3))*COS(('OddsRatio_working_3-way'!Y37+2*PI())/3)</f>
        <v>-0.32652017871872002</v>
      </c>
      <c r="AH37" s="11">
        <f>-'OddsRatio_working_3-way'!U37/(3*'OddsRatio_working_3-way'!X37^(1/3))*COS(('OddsRatio_working_3-way'!Y37+4*PI())/3)</f>
        <v>-0.21705797913275401</v>
      </c>
      <c r="AI37" s="11">
        <f>'OddsRatio_working_3-way'!U37/(3*'OddsRatio_working_3-way'!X37^(1/3))*SIN(('OddsRatio_working_3-way'!Y37)/3)</f>
        <v>-6.3198030397046287E-2</v>
      </c>
      <c r="AJ37" s="11">
        <f>'OddsRatio_working_3-way'!U37/(3*'OddsRatio_working_3-way'!X37^(1/3))*SIN(('OddsRatio_working_3-way'!Y37+2*PI())/3)</f>
        <v>-0.43915347844320096</v>
      </c>
      <c r="AK37" s="11">
        <f>'OddsRatio_working_3-way'!U37/(3*'OddsRatio_working_3-way'!X37^(1/3))*SIN(('OddsRatio_working_3-way'!Y37+4*PI())/3)</f>
        <v>0.50235150884024704</v>
      </c>
      <c r="AL37" s="11">
        <f>'OddsRatio_working_3-way'!Z37+'OddsRatio_working_3-way'!AF37</f>
        <v>1.087156315702948</v>
      </c>
      <c r="AM37" s="11">
        <f>'OddsRatio_working_3-way'!AA37+'OddsRatio_working_3-way'!AG37</f>
        <v>-0.65304035743744016</v>
      </c>
      <c r="AN37" s="11">
        <f>'OddsRatio_working_3-way'!AB37+'OddsRatio_working_3-way'!AH37</f>
        <v>-0.43411595826550808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1.087156315702948</v>
      </c>
      <c r="AS37" s="11">
        <f>IF(('OddsRatio_working_3-way'!X37=0),IF(Q37&gt;0,-Q37^(1/3),(-Q37)^(1/3)),'OddsRatio_working_3-way'!AM37-'OddsRatio_working_3-way'!R37/3)</f>
        <v>-0.65304035743744016</v>
      </c>
      <c r="AT37" s="11">
        <f>IF(('OddsRatio_working_3-way'!X37=0),IF(Q37&gt;0,-Q37^(1/3),(-Q37)^(1/3)),'OddsRatio_working_3-way'!AN37-'OddsRatio_working_3-way'!R37/3)</f>
        <v>-0.43411595826550808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2.2799999999999998</v>
      </c>
      <c r="B40" s="4">
        <f>IF('True_Odds_Calculator_3-way'!B39="","",'True_Odds_Calculator_3-way'!B39)</f>
        <v>3</v>
      </c>
      <c r="C40" s="4">
        <f>IF('True_Odds_Calculator_3-way'!C39="","",'True_Odds_Calculator_3-way'!C39)</f>
        <v>3.53</v>
      </c>
      <c r="D40" s="9">
        <f t="shared" si="13"/>
        <v>0.41821267309627252</v>
      </c>
      <c r="E40" s="9">
        <f t="shared" si="14"/>
        <v>0.31509586030937337</v>
      </c>
      <c r="F40" s="9">
        <f t="shared" si="15"/>
        <v>0.26669146659435439</v>
      </c>
      <c r="G40" s="9">
        <f t="shared" si="16"/>
        <v>1.0868186891096587</v>
      </c>
      <c r="H40" s="9">
        <f t="shared" si="17"/>
        <v>2.3911279220603632</v>
      </c>
      <c r="I40" s="9">
        <f t="shared" si="18"/>
        <v>3.1736373782193175</v>
      </c>
      <c r="J40" s="9">
        <f t="shared" si="19"/>
        <v>3.7496512834474363</v>
      </c>
      <c r="K40" s="11">
        <f t="shared" si="20"/>
        <v>0.43859649122807021</v>
      </c>
      <c r="L40" s="11">
        <f t="shared" si="21"/>
        <v>0.33333333333333331</v>
      </c>
      <c r="M40" s="11">
        <f t="shared" si="22"/>
        <v>0.28328611898016998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-0.26824379172672008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0.24062753673608003</v>
      </c>
      <c r="Q40" s="11">
        <f>2*'OddsRatio_working_3-way'!K40*'OddsRatio_working_3-way'!L40*'OddsRatio_working_3-way'!M40</f>
        <v>8.2832198532213436E-2</v>
      </c>
      <c r="R40" s="11">
        <f t="shared" si="23"/>
        <v>0</v>
      </c>
      <c r="S40" s="11">
        <f t="shared" si="24"/>
        <v>-0.89704792490118546</v>
      </c>
      <c r="T40" s="11">
        <f t="shared" si="25"/>
        <v>-0.30879446640316194</v>
      </c>
      <c r="U40" s="11">
        <f>'OddsRatio_working_3-way'!S40-'OddsRatio_working_3-way'!R40^2/3</f>
        <v>-0.89704792490118546</v>
      </c>
      <c r="V40" s="11">
        <f>'OddsRatio_working_3-way'!S40*'OddsRatio_working_3-way'!R40/3-2*'OddsRatio_working_3-way'!R40^3/27-'OddsRatio_working_3-way'!T40</f>
        <v>0.30879446640316194</v>
      </c>
      <c r="W40" s="11">
        <f>'OddsRatio_working_3-way'!V40^2+4*'OddsRatio_working_3-way'!U40^3/27</f>
        <v>-1.1586712570822374E-2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0.16350897150618057</v>
      </c>
      <c r="Y40" s="11">
        <f>IF('OddsRatio_working_3-way'!W40&gt;=0,IF('OddsRatio_working_3-way'!V40+SQRT('OddsRatio_working_3-way'!W40)&gt;0,0,PI()),ACOS('OddsRatio_working_3-way'!V40/(2*'OddsRatio_working_3-way'!X40)))</f>
        <v>0.33541505342374545</v>
      </c>
      <c r="Z40" s="11">
        <f>'OddsRatio_working_3-way'!X40^(1/3)*COS('OddsRatio_working_3-way'!Y40/3)</f>
        <v>0.54340934455482948</v>
      </c>
      <c r="AA40" s="11">
        <f>'OddsRatio_working_3-way'!X40^(1/3)*COS(('OddsRatio_working_3-way'!Y40+2*PI())/3)</f>
        <v>-0.324541159794701</v>
      </c>
      <c r="AB40" s="11">
        <f>'OddsRatio_working_3-way'!X40^(1/3)*COS(('OddsRatio_working_3-way'!Y40+4*PI())/3)</f>
        <v>-0.21886818476012868</v>
      </c>
      <c r="AC40" s="11">
        <f>'OddsRatio_working_3-way'!X40^(1/3)*SIN('OddsRatio_working_3-way'!Y40/3)</f>
        <v>6.1010320582278885E-2</v>
      </c>
      <c r="AD40" s="11">
        <f>'OddsRatio_working_3-way'!X40^(1/3)*SIN(('OddsRatio_working_3-way'!Y40+2*PI())/3)</f>
        <v>0.44010113674719392</v>
      </c>
      <c r="AE40" s="11">
        <f>'OddsRatio_working_3-way'!X40^(1/3)*SIN(('OddsRatio_working_3-way'!Y40+4*PI())/3)</f>
        <v>-0.50111145732947282</v>
      </c>
      <c r="AF40" s="11">
        <f>-'OddsRatio_working_3-way'!U40/(3*'OddsRatio_working_3-way'!X40^(1/3))*COS(('OddsRatio_working_3-way'!Y40)/3)</f>
        <v>0.54340934455482937</v>
      </c>
      <c r="AG40" s="11">
        <f>-'OddsRatio_working_3-way'!U40/(3*'OddsRatio_working_3-way'!X40^(1/3))*COS(('OddsRatio_working_3-way'!Y40+2*PI())/3)</f>
        <v>-0.32454115979470088</v>
      </c>
      <c r="AH40" s="11">
        <f>-'OddsRatio_working_3-way'!U40/(3*'OddsRatio_working_3-way'!X40^(1/3))*COS(('OddsRatio_working_3-way'!Y40+4*PI())/3)</f>
        <v>-0.21886818476012865</v>
      </c>
      <c r="AI40" s="11">
        <f>'OddsRatio_working_3-way'!U40/(3*'OddsRatio_working_3-way'!X40^(1/3))*SIN(('OddsRatio_working_3-way'!Y40)/3)</f>
        <v>-6.1010320582278871E-2</v>
      </c>
      <c r="AJ40" s="11">
        <f>'OddsRatio_working_3-way'!U40/(3*'OddsRatio_working_3-way'!X40^(1/3))*SIN(('OddsRatio_working_3-way'!Y40+2*PI())/3)</f>
        <v>-0.44010113674719381</v>
      </c>
      <c r="AK40" s="11">
        <f>'OddsRatio_working_3-way'!U40/(3*'OddsRatio_working_3-way'!X40^(1/3))*SIN(('OddsRatio_working_3-way'!Y40+4*PI())/3)</f>
        <v>0.50111145732947271</v>
      </c>
      <c r="AL40" s="11">
        <f>'OddsRatio_working_3-way'!Z40+'OddsRatio_working_3-way'!AF40</f>
        <v>1.0868186891096587</v>
      </c>
      <c r="AM40" s="11">
        <f>'OddsRatio_working_3-way'!AA40+'OddsRatio_working_3-way'!AG40</f>
        <v>-0.64908231958940188</v>
      </c>
      <c r="AN40" s="11">
        <f>'OddsRatio_working_3-way'!AB40+'OddsRatio_working_3-way'!AH40</f>
        <v>-0.4377363695202573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1.0868186891096587</v>
      </c>
      <c r="AS40" s="11">
        <f>IF(('OddsRatio_working_3-way'!X40=0),IF(Q40&gt;0,-Q40^(1/3),(-Q40)^(1/3)),'OddsRatio_working_3-way'!AM40-'OddsRatio_working_3-way'!R40/3)</f>
        <v>-0.64908231958940188</v>
      </c>
      <c r="AT40" s="11">
        <f>IF(('OddsRatio_working_3-way'!X40=0),IF(Q40&gt;0,-Q40^(1/3),(-Q40)^(1/3)),'OddsRatio_working_3-way'!AN40-'OddsRatio_working_3-way'!R40/3)</f>
        <v>-0.4377363695202573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5.16</v>
      </c>
      <c r="B41" s="4">
        <f>IF('True_Odds_Calculator_3-way'!B40="","",'True_Odds_Calculator_3-way'!B40)</f>
        <v>3.94</v>
      </c>
      <c r="C41" s="4">
        <f>IF('True_Odds_Calculator_3-way'!C40="","",'True_Odds_Calculator_3-way'!C40)</f>
        <v>1.66</v>
      </c>
      <c r="D41" s="9">
        <f t="shared" si="13"/>
        <v>0.18065676934950378</v>
      </c>
      <c r="E41" s="9">
        <f t="shared" si="14"/>
        <v>0.23779643754012739</v>
      </c>
      <c r="F41" s="9">
        <f t="shared" si="15"/>
        <v>0.58154679311036905</v>
      </c>
      <c r="G41" s="9">
        <f t="shared" si="16"/>
        <v>1.0902304302080599</v>
      </c>
      <c r="H41" s="9">
        <f t="shared" si="17"/>
        <v>5.5353585896655293</v>
      </c>
      <c r="I41" s="9">
        <f t="shared" si="18"/>
        <v>4.2052774648116973</v>
      </c>
      <c r="J41" s="9">
        <f t="shared" si="19"/>
        <v>1.7195520839373191</v>
      </c>
      <c r="K41" s="11">
        <f t="shared" si="20"/>
        <v>0.19379844961240308</v>
      </c>
      <c r="L41" s="11">
        <f t="shared" si="21"/>
        <v>0.25380710659898476</v>
      </c>
      <c r="M41" s="11">
        <f t="shared" si="22"/>
        <v>0.60240963855421692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-0.23918315215768049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0.22993639058654639</v>
      </c>
      <c r="Q41" s="11">
        <f>2*'OddsRatio_working_3-way'!K41*'OddsRatio_working_3-way'!L41*'OddsRatio_working_3-way'!M41</f>
        <v>5.9261956336738759E-2</v>
      </c>
      <c r="R41" s="11">
        <f t="shared" si="23"/>
        <v>0</v>
      </c>
      <c r="S41" s="11">
        <f t="shared" si="24"/>
        <v>-0.96134024705453247</v>
      </c>
      <c r="T41" s="11">
        <f t="shared" si="25"/>
        <v>-0.24776810491096196</v>
      </c>
      <c r="U41" s="11">
        <f>'OddsRatio_working_3-way'!S41-'OddsRatio_working_3-way'!R41^2/3</f>
        <v>-0.96134024705453247</v>
      </c>
      <c r="V41" s="11">
        <f>'OddsRatio_working_3-way'!S41*'OddsRatio_working_3-way'!R41/3-2*'OddsRatio_working_3-way'!R41^3/27-'OddsRatio_working_3-way'!T41</f>
        <v>0.24776810491096196</v>
      </c>
      <c r="W41" s="11">
        <f>'OddsRatio_working_3-way'!V41^2+4*'OddsRatio_working_3-way'!U41^3/27</f>
        <v>-7.0232698144215427E-2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0.18139854737248096</v>
      </c>
      <c r="Y41" s="11">
        <f>IF('OddsRatio_working_3-way'!W41&gt;=0,IF('OddsRatio_working_3-way'!V41+SQRT('OddsRatio_working_3-way'!W41)&gt;0,0,PI()),ACOS('OddsRatio_working_3-way'!V41/(2*'OddsRatio_working_3-way'!X41)))</f>
        <v>0.81901849292406681</v>
      </c>
      <c r="Z41" s="11">
        <f>'OddsRatio_working_3-way'!X41^(1/3)*COS('OddsRatio_working_3-way'!Y41/3)</f>
        <v>0.54511521510402994</v>
      </c>
      <c r="AA41" s="11">
        <f>'OddsRatio_working_3-way'!X41^(1/3)*COS(('OddsRatio_working_3-way'!Y41+2*PI())/3)</f>
        <v>-0.40473972986890949</v>
      </c>
      <c r="AB41" s="11">
        <f>'OddsRatio_working_3-way'!X41^(1/3)*COS(('OddsRatio_working_3-way'!Y41+4*PI())/3)</f>
        <v>-0.14037548523512033</v>
      </c>
      <c r="AC41" s="11">
        <f>'OddsRatio_working_3-way'!X41^(1/3)*SIN('OddsRatio_working_3-way'!Y41/3)</f>
        <v>0.15263076780343024</v>
      </c>
      <c r="AD41" s="11">
        <f>'OddsRatio_working_3-way'!X41^(1/3)*SIN(('OddsRatio_working_3-way'!Y41+2*PI())/3)</f>
        <v>0.39576824036779357</v>
      </c>
      <c r="AE41" s="11">
        <f>'OddsRatio_working_3-way'!X41^(1/3)*SIN(('OddsRatio_working_3-way'!Y41+4*PI())/3)</f>
        <v>-0.54839900817122378</v>
      </c>
      <c r="AF41" s="11">
        <f>-'OddsRatio_working_3-way'!U41/(3*'OddsRatio_working_3-way'!X41^(1/3))*COS(('OddsRatio_working_3-way'!Y41)/3)</f>
        <v>0.54511521510403005</v>
      </c>
      <c r="AG41" s="11">
        <f>-'OddsRatio_working_3-way'!U41/(3*'OddsRatio_working_3-way'!X41^(1/3))*COS(('OddsRatio_working_3-way'!Y41+2*PI())/3)</f>
        <v>-0.40473972986890955</v>
      </c>
      <c r="AH41" s="11">
        <f>-'OddsRatio_working_3-way'!U41/(3*'OddsRatio_working_3-way'!X41^(1/3))*COS(('OddsRatio_working_3-way'!Y41+4*PI())/3)</f>
        <v>-0.14037548523512036</v>
      </c>
      <c r="AI41" s="11">
        <f>'OddsRatio_working_3-way'!U41/(3*'OddsRatio_working_3-way'!X41^(1/3))*SIN(('OddsRatio_working_3-way'!Y41)/3)</f>
        <v>-0.15263076780343027</v>
      </c>
      <c r="AJ41" s="11">
        <f>'OddsRatio_working_3-way'!U41/(3*'OddsRatio_working_3-way'!X41^(1/3))*SIN(('OddsRatio_working_3-way'!Y41+2*PI())/3)</f>
        <v>-0.39576824036779362</v>
      </c>
      <c r="AK41" s="11">
        <f>'OddsRatio_working_3-way'!U41/(3*'OddsRatio_working_3-way'!X41^(1/3))*SIN(('OddsRatio_working_3-way'!Y41+4*PI())/3)</f>
        <v>0.54839900817122389</v>
      </c>
      <c r="AL41" s="11">
        <f>'OddsRatio_working_3-way'!Z41+'OddsRatio_working_3-way'!AF41</f>
        <v>1.0902304302080599</v>
      </c>
      <c r="AM41" s="11">
        <f>'OddsRatio_working_3-way'!AA41+'OddsRatio_working_3-way'!AG41</f>
        <v>-0.80947945973781898</v>
      </c>
      <c r="AN41" s="11">
        <f>'OddsRatio_working_3-way'!AB41+'OddsRatio_working_3-way'!AH41</f>
        <v>-0.28075097047024067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1.0902304302080599</v>
      </c>
      <c r="AS41" s="11">
        <f>IF(('OddsRatio_working_3-way'!X41=0),IF(Q41&gt;0,-Q41^(1/3),(-Q41)^(1/3)),'OddsRatio_working_3-way'!AM41-'OddsRatio_working_3-way'!R41/3)</f>
        <v>-0.80947945973781898</v>
      </c>
      <c r="AT41" s="11">
        <f>IF(('OddsRatio_working_3-way'!X41=0),IF(Q41&gt;0,-Q41^(1/3),(-Q41)^(1/3)),'OddsRatio_working_3-way'!AN41-'OddsRatio_working_3-way'!R41/3)</f>
        <v>-0.28075097047024067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6.35</v>
      </c>
      <c r="B42" s="4">
        <f>IF('True_Odds_Calculator_3-way'!B41="","",'True_Odds_Calculator_3-way'!B41)</f>
        <v>4.01</v>
      </c>
      <c r="C42" s="4">
        <f>IF('True_Odds_Calculator_3-way'!C41="","",'True_Odds_Calculator_3-way'!C41)</f>
        <v>1.56</v>
      </c>
      <c r="D42" s="9">
        <f t="shared" si="13"/>
        <v>0.14616300333215501</v>
      </c>
      <c r="E42" s="9">
        <f t="shared" si="14"/>
        <v>0.23328373182294862</v>
      </c>
      <c r="F42" s="9">
        <f t="shared" si="15"/>
        <v>0.62055326484489626</v>
      </c>
      <c r="G42" s="9">
        <f t="shared" si="16"/>
        <v>1.0919021686292663</v>
      </c>
      <c r="H42" s="9">
        <f t="shared" si="17"/>
        <v>6.841676602166574</v>
      </c>
      <c r="I42" s="9">
        <f t="shared" si="18"/>
        <v>4.2866255275740919</v>
      </c>
      <c r="J42" s="9">
        <f t="shared" si="19"/>
        <v>1.6114652144323893</v>
      </c>
      <c r="K42" s="11">
        <f t="shared" si="20"/>
        <v>0.15748031496062992</v>
      </c>
      <c r="L42" s="11">
        <f t="shared" si="21"/>
        <v>0.24937655860349128</v>
      </c>
      <c r="M42" s="11">
        <f t="shared" si="22"/>
        <v>0.64102564102564097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-0.22702077835896839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0.2245547044965821</v>
      </c>
      <c r="Q42" s="11">
        <f>2*'OddsRatio_working_3-way'!K42*'OddsRatio_working_3-way'!L42*'OddsRatio_working_3-way'!M42</f>
        <v>5.034858845214845E-2</v>
      </c>
      <c r="R42" s="11">
        <f t="shared" si="23"/>
        <v>0</v>
      </c>
      <c r="S42" s="11">
        <f t="shared" si="24"/>
        <v>-0.9891372328109681</v>
      </c>
      <c r="T42" s="11">
        <f t="shared" si="25"/>
        <v>-0.22177964861232466</v>
      </c>
      <c r="U42" s="11">
        <f>'OddsRatio_working_3-way'!S42-'OddsRatio_working_3-way'!R42^2/3</f>
        <v>-0.9891372328109681</v>
      </c>
      <c r="V42" s="11">
        <f>'OddsRatio_working_3-way'!S42*'OddsRatio_working_3-way'!R42/3-2*'OddsRatio_working_3-way'!R42^3/27-'OddsRatio_working_3-way'!T42</f>
        <v>0.22177964861232466</v>
      </c>
      <c r="W42" s="11">
        <f>'OddsRatio_working_3-way'!V42^2+4*'OddsRatio_working_3-way'!U42^3/27</f>
        <v>-9.4186293500286344E-2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0.18932281032596979</v>
      </c>
      <c r="Y42" s="11">
        <f>IF('OddsRatio_working_3-way'!W42&gt;=0,IF('OddsRatio_working_3-way'!V42+SQRT('OddsRatio_working_3-way'!W42)&gt;0,0,PI()),ACOS('OddsRatio_working_3-way'!V42/(2*'OddsRatio_working_3-way'!X42)))</f>
        <v>0.94503039271295164</v>
      </c>
      <c r="Z42" s="11">
        <f>'OddsRatio_working_3-way'!X42^(1/3)*COS('OddsRatio_working_3-way'!Y42/3)</f>
        <v>0.54595108431463302</v>
      </c>
      <c r="AA42" s="11">
        <f>'OddsRatio_working_3-way'!X42^(1/3)*COS(('OddsRatio_working_3-way'!Y42+2*PI())/3)</f>
        <v>-0.42704490431118336</v>
      </c>
      <c r="AB42" s="11">
        <f>'OddsRatio_working_3-way'!X42^(1/3)*COS(('OddsRatio_working_3-way'!Y42+4*PI())/3)</f>
        <v>-0.11890618000344971</v>
      </c>
      <c r="AC42" s="11">
        <f>'OddsRatio_working_3-way'!X42^(1/3)*SIN('OddsRatio_working_3-way'!Y42/3)</f>
        <v>0.17790397542681791</v>
      </c>
      <c r="AD42" s="11">
        <f>'OddsRatio_working_3-way'!X42^(1/3)*SIN(('OddsRatio_working_3-way'!Y42+2*PI())/3)</f>
        <v>0.38385552052672306</v>
      </c>
      <c r="AE42" s="11">
        <f>'OddsRatio_working_3-way'!X42^(1/3)*SIN(('OddsRatio_working_3-way'!Y42+4*PI())/3)</f>
        <v>-0.56175949595354102</v>
      </c>
      <c r="AF42" s="11">
        <f>-'OddsRatio_working_3-way'!U42/(3*'OddsRatio_working_3-way'!X42^(1/3))*COS(('OddsRatio_working_3-way'!Y42)/3)</f>
        <v>0.54595108431463313</v>
      </c>
      <c r="AG42" s="11">
        <f>-'OddsRatio_working_3-way'!U42/(3*'OddsRatio_working_3-way'!X42^(1/3))*COS(('OddsRatio_working_3-way'!Y42+2*PI())/3)</f>
        <v>-0.42704490431118353</v>
      </c>
      <c r="AH42" s="11">
        <f>-'OddsRatio_working_3-way'!U42/(3*'OddsRatio_working_3-way'!X42^(1/3))*COS(('OddsRatio_working_3-way'!Y42+4*PI())/3)</f>
        <v>-0.11890618000344975</v>
      </c>
      <c r="AI42" s="11">
        <f>'OddsRatio_working_3-way'!U42/(3*'OddsRatio_working_3-way'!X42^(1/3))*SIN(('OddsRatio_working_3-way'!Y42)/3)</f>
        <v>-0.17790397542681796</v>
      </c>
      <c r="AJ42" s="11">
        <f>'OddsRatio_working_3-way'!U42/(3*'OddsRatio_working_3-way'!X42^(1/3))*SIN(('OddsRatio_working_3-way'!Y42+2*PI())/3)</f>
        <v>-0.38385552052672323</v>
      </c>
      <c r="AK42" s="11">
        <f>'OddsRatio_working_3-way'!U42/(3*'OddsRatio_working_3-way'!X42^(1/3))*SIN(('OddsRatio_working_3-way'!Y42+4*PI())/3)</f>
        <v>0.56175949595354124</v>
      </c>
      <c r="AL42" s="11">
        <f>'OddsRatio_working_3-way'!Z42+'OddsRatio_working_3-way'!AF42</f>
        <v>1.0919021686292663</v>
      </c>
      <c r="AM42" s="11">
        <f>'OddsRatio_working_3-way'!AA42+'OddsRatio_working_3-way'!AG42</f>
        <v>-0.85408980862236694</v>
      </c>
      <c r="AN42" s="11">
        <f>'OddsRatio_working_3-way'!AB42+'OddsRatio_working_3-way'!AH42</f>
        <v>-0.23781236000689948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1.0919021686292663</v>
      </c>
      <c r="AS42" s="11">
        <f>IF(('OddsRatio_working_3-way'!X42=0),IF(Q42&gt;0,-Q42^(1/3),(-Q42)^(1/3)),'OddsRatio_working_3-way'!AM42-'OddsRatio_working_3-way'!R42/3)</f>
        <v>-0.85408980862236694</v>
      </c>
      <c r="AT42" s="11">
        <f>IF(('OddsRatio_working_3-way'!X42=0),IF(Q42&gt;0,-Q42^(1/3),(-Q42)^(1/3)),'OddsRatio_working_3-way'!AN42-'OddsRatio_working_3-way'!R42/3)</f>
        <v>-0.23781236000689948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2.76</v>
      </c>
      <c r="B43" s="4">
        <f>IF('True_Odds_Calculator_3-way'!B42="","",'True_Odds_Calculator_3-way'!B42)</f>
        <v>3.41</v>
      </c>
      <c r="C43" s="4">
        <f>IF('True_Odds_Calculator_3-way'!C42="","",'True_Odds_Calculator_3-way'!C42)</f>
        <v>2.58</v>
      </c>
      <c r="D43" s="9">
        <f t="shared" si="13"/>
        <v>0.34754504434842048</v>
      </c>
      <c r="E43" s="9">
        <f t="shared" si="14"/>
        <v>0.28006065490781756</v>
      </c>
      <c r="F43" s="9">
        <f t="shared" si="15"/>
        <v>0.37239430074376195</v>
      </c>
      <c r="G43" s="9">
        <f t="shared" si="16"/>
        <v>1.0666618586919201</v>
      </c>
      <c r="H43" s="9">
        <f t="shared" si="17"/>
        <v>2.8773248712977795</v>
      </c>
      <c r="I43" s="9">
        <f t="shared" si="18"/>
        <v>3.570655079447528</v>
      </c>
      <c r="J43" s="9">
        <f t="shared" si="19"/>
        <v>2.6853257367332337</v>
      </c>
      <c r="K43" s="11">
        <f t="shared" si="20"/>
        <v>0.3623188405797102</v>
      </c>
      <c r="L43" s="11">
        <f t="shared" si="21"/>
        <v>0.29325513196480935</v>
      </c>
      <c r="M43" s="11">
        <f t="shared" si="22"/>
        <v>0.38759689922480617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-0.27599653536572544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0.2368016246485864</v>
      </c>
      <c r="Q43" s="11">
        <f>2*'OddsRatio_working_3-way'!K43*'OddsRatio_working_3-way'!L43*'OddsRatio_working_3-way'!M43</f>
        <v>8.2365782486464825E-2</v>
      </c>
      <c r="R43" s="11">
        <f t="shared" si="23"/>
        <v>0</v>
      </c>
      <c r="S43" s="11">
        <f t="shared" si="24"/>
        <v>-0.85798767123941788</v>
      </c>
      <c r="T43" s="11">
        <f t="shared" si="25"/>
        <v>-0.29843049434414531</v>
      </c>
      <c r="U43" s="11">
        <f>'OddsRatio_working_3-way'!S43-'OddsRatio_working_3-way'!R43^2/3</f>
        <v>-0.85798767123941788</v>
      </c>
      <c r="V43" s="11">
        <f>'OddsRatio_working_3-way'!S43*'OddsRatio_working_3-way'!R43/3-2*'OddsRatio_working_3-way'!R43^3/27-'OddsRatio_working_3-way'!T43</f>
        <v>0.29843049434414531</v>
      </c>
      <c r="W43" s="11">
        <f>'OddsRatio_working_3-way'!V43^2+4*'OddsRatio_working_3-way'!U43^3/27</f>
        <v>-4.5098303302685133E-3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0.15294655135435342</v>
      </c>
      <c r="Y43" s="11">
        <f>IF('OddsRatio_working_3-way'!W43&gt;=0,IF('OddsRatio_working_3-way'!V43+SQRT('OddsRatio_working_3-way'!W43)&gt;0,0,PI()),ACOS('OddsRatio_working_3-way'!V43/(2*'OddsRatio_working_3-way'!X43)))</f>
        <v>0.22134126211554417</v>
      </c>
      <c r="Z43" s="11">
        <f>'OddsRatio_working_3-way'!X43^(1/3)*COS('OddsRatio_working_3-way'!Y43/3)</f>
        <v>0.53333092934596016</v>
      </c>
      <c r="AA43" s="11">
        <f>'OddsRatio_working_3-way'!X43^(1/3)*COS(('OddsRatio_working_3-way'!Y43+2*PI())/3)</f>
        <v>-0.30080499692058604</v>
      </c>
      <c r="AB43" s="11">
        <f>'OddsRatio_working_3-way'!X43^(1/3)*COS(('OddsRatio_working_3-way'!Y43+4*PI())/3)</f>
        <v>-0.232525932425374</v>
      </c>
      <c r="AC43" s="11">
        <f>'OddsRatio_working_3-way'!X43^(1/3)*SIN('OddsRatio_working_3-way'!Y43/3)</f>
        <v>3.9420936266326499E-2</v>
      </c>
      <c r="AD43" s="11">
        <f>'OddsRatio_working_3-way'!X43^(1/3)*SIN(('OddsRatio_working_3-way'!Y43+2*PI())/3)</f>
        <v>0.44216766530440188</v>
      </c>
      <c r="AE43" s="11">
        <f>'OddsRatio_working_3-way'!X43^(1/3)*SIN(('OddsRatio_working_3-way'!Y43+4*PI())/3)</f>
        <v>-0.48158860157072836</v>
      </c>
      <c r="AF43" s="11">
        <f>-'OddsRatio_working_3-way'!U43/(3*'OddsRatio_working_3-way'!X43^(1/3))*COS(('OddsRatio_working_3-way'!Y43)/3)</f>
        <v>0.53333092934596005</v>
      </c>
      <c r="AG43" s="11">
        <f>-'OddsRatio_working_3-way'!U43/(3*'OddsRatio_working_3-way'!X43^(1/3))*COS(('OddsRatio_working_3-way'!Y43+2*PI())/3)</f>
        <v>-0.30080499692058599</v>
      </c>
      <c r="AH43" s="11">
        <f>-'OddsRatio_working_3-way'!U43/(3*'OddsRatio_working_3-way'!X43^(1/3))*COS(('OddsRatio_working_3-way'!Y43+4*PI())/3)</f>
        <v>-0.23252593242537398</v>
      </c>
      <c r="AI43" s="11">
        <f>'OddsRatio_working_3-way'!U43/(3*'OddsRatio_working_3-way'!X43^(1/3))*SIN(('OddsRatio_working_3-way'!Y43)/3)</f>
        <v>-3.9420936266326492E-2</v>
      </c>
      <c r="AJ43" s="11">
        <f>'OddsRatio_working_3-way'!U43/(3*'OddsRatio_working_3-way'!X43^(1/3))*SIN(('OddsRatio_working_3-way'!Y43+2*PI())/3)</f>
        <v>-0.44216766530440177</v>
      </c>
      <c r="AK43" s="11">
        <f>'OddsRatio_working_3-way'!U43/(3*'OddsRatio_working_3-way'!X43^(1/3))*SIN(('OddsRatio_working_3-way'!Y43+4*PI())/3)</f>
        <v>0.4815886015707283</v>
      </c>
      <c r="AL43" s="11">
        <f>'OddsRatio_working_3-way'!Z43+'OddsRatio_working_3-way'!AF43</f>
        <v>1.0666618586919201</v>
      </c>
      <c r="AM43" s="11">
        <f>'OddsRatio_working_3-way'!AA43+'OddsRatio_working_3-way'!AG43</f>
        <v>-0.60160999384117209</v>
      </c>
      <c r="AN43" s="11">
        <f>'OddsRatio_working_3-way'!AB43+'OddsRatio_working_3-way'!AH43</f>
        <v>-0.46505186485074801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1.0666618586919201</v>
      </c>
      <c r="AS43" s="11">
        <f>IF(('OddsRatio_working_3-way'!X43=0),IF(Q43&gt;0,-Q43^(1/3),(-Q43)^(1/3)),'OddsRatio_working_3-way'!AM43-'OddsRatio_working_3-way'!R43/3)</f>
        <v>-0.60160999384117209</v>
      </c>
      <c r="AT43" s="11">
        <f>IF(('OddsRatio_working_3-way'!X43=0),IF(Q43&gt;0,-Q43^(1/3),(-Q43)^(1/3)),'OddsRatio_working_3-way'!AN43-'OddsRatio_working_3-way'!R43/3)</f>
        <v>-0.46505186485074801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5.39</v>
      </c>
      <c r="B44" s="4">
        <f>IF('True_Odds_Calculator_3-way'!B43="","",'True_Odds_Calculator_3-way'!B43)</f>
        <v>3.93</v>
      </c>
      <c r="C44" s="4">
        <f>IF('True_Odds_Calculator_3-way'!C43="","",'True_Odds_Calculator_3-way'!C43)</f>
        <v>1.64</v>
      </c>
      <c r="D44" s="9">
        <f t="shared" si="13"/>
        <v>0.17276256917324484</v>
      </c>
      <c r="E44" s="9">
        <f t="shared" si="14"/>
        <v>0.23833188676559378</v>
      </c>
      <c r="F44" s="9">
        <f t="shared" si="15"/>
        <v>0.58890554406116125</v>
      </c>
      <c r="G44" s="9">
        <f t="shared" si="16"/>
        <v>1.0907268472543454</v>
      </c>
      <c r="H44" s="9">
        <f t="shared" si="17"/>
        <v>5.788290859446577</v>
      </c>
      <c r="I44" s="9">
        <f t="shared" si="18"/>
        <v>4.1958296624552327</v>
      </c>
      <c r="J44" s="9">
        <f t="shared" si="19"/>
        <v>1.6980651822427812</v>
      </c>
      <c r="K44" s="11">
        <f t="shared" si="20"/>
        <v>0.1855287569573284</v>
      </c>
      <c r="L44" s="11">
        <f t="shared" si="21"/>
        <v>0.2544529262086514</v>
      </c>
      <c r="M44" s="11">
        <f t="shared" si="22"/>
        <v>0.6097560975609756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-0.2369664983171379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0.22913313867379351</v>
      </c>
      <c r="Q44" s="11">
        <f>2*'OddsRatio_working_3-way'!K44*'OddsRatio_working_3-way'!L44*'OddsRatio_working_3-way'!M44</f>
        <v>5.7571140370299881E-2</v>
      </c>
      <c r="R44" s="11">
        <f t="shared" si="23"/>
        <v>0</v>
      </c>
      <c r="S44" s="11">
        <f t="shared" si="24"/>
        <v>-0.96694317678247999</v>
      </c>
      <c r="T44" s="11">
        <f t="shared" si="25"/>
        <v>-0.24295054693027138</v>
      </c>
      <c r="U44" s="11">
        <f>'OddsRatio_working_3-way'!S44-'OddsRatio_working_3-way'!R44^2/3</f>
        <v>-0.96694317678247999</v>
      </c>
      <c r="V44" s="11">
        <f>'OddsRatio_working_3-way'!S44*'OddsRatio_working_3-way'!R44/3-2*'OddsRatio_working_3-way'!R44^3/27-'OddsRatio_working_3-way'!T44</f>
        <v>0.24295054693027138</v>
      </c>
      <c r="W44" s="11">
        <f>'OddsRatio_working_3-way'!V44^2+4*'OddsRatio_working_3-way'!U44^3/27</f>
        <v>-7.4911575164037403E-2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0.18298670950218995</v>
      </c>
      <c r="Y44" s="11">
        <f>IF('OddsRatio_working_3-way'!W44&gt;=0,IF('OddsRatio_working_3-way'!V44+SQRT('OddsRatio_working_3-way'!W44)&gt;0,0,PI()),ACOS('OddsRatio_working_3-way'!V44/(2*'OddsRatio_working_3-way'!X44)))</f>
        <v>0.84484458430018905</v>
      </c>
      <c r="Z44" s="11">
        <f>'OddsRatio_working_3-way'!X44^(1/3)*COS('OddsRatio_working_3-way'!Y44/3)</f>
        <v>0.54536342362717272</v>
      </c>
      <c r="AA44" s="11">
        <f>'OddsRatio_working_3-way'!X44^(1/3)*COS(('OddsRatio_working_3-way'!Y44+2*PI())/3)</f>
        <v>-0.40931935788104706</v>
      </c>
      <c r="AB44" s="11">
        <f>'OddsRatio_working_3-way'!X44^(1/3)*COS(('OddsRatio_working_3-way'!Y44+4*PI())/3)</f>
        <v>-0.1360440657461256</v>
      </c>
      <c r="AC44" s="11">
        <f>'OddsRatio_working_3-way'!X44^(1/3)*SIN('OddsRatio_working_3-way'!Y44/3)</f>
        <v>0.15777556347697055</v>
      </c>
      <c r="AD44" s="11">
        <f>'OddsRatio_working_3-way'!X44^(1/3)*SIN(('OddsRatio_working_3-way'!Y44+2*PI())/3)</f>
        <v>0.39341079741750096</v>
      </c>
      <c r="AE44" s="11">
        <f>'OddsRatio_working_3-way'!X44^(1/3)*SIN(('OddsRatio_working_3-way'!Y44+4*PI())/3)</f>
        <v>-0.55118636089447148</v>
      </c>
      <c r="AF44" s="11">
        <f>-'OddsRatio_working_3-way'!U44/(3*'OddsRatio_working_3-way'!X44^(1/3))*COS(('OddsRatio_working_3-way'!Y44)/3)</f>
        <v>0.54536342362717272</v>
      </c>
      <c r="AG44" s="11">
        <f>-'OddsRatio_working_3-way'!U44/(3*'OddsRatio_working_3-way'!X44^(1/3))*COS(('OddsRatio_working_3-way'!Y44+2*PI())/3)</f>
        <v>-0.40931935788104706</v>
      </c>
      <c r="AH44" s="11">
        <f>-'OddsRatio_working_3-way'!U44/(3*'OddsRatio_working_3-way'!X44^(1/3))*COS(('OddsRatio_working_3-way'!Y44+4*PI())/3)</f>
        <v>-0.1360440657461256</v>
      </c>
      <c r="AI44" s="11">
        <f>'OddsRatio_working_3-way'!U44/(3*'OddsRatio_working_3-way'!X44^(1/3))*SIN(('OddsRatio_working_3-way'!Y44)/3)</f>
        <v>-0.15777556347697055</v>
      </c>
      <c r="AJ44" s="11">
        <f>'OddsRatio_working_3-way'!U44/(3*'OddsRatio_working_3-way'!X44^(1/3))*SIN(('OddsRatio_working_3-way'!Y44+2*PI())/3)</f>
        <v>-0.39341079741750096</v>
      </c>
      <c r="AK44" s="11">
        <f>'OddsRatio_working_3-way'!U44/(3*'OddsRatio_working_3-way'!X44^(1/3))*SIN(('OddsRatio_working_3-way'!Y44+4*PI())/3)</f>
        <v>0.55118636089447148</v>
      </c>
      <c r="AL44" s="11">
        <f>'OddsRatio_working_3-way'!Z44+'OddsRatio_working_3-way'!AF44</f>
        <v>1.0907268472543454</v>
      </c>
      <c r="AM44" s="11">
        <f>'OddsRatio_working_3-way'!AA44+'OddsRatio_working_3-way'!AG44</f>
        <v>-0.81863871576209413</v>
      </c>
      <c r="AN44" s="11">
        <f>'OddsRatio_working_3-way'!AB44+'OddsRatio_working_3-way'!AH44</f>
        <v>-0.2720881314922512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1.0907268472543454</v>
      </c>
      <c r="AS44" s="11">
        <f>IF(('OddsRatio_working_3-way'!X44=0),IF(Q44&gt;0,-Q44^(1/3),(-Q44)^(1/3)),'OddsRatio_working_3-way'!AM44-'OddsRatio_working_3-way'!R44/3)</f>
        <v>-0.81863871576209413</v>
      </c>
      <c r="AT44" s="11">
        <f>IF(('OddsRatio_working_3-way'!X44=0),IF(Q44&gt;0,-Q44^(1/3),(-Q44)^(1/3)),'OddsRatio_working_3-way'!AN44-'OddsRatio_working_3-way'!R44/3)</f>
        <v>-0.2720881314922512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5.26</v>
      </c>
      <c r="B45" s="4">
        <f>IF('True_Odds_Calculator_3-way'!B44="","",'True_Odds_Calculator_3-way'!B44)</f>
        <v>4.08</v>
      </c>
      <c r="C45" s="4">
        <f>IF('True_Odds_Calculator_3-way'!C44="","",'True_Odds_Calculator_3-way'!C44)</f>
        <v>1.68</v>
      </c>
      <c r="D45" s="9">
        <f t="shared" si="13"/>
        <v>0.18210840201683948</v>
      </c>
      <c r="E45" s="9">
        <f t="shared" si="14"/>
        <v>0.23545013146152674</v>
      </c>
      <c r="F45" s="9">
        <f t="shared" si="15"/>
        <v>0.58244146652163375</v>
      </c>
      <c r="G45" s="9">
        <f t="shared" si="16"/>
        <v>1.0542804765380529</v>
      </c>
      <c r="H45" s="9">
        <f t="shared" si="17"/>
        <v>5.4912348300521057</v>
      </c>
      <c r="I45" s="9">
        <f t="shared" si="18"/>
        <v>4.2471838677372027</v>
      </c>
      <c r="J45" s="9">
        <f t="shared" si="19"/>
        <v>1.7169107240458759</v>
      </c>
      <c r="K45" s="11">
        <f t="shared" si="20"/>
        <v>0.19011406844106465</v>
      </c>
      <c r="L45" s="11">
        <f t="shared" si="21"/>
        <v>0.24509803921568626</v>
      </c>
      <c r="M45" s="11">
        <f t="shared" si="22"/>
        <v>0.59523809523809523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-0.24746514575411904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0.22244322317012988</v>
      </c>
      <c r="Q45" s="11">
        <f>2*'OddsRatio_working_3-way'!K45*'OddsRatio_working_3-way'!L45*'OddsRatio_working_3-way'!M45</f>
        <v>5.5472125478835385E-2</v>
      </c>
      <c r="R45" s="11">
        <f t="shared" si="23"/>
        <v>0</v>
      </c>
      <c r="S45" s="11">
        <f t="shared" si="24"/>
        <v>-0.89888708364267622</v>
      </c>
      <c r="T45" s="11">
        <f t="shared" si="25"/>
        <v>-0.22416136749193924</v>
      </c>
      <c r="U45" s="11">
        <f>'OddsRatio_working_3-way'!S45-'OddsRatio_working_3-way'!R45^2/3</f>
        <v>-0.89888708364267622</v>
      </c>
      <c r="V45" s="11">
        <f>'OddsRatio_working_3-way'!S45*'OddsRatio_working_3-way'!R45/3-2*'OddsRatio_working_3-way'!R45^3/27-'OddsRatio_working_3-way'!T45</f>
        <v>0.22416136749193924</v>
      </c>
      <c r="W45" s="11">
        <f>'OddsRatio_working_3-way'!V45^2+4*'OddsRatio_working_3-way'!U45^3/27</f>
        <v>-5.7351526664421365E-2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0.16401207679640362</v>
      </c>
      <c r="Y45" s="11">
        <f>IF('OddsRatio_working_3-way'!W45&gt;=0,IF('OddsRatio_working_3-way'!V45+SQRT('OddsRatio_working_3-way'!W45)&gt;0,0,PI()),ACOS('OddsRatio_working_3-way'!V45/(2*'OddsRatio_working_3-way'!X45)))</f>
        <v>0.81842970442644314</v>
      </c>
      <c r="Z45" s="11">
        <f>'OddsRatio_working_3-way'!X45^(1/3)*COS('OddsRatio_working_3-way'!Y45/3)</f>
        <v>0.52714023826902645</v>
      </c>
      <c r="AA45" s="11">
        <f>'OddsRatio_working_3-way'!X45^(1/3)*COS(('OddsRatio_working_3-way'!Y45+2*PI())/3)</f>
        <v>-0.39129696756085069</v>
      </c>
      <c r="AB45" s="11">
        <f>'OddsRatio_working_3-way'!X45^(1/3)*COS(('OddsRatio_working_3-way'!Y45+4*PI())/3)</f>
        <v>-0.1358432707081759</v>
      </c>
      <c r="AC45" s="11">
        <f>'OddsRatio_working_3-way'!X45^(1/3)*SIN('OddsRatio_working_3-way'!Y45/3)</f>
        <v>0.1474862606433768</v>
      </c>
      <c r="AD45" s="11">
        <f>'OddsRatio_working_3-way'!X45^(1/3)*SIN(('OddsRatio_working_3-way'!Y45+2*PI())/3)</f>
        <v>0.38277370737627037</v>
      </c>
      <c r="AE45" s="11">
        <f>'OddsRatio_working_3-way'!X45^(1/3)*SIN(('OddsRatio_working_3-way'!Y45+4*PI())/3)</f>
        <v>-0.53025996801964725</v>
      </c>
      <c r="AF45" s="11">
        <f>-'OddsRatio_working_3-way'!U45/(3*'OddsRatio_working_3-way'!X45^(1/3))*COS(('OddsRatio_working_3-way'!Y45)/3)</f>
        <v>0.52714023826902645</v>
      </c>
      <c r="AG45" s="11">
        <f>-'OddsRatio_working_3-way'!U45/(3*'OddsRatio_working_3-way'!X45^(1/3))*COS(('OddsRatio_working_3-way'!Y45+2*PI())/3)</f>
        <v>-0.39129696756085069</v>
      </c>
      <c r="AH45" s="11">
        <f>-'OddsRatio_working_3-way'!U45/(3*'OddsRatio_working_3-way'!X45^(1/3))*COS(('OddsRatio_working_3-way'!Y45+4*PI())/3)</f>
        <v>-0.1358432707081759</v>
      </c>
      <c r="AI45" s="11">
        <f>'OddsRatio_working_3-way'!U45/(3*'OddsRatio_working_3-way'!X45^(1/3))*SIN(('OddsRatio_working_3-way'!Y45)/3)</f>
        <v>-0.1474862606433768</v>
      </c>
      <c r="AJ45" s="11">
        <f>'OddsRatio_working_3-way'!U45/(3*'OddsRatio_working_3-way'!X45^(1/3))*SIN(('OddsRatio_working_3-way'!Y45+2*PI())/3)</f>
        <v>-0.38277370737627037</v>
      </c>
      <c r="AK45" s="11">
        <f>'OddsRatio_working_3-way'!U45/(3*'OddsRatio_working_3-way'!X45^(1/3))*SIN(('OddsRatio_working_3-way'!Y45+4*PI())/3)</f>
        <v>0.53025996801964725</v>
      </c>
      <c r="AL45" s="11">
        <f>'OddsRatio_working_3-way'!Z45+'OddsRatio_working_3-way'!AF45</f>
        <v>1.0542804765380529</v>
      </c>
      <c r="AM45" s="11">
        <f>'OddsRatio_working_3-way'!AA45+'OddsRatio_working_3-way'!AG45</f>
        <v>-0.78259393512170139</v>
      </c>
      <c r="AN45" s="11">
        <f>'OddsRatio_working_3-way'!AB45+'OddsRatio_working_3-way'!AH45</f>
        <v>-0.27168654141635179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1.0542804765380529</v>
      </c>
      <c r="AS45" s="11">
        <f>IF(('OddsRatio_working_3-way'!X45=0),IF(Q45&gt;0,-Q45^(1/3),(-Q45)^(1/3)),'OddsRatio_working_3-way'!AM45-'OddsRatio_working_3-way'!R45/3)</f>
        <v>-0.78259393512170139</v>
      </c>
      <c r="AT45" s="11">
        <f>IF(('OddsRatio_working_3-way'!X45=0),IF(Q45&gt;0,-Q45^(1/3),(-Q45)^(1/3)),'OddsRatio_working_3-way'!AN45-'OddsRatio_working_3-way'!R45/3)</f>
        <v>-0.27168654141635179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3.73</v>
      </c>
      <c r="B46" s="4">
        <f>IF('True_Odds_Calculator_3-way'!B45="","",'True_Odds_Calculator_3-way'!B45)</f>
        <v>3.84</v>
      </c>
      <c r="C46" s="4">
        <f>IF('True_Odds_Calculator_3-way'!C45="","",'True_Odds_Calculator_3-way'!C45)</f>
        <v>2</v>
      </c>
      <c r="D46" s="9">
        <f t="shared" si="13"/>
        <v>0.25937304316110577</v>
      </c>
      <c r="E46" s="9">
        <f t="shared" si="14"/>
        <v>0.25185709555441621</v>
      </c>
      <c r="F46" s="9">
        <f t="shared" si="15"/>
        <v>0.48876986128447797</v>
      </c>
      <c r="G46" s="9">
        <f t="shared" si="16"/>
        <v>1.0459526644544304</v>
      </c>
      <c r="H46" s="9">
        <f t="shared" si="17"/>
        <v>3.855450773960595</v>
      </c>
      <c r="I46" s="9">
        <f t="shared" si="18"/>
        <v>3.9705055670505822</v>
      </c>
      <c r="J46" s="9">
        <f t="shared" si="19"/>
        <v>2.0459526644544304</v>
      </c>
      <c r="K46" s="11">
        <f t="shared" si="20"/>
        <v>0.26809651474530832</v>
      </c>
      <c r="L46" s="11">
        <f t="shared" si="21"/>
        <v>0.26041666666666669</v>
      </c>
      <c r="M46" s="11">
        <f t="shared" si="22"/>
        <v>0.5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-0.27065180965147451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0.22934819034852544</v>
      </c>
      <c r="Q46" s="11">
        <f>2*'OddsRatio_working_3-way'!K46*'OddsRatio_working_3-way'!L46*'OddsRatio_working_3-way'!M46</f>
        <v>6.9816800714924049E-2</v>
      </c>
      <c r="R46" s="11">
        <f t="shared" si="23"/>
        <v>0</v>
      </c>
      <c r="S46" s="11">
        <f t="shared" si="24"/>
        <v>-0.84739204457514317</v>
      </c>
      <c r="T46" s="11">
        <f t="shared" si="25"/>
        <v>-0.25795800443687772</v>
      </c>
      <c r="U46" s="11">
        <f>'OddsRatio_working_3-way'!S46-'OddsRatio_working_3-way'!R46^2/3</f>
        <v>-0.84739204457514317</v>
      </c>
      <c r="V46" s="11">
        <f>'OddsRatio_working_3-way'!S46*'OddsRatio_working_3-way'!R46/3-2*'OddsRatio_working_3-way'!R46^3/27-'OddsRatio_working_3-way'!T46</f>
        <v>0.25795800443687772</v>
      </c>
      <c r="W46" s="11">
        <f>'OddsRatio_working_3-way'!V46^2+4*'OddsRatio_working_3-way'!U46^3/27</f>
        <v>-2.3604272766071577E-2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0.15012212097083477</v>
      </c>
      <c r="Y46" s="11">
        <f>IF('OddsRatio_working_3-way'!W46&gt;=0,IF('OddsRatio_working_3-way'!V46+SQRT('OddsRatio_working_3-way'!W46)&gt;0,0,PI()),ACOS('OddsRatio_working_3-way'!V46/(2*'OddsRatio_working_3-way'!X46)))</f>
        <v>0.53716943645916992</v>
      </c>
      <c r="Z46" s="11">
        <f>'OddsRatio_working_3-way'!X46^(1/3)*COS('OddsRatio_working_3-way'!Y46/3)</f>
        <v>0.52297633222721518</v>
      </c>
      <c r="AA46" s="11">
        <f>'OddsRatio_working_3-way'!X46^(1/3)*COS(('OddsRatio_working_3-way'!Y46+2*PI())/3)</f>
        <v>-0.34346272369956177</v>
      </c>
      <c r="AB46" s="11">
        <f>'OddsRatio_working_3-way'!X46^(1/3)*COS(('OddsRatio_working_3-way'!Y46+4*PI())/3)</f>
        <v>-0.17951360852765352</v>
      </c>
      <c r="AC46" s="11">
        <f>'OddsRatio_working_3-way'!X46^(1/3)*SIN('OddsRatio_working_3-way'!Y46/3)</f>
        <v>9.4656065777902254E-2</v>
      </c>
      <c r="AD46" s="11">
        <f>'OddsRatio_working_3-way'!X46^(1/3)*SIN(('OddsRatio_working_3-way'!Y46+2*PI())/3)</f>
        <v>0.40558275639782765</v>
      </c>
      <c r="AE46" s="11">
        <f>'OddsRatio_working_3-way'!X46^(1/3)*SIN(('OddsRatio_working_3-way'!Y46+4*PI())/3)</f>
        <v>-0.50023882217572979</v>
      </c>
      <c r="AF46" s="11">
        <f>-'OddsRatio_working_3-way'!U46/(3*'OddsRatio_working_3-way'!X46^(1/3))*COS(('OddsRatio_working_3-way'!Y46)/3)</f>
        <v>0.52297633222721507</v>
      </c>
      <c r="AG46" s="11">
        <f>-'OddsRatio_working_3-way'!U46/(3*'OddsRatio_working_3-way'!X46^(1/3))*COS(('OddsRatio_working_3-way'!Y46+2*PI())/3)</f>
        <v>-0.34346272369956171</v>
      </c>
      <c r="AH46" s="11">
        <f>-'OddsRatio_working_3-way'!U46/(3*'OddsRatio_working_3-way'!X46^(1/3))*COS(('OddsRatio_working_3-way'!Y46+4*PI())/3)</f>
        <v>-0.1795136085276535</v>
      </c>
      <c r="AI46" s="11">
        <f>'OddsRatio_working_3-way'!U46/(3*'OddsRatio_working_3-way'!X46^(1/3))*SIN(('OddsRatio_working_3-way'!Y46)/3)</f>
        <v>-9.4656065777902226E-2</v>
      </c>
      <c r="AJ46" s="11">
        <f>'OddsRatio_working_3-way'!U46/(3*'OddsRatio_working_3-way'!X46^(1/3))*SIN(('OddsRatio_working_3-way'!Y46+2*PI())/3)</f>
        <v>-0.40558275639782754</v>
      </c>
      <c r="AK46" s="11">
        <f>'OddsRatio_working_3-way'!U46/(3*'OddsRatio_working_3-way'!X46^(1/3))*SIN(('OddsRatio_working_3-way'!Y46+4*PI())/3)</f>
        <v>0.50023882217572979</v>
      </c>
      <c r="AL46" s="11">
        <f>'OddsRatio_working_3-way'!Z46+'OddsRatio_working_3-way'!AF46</f>
        <v>1.0459526644544304</v>
      </c>
      <c r="AM46" s="11">
        <f>'OddsRatio_working_3-way'!AA46+'OddsRatio_working_3-way'!AG46</f>
        <v>-0.68692544739912353</v>
      </c>
      <c r="AN46" s="11">
        <f>'OddsRatio_working_3-way'!AB46+'OddsRatio_working_3-way'!AH46</f>
        <v>-0.35902721705530705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1.0459526644544304</v>
      </c>
      <c r="AS46" s="11">
        <f>IF(('OddsRatio_working_3-way'!X46=0),IF(Q46&gt;0,-Q46^(1/3),(-Q46)^(1/3)),'OddsRatio_working_3-way'!AM46-'OddsRatio_working_3-way'!R46/3)</f>
        <v>-0.68692544739912353</v>
      </c>
      <c r="AT46" s="11">
        <f>IF(('OddsRatio_working_3-way'!X46=0),IF(Q46&gt;0,-Q46^(1/3),(-Q46)^(1/3)),'OddsRatio_working_3-way'!AN46-'OddsRatio_working_3-way'!R46/3)</f>
        <v>-0.35902721705530705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1.29</v>
      </c>
      <c r="B47" s="4">
        <f>IF('True_Odds_Calculator_3-way'!B46="","",'True_Odds_Calculator_3-way'!B46)</f>
        <v>5.63</v>
      </c>
      <c r="C47" s="4">
        <f>IF('True_Odds_Calculator_3-way'!C46="","",'True_Odds_Calculator_3-way'!C46)</f>
        <v>9.75</v>
      </c>
      <c r="D47" s="9">
        <f t="shared" si="13"/>
        <v>0.75064220260430625</v>
      </c>
      <c r="E47" s="9">
        <f t="shared" si="14"/>
        <v>0.1586388294141223</v>
      </c>
      <c r="F47" s="9">
        <f t="shared" si="15"/>
        <v>9.0718967981571613E-2</v>
      </c>
      <c r="G47" s="9">
        <f t="shared" si="16"/>
        <v>1.1454917812974579</v>
      </c>
      <c r="H47" s="9">
        <f t="shared" si="17"/>
        <v>1.332192616576263</v>
      </c>
      <c r="I47" s="9">
        <f t="shared" si="18"/>
        <v>6.3036269474072295</v>
      </c>
      <c r="J47" s="9">
        <f t="shared" si="19"/>
        <v>11.023053086352759</v>
      </c>
      <c r="K47" s="11">
        <f t="shared" si="20"/>
        <v>0.77519379844961234</v>
      </c>
      <c r="L47" s="11">
        <f t="shared" si="21"/>
        <v>0.17761989342806395</v>
      </c>
      <c r="M47" s="11">
        <f t="shared" si="22"/>
        <v>0.10256410256410256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-0.16591449178503592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0.1930482165105652</v>
      </c>
      <c r="Q47" s="11">
        <f>2*'OddsRatio_working_3-way'!K47*'OddsRatio_working_3-way'!L47*'OddsRatio_working_3-way'!M47</f>
        <v>2.8244069716249483E-2</v>
      </c>
      <c r="R47" s="11">
        <f t="shared" si="23"/>
        <v>0</v>
      </c>
      <c r="S47" s="11">
        <f t="shared" si="24"/>
        <v>-1.1635404143038004</v>
      </c>
      <c r="T47" s="11">
        <f t="shared" si="25"/>
        <v>-0.17023268680377479</v>
      </c>
      <c r="U47" s="11">
        <f>'OddsRatio_working_3-way'!S47-'OddsRatio_working_3-way'!R47^2/3</f>
        <v>-1.1635404143038004</v>
      </c>
      <c r="V47" s="11">
        <f>'OddsRatio_working_3-way'!S47*'OddsRatio_working_3-way'!R47/3-2*'OddsRatio_working_3-way'!R47^3/27-'OddsRatio_working_3-way'!T47</f>
        <v>0.17023268680377479</v>
      </c>
      <c r="W47" s="11">
        <f>'OddsRatio_working_3-way'!V47^2+4*'OddsRatio_working_3-way'!U47^3/27</f>
        <v>-0.20438847812362765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0.24154070349532175</v>
      </c>
      <c r="Y47" s="11">
        <f>IF('OddsRatio_working_3-way'!W47&gt;=0,IF('OddsRatio_working_3-way'!V47+SQRT('OddsRatio_working_3-way'!W47)&gt;0,0,PI()),ACOS('OddsRatio_working_3-way'!V47/(2*'OddsRatio_working_3-way'!X47)))</f>
        <v>1.2106734467511844</v>
      </c>
      <c r="Z47" s="11">
        <f>'OddsRatio_working_3-way'!X47^(1/3)*COS('OddsRatio_working_3-way'!Y47/3)</f>
        <v>0.57274589064872894</v>
      </c>
      <c r="AA47" s="11">
        <f>'OddsRatio_working_3-way'!X47^(1/3)*COS(('OddsRatio_working_3-way'!Y47+2*PI())/3)</f>
        <v>-0.49816697766403101</v>
      </c>
      <c r="AB47" s="11">
        <f>'OddsRatio_working_3-way'!X47^(1/3)*COS(('OddsRatio_working_3-way'!Y47+4*PI())/3)</f>
        <v>-7.4578912984698431E-2</v>
      </c>
      <c r="AC47" s="11">
        <f>'OddsRatio_working_3-way'!X47^(1/3)*SIN('OddsRatio_working_3-way'!Y47/3)</f>
        <v>0.24455868316812554</v>
      </c>
      <c r="AD47" s="11">
        <f>'OddsRatio_working_3-way'!X47^(1/3)*SIN(('OddsRatio_working_3-way'!Y47+2*PI())/3)</f>
        <v>0.37373314963088078</v>
      </c>
      <c r="AE47" s="11">
        <f>'OddsRatio_working_3-way'!X47^(1/3)*SIN(('OddsRatio_working_3-way'!Y47+4*PI())/3)</f>
        <v>-0.61829183279900624</v>
      </c>
      <c r="AF47" s="11">
        <f>-'OddsRatio_working_3-way'!U47/(3*'OddsRatio_working_3-way'!X47^(1/3))*COS(('OddsRatio_working_3-way'!Y47)/3)</f>
        <v>0.57274589064872894</v>
      </c>
      <c r="AG47" s="11">
        <f>-'OddsRatio_working_3-way'!U47/(3*'OddsRatio_working_3-way'!X47^(1/3))*COS(('OddsRatio_working_3-way'!Y47+2*PI())/3)</f>
        <v>-0.49816697766403101</v>
      </c>
      <c r="AH47" s="11">
        <f>-'OddsRatio_working_3-way'!U47/(3*'OddsRatio_working_3-way'!X47^(1/3))*COS(('OddsRatio_working_3-way'!Y47+4*PI())/3)</f>
        <v>-7.4578912984698431E-2</v>
      </c>
      <c r="AI47" s="11">
        <f>'OddsRatio_working_3-way'!U47/(3*'OddsRatio_working_3-way'!X47^(1/3))*SIN(('OddsRatio_working_3-way'!Y47)/3)</f>
        <v>-0.24455868316812554</v>
      </c>
      <c r="AJ47" s="11">
        <f>'OddsRatio_working_3-way'!U47/(3*'OddsRatio_working_3-way'!X47^(1/3))*SIN(('OddsRatio_working_3-way'!Y47+2*PI())/3)</f>
        <v>-0.37373314963088078</v>
      </c>
      <c r="AK47" s="11">
        <f>'OddsRatio_working_3-way'!U47/(3*'OddsRatio_working_3-way'!X47^(1/3))*SIN(('OddsRatio_working_3-way'!Y47+4*PI())/3)</f>
        <v>0.61829183279900624</v>
      </c>
      <c r="AL47" s="11">
        <f>'OddsRatio_working_3-way'!Z47+'OddsRatio_working_3-way'!AF47</f>
        <v>1.1454917812974579</v>
      </c>
      <c r="AM47" s="11">
        <f>'OddsRatio_working_3-way'!AA47+'OddsRatio_working_3-way'!AG47</f>
        <v>-0.99633395532806202</v>
      </c>
      <c r="AN47" s="11">
        <f>'OddsRatio_working_3-way'!AB47+'OddsRatio_working_3-way'!AH47</f>
        <v>-0.14915782596939686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1.1454917812974579</v>
      </c>
      <c r="AS47" s="11">
        <f>IF(('OddsRatio_working_3-way'!X47=0),IF(Q47&gt;0,-Q47^(1/3),(-Q47)^(1/3)),'OddsRatio_working_3-way'!AM47-'OddsRatio_working_3-way'!R47/3)</f>
        <v>-0.99633395532806202</v>
      </c>
      <c r="AT47" s="11">
        <f>IF(('OddsRatio_working_3-way'!X47=0),IF(Q47&gt;0,-Q47^(1/3),(-Q47)^(1/3)),'OddsRatio_working_3-way'!AN47-'OddsRatio_working_3-way'!R47/3)</f>
        <v>-0.14915782596939686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2.35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2.94</v>
      </c>
      <c r="D48" s="9">
        <f t="shared" si="13"/>
        <v>0.40931712551315791</v>
      </c>
      <c r="E48" s="9">
        <f t="shared" si="14"/>
        <v>0.26535041802694526</v>
      </c>
      <c r="F48" s="9">
        <f t="shared" si="15"/>
        <v>0.32533245645989683</v>
      </c>
      <c r="G48" s="9">
        <f t="shared" si="16"/>
        <v>1.0689581322592088</v>
      </c>
      <c r="H48" s="9">
        <f t="shared" si="17"/>
        <v>2.4430934785499319</v>
      </c>
      <c r="I48" s="9">
        <f t="shared" si="18"/>
        <v>3.7686015625513507</v>
      </c>
      <c r="J48" s="9">
        <f t="shared" si="19"/>
        <v>3.0737787765828655</v>
      </c>
      <c r="K48" s="11">
        <f t="shared" si="20"/>
        <v>0.42553191489361702</v>
      </c>
      <c r="L48" s="11">
        <f t="shared" si="21"/>
        <v>0.2785515320334262</v>
      </c>
      <c r="M48" s="11">
        <f t="shared" si="22"/>
        <v>0.3401360544217687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-0.27348003149579647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0.23706513364546916</v>
      </c>
      <c r="Q48" s="11">
        <f>2*'OddsRatio_working_3-way'!K48*'OddsRatio_working_3-way'!L48*'OddsRatio_working_3-way'!M48</f>
        <v>8.0634399199139145E-2</v>
      </c>
      <c r="R48" s="11">
        <f t="shared" si="23"/>
        <v>0</v>
      </c>
      <c r="S48" s="11">
        <f t="shared" si="24"/>
        <v>-0.86684622767096975</v>
      </c>
      <c r="T48" s="11">
        <f t="shared" si="25"/>
        <v>-0.29484565567039778</v>
      </c>
      <c r="U48" s="11">
        <f>'OddsRatio_working_3-way'!S48-'OddsRatio_working_3-way'!R48^2/3</f>
        <v>-0.86684622767096975</v>
      </c>
      <c r="V48" s="11">
        <f>'OddsRatio_working_3-way'!S48*'OddsRatio_working_3-way'!R48/3-2*'OddsRatio_working_3-way'!R48^3/27-'OddsRatio_working_3-way'!T48</f>
        <v>0.29484565567039778</v>
      </c>
      <c r="W48" s="11">
        <f>'OddsRatio_working_3-way'!V48^2+4*'OddsRatio_working_3-way'!U48^3/27</f>
        <v>-9.5649515685475028E-3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0.15532137025877529</v>
      </c>
      <c r="Y48" s="11">
        <f>IF('OddsRatio_working_3-way'!W48&gt;=0,IF('OddsRatio_working_3-way'!V48+SQRT('OddsRatio_working_3-way'!W48)&gt;0,0,PI()),ACOS('OddsRatio_working_3-way'!V48/(2*'OddsRatio_working_3-way'!X48)))</f>
        <v>0.32028064878229801</v>
      </c>
      <c r="Z48" s="11">
        <f>'OddsRatio_working_3-way'!X48^(1/3)*COS('OddsRatio_working_3-way'!Y48/3)</f>
        <v>0.53447906612960439</v>
      </c>
      <c r="AA48" s="11">
        <f>'OddsRatio_working_3-way'!X48^(1/3)*COS(('OddsRatio_working_3-way'!Y48+2*PI())/3)</f>
        <v>-0.31684450075617304</v>
      </c>
      <c r="AB48" s="11">
        <f>'OddsRatio_working_3-way'!X48^(1/3)*COS(('OddsRatio_working_3-way'!Y48+4*PI())/3)</f>
        <v>-0.2176345653734314</v>
      </c>
      <c r="AC48" s="11">
        <f>'OddsRatio_working_3-way'!X48^(1/3)*SIN('OddsRatio_working_3-way'!Y48/3)</f>
        <v>5.7278882899511399E-2</v>
      </c>
      <c r="AD48" s="11">
        <f>'OddsRatio_working_3-way'!X48^(1/3)*SIN(('OddsRatio_working_3-way'!Y48+2*PI())/3)</f>
        <v>0.43423300760946465</v>
      </c>
      <c r="AE48" s="11">
        <f>'OddsRatio_working_3-way'!X48^(1/3)*SIN(('OddsRatio_working_3-way'!Y48+4*PI())/3)</f>
        <v>-0.49151189050897592</v>
      </c>
      <c r="AF48" s="11">
        <f>-'OddsRatio_working_3-way'!U48/(3*'OddsRatio_working_3-way'!X48^(1/3))*COS(('OddsRatio_working_3-way'!Y48)/3)</f>
        <v>0.53447906612960439</v>
      </c>
      <c r="AG48" s="11">
        <f>-'OddsRatio_working_3-way'!U48/(3*'OddsRatio_working_3-way'!X48^(1/3))*COS(('OddsRatio_working_3-way'!Y48+2*PI())/3)</f>
        <v>-0.31684450075617304</v>
      </c>
      <c r="AH48" s="11">
        <f>-'OddsRatio_working_3-way'!U48/(3*'OddsRatio_working_3-way'!X48^(1/3))*COS(('OddsRatio_working_3-way'!Y48+4*PI())/3)</f>
        <v>-0.2176345653734314</v>
      </c>
      <c r="AI48" s="11">
        <f>'OddsRatio_working_3-way'!U48/(3*'OddsRatio_working_3-way'!X48^(1/3))*SIN(('OddsRatio_working_3-way'!Y48)/3)</f>
        <v>-5.7278882899511399E-2</v>
      </c>
      <c r="AJ48" s="11">
        <f>'OddsRatio_working_3-way'!U48/(3*'OddsRatio_working_3-way'!X48^(1/3))*SIN(('OddsRatio_working_3-way'!Y48+2*PI())/3)</f>
        <v>-0.43423300760946465</v>
      </c>
      <c r="AK48" s="11">
        <f>'OddsRatio_working_3-way'!U48/(3*'OddsRatio_working_3-way'!X48^(1/3))*SIN(('OddsRatio_working_3-way'!Y48+4*PI())/3)</f>
        <v>0.49151189050897592</v>
      </c>
      <c r="AL48" s="11">
        <f>'OddsRatio_working_3-way'!Z48+'OddsRatio_working_3-way'!AF48</f>
        <v>1.0689581322592088</v>
      </c>
      <c r="AM48" s="11">
        <f>'OddsRatio_working_3-way'!AA48+'OddsRatio_working_3-way'!AG48</f>
        <v>-0.63368900151234608</v>
      </c>
      <c r="AN48" s="11">
        <f>'OddsRatio_working_3-way'!AB48+'OddsRatio_working_3-way'!AH48</f>
        <v>-0.4352691307468628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1.0689581322592088</v>
      </c>
      <c r="AS48" s="11">
        <f>IF(('OddsRatio_working_3-way'!X48=0),IF(Q48&gt;0,-Q48^(1/3),(-Q48)^(1/3)),'OddsRatio_working_3-way'!AM48-'OddsRatio_working_3-way'!R48/3)</f>
        <v>-0.63368900151234608</v>
      </c>
      <c r="AT48" s="11">
        <f>IF(('OddsRatio_working_3-way'!X48=0),IF(Q48&gt;0,-Q48^(1/3),(-Q48)^(1/3)),'OddsRatio_working_3-way'!AN48-'OddsRatio_working_3-way'!R48/3)</f>
        <v>-0.4352691307468628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2.14</v>
      </c>
      <c r="B49" s="4">
        <f>IF('True_Odds_Calculator_3-way'!B48="","",'True_Odds_Calculator_3-way'!B48)</f>
        <v>3.5</v>
      </c>
      <c r="C49" s="4">
        <f>IF('True_Odds_Calculator_3-way'!C48="","",'True_Odds_Calculator_3-way'!C48)</f>
        <v>3.64</v>
      </c>
      <c r="D49" s="9">
        <f t="shared" si="13"/>
        <v>0.45665497959930457</v>
      </c>
      <c r="E49" s="9">
        <f t="shared" si="14"/>
        <v>0.27706266303320953</v>
      </c>
      <c r="F49" s="9">
        <f t="shared" si="15"/>
        <v>0.26628235736748612</v>
      </c>
      <c r="G49" s="9">
        <f t="shared" si="16"/>
        <v>1.0437167232167073</v>
      </c>
      <c r="H49" s="9">
        <f t="shared" si="17"/>
        <v>2.1898370644670462</v>
      </c>
      <c r="I49" s="9">
        <f t="shared" si="18"/>
        <v>3.609291808041768</v>
      </c>
      <c r="J49" s="9">
        <f t="shared" si="19"/>
        <v>3.7554121492921069</v>
      </c>
      <c r="K49" s="11">
        <f t="shared" si="20"/>
        <v>0.46728971962616822</v>
      </c>
      <c r="L49" s="11">
        <f t="shared" si="21"/>
        <v>0.2857142857142857</v>
      </c>
      <c r="M49" s="11">
        <f t="shared" si="22"/>
        <v>0.27472527472527469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-0.27597235874939496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0.23034375504335444</v>
      </c>
      <c r="Q49" s="11">
        <f>2*'OddsRatio_working_3-way'!K49*'OddsRatio_working_3-way'!L49*'OddsRatio_working_3-way'!M49</f>
        <v>7.3357883771768939E-2</v>
      </c>
      <c r="R49" s="11">
        <f t="shared" si="23"/>
        <v>0</v>
      </c>
      <c r="S49" s="11">
        <f t="shared" si="24"/>
        <v>-0.83466241360978133</v>
      </c>
      <c r="T49" s="11">
        <f t="shared" si="25"/>
        <v>-0.26581605528973928</v>
      </c>
      <c r="U49" s="11">
        <f>'OddsRatio_working_3-way'!S49-'OddsRatio_working_3-way'!R49^2/3</f>
        <v>-0.83466241360978133</v>
      </c>
      <c r="V49" s="11">
        <f>'OddsRatio_working_3-way'!S49*'OddsRatio_working_3-way'!R49/3-2*'OddsRatio_working_3-way'!R49^3/27-'OddsRatio_working_3-way'!T49</f>
        <v>0.26581605528973928</v>
      </c>
      <c r="W49" s="11">
        <f>'OddsRatio_working_3-way'!V49^2+4*'OddsRatio_working_3-way'!U49^3/27</f>
        <v>-1.5486571332426938E-2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0.14675212654526054</v>
      </c>
      <c r="Y49" s="11">
        <f>IF('OddsRatio_working_3-way'!W49&gt;=0,IF('OddsRatio_working_3-way'!V49+SQRT('OddsRatio_working_3-way'!W49)&gt;0,0,PI()),ACOS('OddsRatio_working_3-way'!V49/(2*'OddsRatio_working_3-way'!X49)))</f>
        <v>0.43785461447790341</v>
      </c>
      <c r="Z49" s="11">
        <f>'OddsRatio_working_3-way'!X49^(1/3)*COS('OddsRatio_working_3-way'!Y49/3)</f>
        <v>0.52185836160835353</v>
      </c>
      <c r="AA49" s="11">
        <f>'OddsRatio_working_3-way'!X49^(1/3)*COS(('OddsRatio_working_3-way'!Y49+2*PI())/3)</f>
        <v>-0.32736329265214958</v>
      </c>
      <c r="AB49" s="11">
        <f>'OddsRatio_working_3-way'!X49^(1/3)*COS(('OddsRatio_working_3-way'!Y49+4*PI())/3)</f>
        <v>-0.19449506895620408</v>
      </c>
      <c r="AC49" s="11">
        <f>'OddsRatio_working_3-way'!X49^(1/3)*SIN('OddsRatio_working_3-way'!Y49/3)</f>
        <v>7.6711504717601672E-2</v>
      </c>
      <c r="AD49" s="11">
        <f>'OddsRatio_working_3-way'!X49^(1/3)*SIN(('OddsRatio_working_3-way'!Y49+2*PI())/3)</f>
        <v>0.4135868459713592</v>
      </c>
      <c r="AE49" s="11">
        <f>'OddsRatio_working_3-way'!X49^(1/3)*SIN(('OddsRatio_working_3-way'!Y49+4*PI())/3)</f>
        <v>-0.49029835068896077</v>
      </c>
      <c r="AF49" s="11">
        <f>-'OddsRatio_working_3-way'!U49/(3*'OddsRatio_working_3-way'!X49^(1/3))*COS(('OddsRatio_working_3-way'!Y49)/3)</f>
        <v>0.52185836160835364</v>
      </c>
      <c r="AG49" s="11">
        <f>-'OddsRatio_working_3-way'!U49/(3*'OddsRatio_working_3-way'!X49^(1/3))*COS(('OddsRatio_working_3-way'!Y49+2*PI())/3)</f>
        <v>-0.32736329265214964</v>
      </c>
      <c r="AH49" s="11">
        <f>-'OddsRatio_working_3-way'!U49/(3*'OddsRatio_working_3-way'!X49^(1/3))*COS(('OddsRatio_working_3-way'!Y49+4*PI())/3)</f>
        <v>-0.19449506895620414</v>
      </c>
      <c r="AI49" s="11">
        <f>'OddsRatio_working_3-way'!U49/(3*'OddsRatio_working_3-way'!X49^(1/3))*SIN(('OddsRatio_working_3-way'!Y49)/3)</f>
        <v>-7.6711504717601686E-2</v>
      </c>
      <c r="AJ49" s="11">
        <f>'OddsRatio_working_3-way'!U49/(3*'OddsRatio_working_3-way'!X49^(1/3))*SIN(('OddsRatio_working_3-way'!Y49+2*PI())/3)</f>
        <v>-0.41358684597135925</v>
      </c>
      <c r="AK49" s="11">
        <f>'OddsRatio_working_3-way'!U49/(3*'OddsRatio_working_3-way'!X49^(1/3))*SIN(('OddsRatio_working_3-way'!Y49+4*PI())/3)</f>
        <v>0.49029835068896088</v>
      </c>
      <c r="AL49" s="11">
        <f>'OddsRatio_working_3-way'!Z49+'OddsRatio_working_3-way'!AF49</f>
        <v>1.0437167232167073</v>
      </c>
      <c r="AM49" s="11">
        <f>'OddsRatio_working_3-way'!AA49+'OddsRatio_working_3-way'!AG49</f>
        <v>-0.65472658530429917</v>
      </c>
      <c r="AN49" s="11">
        <f>'OddsRatio_working_3-way'!AB49+'OddsRatio_working_3-way'!AH49</f>
        <v>-0.38899013791240822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1.0437167232167073</v>
      </c>
      <c r="AS49" s="11">
        <f>IF(('OddsRatio_working_3-way'!X49=0),IF(Q49&gt;0,-Q49^(1/3),(-Q49)^(1/3)),'OddsRatio_working_3-way'!AM49-'OddsRatio_working_3-way'!R49/3)</f>
        <v>-0.65472658530429917</v>
      </c>
      <c r="AT49" s="11">
        <f>IF(('OddsRatio_working_3-way'!X49=0),IF(Q49&gt;0,-Q49^(1/3),(-Q49)^(1/3)),'OddsRatio_working_3-way'!AN49-'OddsRatio_working_3-way'!R49/3)</f>
        <v>-0.38899013791240822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3.11</v>
      </c>
      <c r="B50" s="4">
        <f>IF('True_Odds_Calculator_3-way'!B49="","",'True_Odds_Calculator_3-way'!B49)</f>
        <v>3.66</v>
      </c>
      <c r="C50" s="4">
        <f>IF('True_Odds_Calculator_3-way'!C49="","",'True_Odds_Calculator_3-way'!C49)</f>
        <v>2.31</v>
      </c>
      <c r="D50" s="9">
        <f t="shared" si="13"/>
        <v>0.31243916925321108</v>
      </c>
      <c r="E50" s="9">
        <f t="shared" si="14"/>
        <v>0.26495364284105427</v>
      </c>
      <c r="F50" s="9">
        <f t="shared" si="15"/>
        <v>0.4226071879057347</v>
      </c>
      <c r="G50" s="9">
        <f t="shared" si="16"/>
        <v>1.0429493024288012</v>
      </c>
      <c r="H50" s="9">
        <f t="shared" si="17"/>
        <v>3.2006230281247698</v>
      </c>
      <c r="I50" s="9">
        <f t="shared" si="18"/>
        <v>3.7742451444606111</v>
      </c>
      <c r="J50" s="9">
        <f t="shared" si="19"/>
        <v>2.3662635861817298</v>
      </c>
      <c r="K50" s="11">
        <f t="shared" si="20"/>
        <v>0.32154340836012862</v>
      </c>
      <c r="L50" s="11">
        <f t="shared" si="21"/>
        <v>0.27322404371584696</v>
      </c>
      <c r="M50" s="11">
        <f t="shared" si="22"/>
        <v>0.4329004329004329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-0.27962882208836559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0.23123316571210728</v>
      </c>
      <c r="Q50" s="11">
        <f>2*'OddsRatio_working_3-way'!K50*'OddsRatio_working_3-way'!L50*'OddsRatio_working_3-way'!M50</f>
        <v>7.6063541352666852E-2</v>
      </c>
      <c r="R50" s="11">
        <f t="shared" si="23"/>
        <v>0</v>
      </c>
      <c r="S50" s="11">
        <f t="shared" si="24"/>
        <v>-0.82692894096244207</v>
      </c>
      <c r="T50" s="11">
        <f t="shared" si="25"/>
        <v>-0.27201609900080326</v>
      </c>
      <c r="U50" s="11">
        <f>'OddsRatio_working_3-way'!S50-'OddsRatio_working_3-way'!R50^2/3</f>
        <v>-0.82692894096244207</v>
      </c>
      <c r="V50" s="11">
        <f>'OddsRatio_working_3-way'!S50*'OddsRatio_working_3-way'!R50/3-2*'OddsRatio_working_3-way'!R50^3/27-'OddsRatio_working_3-way'!T50</f>
        <v>0.27201609900080326</v>
      </c>
      <c r="W50" s="11">
        <f>'OddsRatio_working_3-way'!V50^2+4*'OddsRatio_working_3-way'!U50^3/27</f>
        <v>-9.7796118870038667E-3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0.14471728473356135</v>
      </c>
      <c r="Y50" s="11">
        <f>IF('OddsRatio_working_3-way'!W50&gt;=0,IF('OddsRatio_working_3-way'!V50+SQRT('OddsRatio_working_3-way'!W50)&gt;0,0,PI()),ACOS('OddsRatio_working_3-way'!V50/(2*'OddsRatio_working_3-way'!X50)))</f>
        <v>0.34869624191285276</v>
      </c>
      <c r="Z50" s="11">
        <f>'OddsRatio_working_3-way'!X50^(1/3)*COS('OddsRatio_working_3-way'!Y50/3)</f>
        <v>0.52147465121440062</v>
      </c>
      <c r="AA50" s="11">
        <f>'OddsRatio_working_3-way'!X50^(1/3)*COS(('OddsRatio_working_3-way'!Y50+2*PI())/3)</f>
        <v>-0.31346659969877955</v>
      </c>
      <c r="AB50" s="11">
        <f>'OddsRatio_working_3-way'!X50^(1/3)*COS(('OddsRatio_working_3-way'!Y50+4*PI())/3)</f>
        <v>-0.20800805151562127</v>
      </c>
      <c r="AC50" s="11">
        <f>'OddsRatio_working_3-way'!X50^(1/3)*SIN('OddsRatio_working_3-way'!Y50/3)</f>
        <v>6.0886521181893707E-2</v>
      </c>
      <c r="AD50" s="11">
        <f>'OddsRatio_working_3-way'!X50^(1/3)*SIN(('OddsRatio_working_3-way'!Y50+2*PI())/3)</f>
        <v>0.42116703479035383</v>
      </c>
      <c r="AE50" s="11">
        <f>'OddsRatio_working_3-way'!X50^(1/3)*SIN(('OddsRatio_working_3-way'!Y50+4*PI())/3)</f>
        <v>-0.48205355597224742</v>
      </c>
      <c r="AF50" s="11">
        <f>-'OddsRatio_working_3-way'!U50/(3*'OddsRatio_working_3-way'!X50^(1/3))*COS(('OddsRatio_working_3-way'!Y50)/3)</f>
        <v>0.52147465121440062</v>
      </c>
      <c r="AG50" s="11">
        <f>-'OddsRatio_working_3-way'!U50/(3*'OddsRatio_working_3-way'!X50^(1/3))*COS(('OddsRatio_working_3-way'!Y50+2*PI())/3)</f>
        <v>-0.31346659969877955</v>
      </c>
      <c r="AH50" s="11">
        <f>-'OddsRatio_working_3-way'!U50/(3*'OddsRatio_working_3-way'!X50^(1/3))*COS(('OddsRatio_working_3-way'!Y50+4*PI())/3)</f>
        <v>-0.20800805151562127</v>
      </c>
      <c r="AI50" s="11">
        <f>'OddsRatio_working_3-way'!U50/(3*'OddsRatio_working_3-way'!X50^(1/3))*SIN(('OddsRatio_working_3-way'!Y50)/3)</f>
        <v>-6.0886521181893707E-2</v>
      </c>
      <c r="AJ50" s="11">
        <f>'OddsRatio_working_3-way'!U50/(3*'OddsRatio_working_3-way'!X50^(1/3))*SIN(('OddsRatio_working_3-way'!Y50+2*PI())/3)</f>
        <v>-0.42116703479035383</v>
      </c>
      <c r="AK50" s="11">
        <f>'OddsRatio_working_3-way'!U50/(3*'OddsRatio_working_3-way'!X50^(1/3))*SIN(('OddsRatio_working_3-way'!Y50+4*PI())/3)</f>
        <v>0.48205355597224742</v>
      </c>
      <c r="AL50" s="11">
        <f>'OddsRatio_working_3-way'!Z50+'OddsRatio_working_3-way'!AF50</f>
        <v>1.0429493024288012</v>
      </c>
      <c r="AM50" s="11">
        <f>'OddsRatio_working_3-way'!AA50+'OddsRatio_working_3-way'!AG50</f>
        <v>-0.62693319939755909</v>
      </c>
      <c r="AN50" s="11">
        <f>'OddsRatio_working_3-way'!AB50+'OddsRatio_working_3-way'!AH50</f>
        <v>-0.41601610303124253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1.0429493024288012</v>
      </c>
      <c r="AS50" s="11">
        <f>IF(('OddsRatio_working_3-way'!X50=0),IF(Q50&gt;0,-Q50^(1/3),(-Q50)^(1/3)),'OddsRatio_working_3-way'!AM50-'OddsRatio_working_3-way'!R50/3)</f>
        <v>-0.62693319939755909</v>
      </c>
      <c r="AT50" s="11">
        <f>IF(('OddsRatio_working_3-way'!X50=0),IF(Q50&gt;0,-Q50^(1/3),(-Q50)^(1/3)),'OddsRatio_working_3-way'!AN50-'OddsRatio_working_3-way'!R50/3)</f>
        <v>-0.41601610303124253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1.65</v>
      </c>
      <c r="B51" s="4">
        <f>IF('True_Odds_Calculator_3-way'!B50="","",'True_Odds_Calculator_3-way'!B50)</f>
        <v>4.04</v>
      </c>
      <c r="C51" s="4">
        <f>IF('True_Odds_Calculator_3-way'!C50="","",'True_Odds_Calculator_3-way'!C50)</f>
        <v>5.71</v>
      </c>
      <c r="D51" s="9">
        <f t="shared" si="13"/>
        <v>0.5938830700817963</v>
      </c>
      <c r="E51" s="9">
        <f t="shared" si="14"/>
        <v>0.23819533486078584</v>
      </c>
      <c r="F51" s="9">
        <f t="shared" si="15"/>
        <v>0.16792159505741769</v>
      </c>
      <c r="G51" s="9">
        <f t="shared" si="16"/>
        <v>1.0520509983744482</v>
      </c>
      <c r="H51" s="9">
        <f t="shared" si="17"/>
        <v>1.6838331489433915</v>
      </c>
      <c r="I51" s="9">
        <f t="shared" si="18"/>
        <v>4.198235035058322</v>
      </c>
      <c r="J51" s="9">
        <f t="shared" si="19"/>
        <v>5.9551602023436505</v>
      </c>
      <c r="K51" s="11">
        <f t="shared" si="20"/>
        <v>0.60606060606060608</v>
      </c>
      <c r="L51" s="11">
        <f t="shared" si="21"/>
        <v>0.24752475247524752</v>
      </c>
      <c r="M51" s="11">
        <f t="shared" si="22"/>
        <v>0.17513134851138354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-0.24451551985321118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0.22068756788113136</v>
      </c>
      <c r="Q51" s="11">
        <f>2*'OddsRatio_working_3-way'!K51*'OddsRatio_working_3-way'!L51*'OddsRatio_working_3-way'!M51</f>
        <v>5.2544659019316993E-2</v>
      </c>
      <c r="R51" s="11">
        <f t="shared" si="23"/>
        <v>0</v>
      </c>
      <c r="S51" s="11">
        <f t="shared" si="24"/>
        <v>-0.90255034941592116</v>
      </c>
      <c r="T51" s="11">
        <f t="shared" si="25"/>
        <v>-0.21489294033712408</v>
      </c>
      <c r="U51" s="11">
        <f>'OddsRatio_working_3-way'!S51-'OddsRatio_working_3-way'!R51^2/3</f>
        <v>-0.90255034941592116</v>
      </c>
      <c r="V51" s="11">
        <f>'OddsRatio_working_3-way'!S51*'OddsRatio_working_3-way'!R51/3-2*'OddsRatio_working_3-way'!R51^3/27-'OddsRatio_working_3-way'!T51</f>
        <v>0.21489294033712408</v>
      </c>
      <c r="W51" s="11">
        <f>'OddsRatio_working_3-way'!V51^2+4*'OddsRatio_working_3-way'!U51^3/27</f>
        <v>-6.274175415336411E-2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0.16501570376792846</v>
      </c>
      <c r="Y51" s="11">
        <f>IF('OddsRatio_working_3-way'!W51&gt;=0,IF('OddsRatio_working_3-way'!V51+SQRT('OddsRatio_working_3-way'!W51)&gt;0,0,PI()),ACOS('OddsRatio_working_3-way'!V51/(2*'OddsRatio_working_3-way'!X51)))</f>
        <v>0.86172560891923666</v>
      </c>
      <c r="Z51" s="11">
        <f>'OddsRatio_working_3-way'!X51^(1/3)*COS('OddsRatio_working_3-way'!Y51/3)</f>
        <v>0.52602549918722408</v>
      </c>
      <c r="AA51" s="11">
        <f>'OddsRatio_working_3-way'!X51^(1/3)*COS(('OddsRatio_working_3-way'!Y51+2*PI())/3)</f>
        <v>-0.39758788848488019</v>
      </c>
      <c r="AB51" s="11">
        <f>'OddsRatio_working_3-way'!X51^(1/3)*COS(('OddsRatio_working_3-way'!Y51+4*PI())/3)</f>
        <v>-0.12843761070234394</v>
      </c>
      <c r="AC51" s="11">
        <f>'OddsRatio_working_3-way'!X51^(1/3)*SIN('OddsRatio_working_3-way'!Y51/3)</f>
        <v>0.1553939853302099</v>
      </c>
      <c r="AD51" s="11">
        <f>'OddsRatio_working_3-way'!X51^(1/3)*SIN(('OddsRatio_working_3-way'!Y51+2*PI())/3)</f>
        <v>0.37785445266942164</v>
      </c>
      <c r="AE51" s="11">
        <f>'OddsRatio_working_3-way'!X51^(1/3)*SIN(('OddsRatio_working_3-way'!Y51+4*PI())/3)</f>
        <v>-0.53324843799963151</v>
      </c>
      <c r="AF51" s="11">
        <f>-'OddsRatio_working_3-way'!U51/(3*'OddsRatio_working_3-way'!X51^(1/3))*COS(('OddsRatio_working_3-way'!Y51)/3)</f>
        <v>0.52602549918722408</v>
      </c>
      <c r="AG51" s="11">
        <f>-'OddsRatio_working_3-way'!U51/(3*'OddsRatio_working_3-way'!X51^(1/3))*COS(('OddsRatio_working_3-way'!Y51+2*PI())/3)</f>
        <v>-0.39758788848488019</v>
      </c>
      <c r="AH51" s="11">
        <f>-'OddsRatio_working_3-way'!U51/(3*'OddsRatio_working_3-way'!X51^(1/3))*COS(('OddsRatio_working_3-way'!Y51+4*PI())/3)</f>
        <v>-0.12843761070234394</v>
      </c>
      <c r="AI51" s="11">
        <f>'OddsRatio_working_3-way'!U51/(3*'OddsRatio_working_3-way'!X51^(1/3))*SIN(('OddsRatio_working_3-way'!Y51)/3)</f>
        <v>-0.1553939853302099</v>
      </c>
      <c r="AJ51" s="11">
        <f>'OddsRatio_working_3-way'!U51/(3*'OddsRatio_working_3-way'!X51^(1/3))*SIN(('OddsRatio_working_3-way'!Y51+2*PI())/3)</f>
        <v>-0.37785445266942164</v>
      </c>
      <c r="AK51" s="11">
        <f>'OddsRatio_working_3-way'!U51/(3*'OddsRatio_working_3-way'!X51^(1/3))*SIN(('OddsRatio_working_3-way'!Y51+4*PI())/3)</f>
        <v>0.53324843799963151</v>
      </c>
      <c r="AL51" s="11">
        <f>'OddsRatio_working_3-way'!Z51+'OddsRatio_working_3-way'!AF51</f>
        <v>1.0520509983744482</v>
      </c>
      <c r="AM51" s="11">
        <f>'OddsRatio_working_3-way'!AA51+'OddsRatio_working_3-way'!AG51</f>
        <v>-0.79517577696976038</v>
      </c>
      <c r="AN51" s="11">
        <f>'OddsRatio_working_3-way'!AB51+'OddsRatio_working_3-way'!AH51</f>
        <v>-0.25687522140468788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1.0520509983744482</v>
      </c>
      <c r="AS51" s="11">
        <f>IF(('OddsRatio_working_3-way'!X51=0),IF(Q51&gt;0,-Q51^(1/3),(-Q51)^(1/3)),'OddsRatio_working_3-way'!AM51-'OddsRatio_working_3-way'!R51/3)</f>
        <v>-0.79517577696976038</v>
      </c>
      <c r="AT51" s="11">
        <f>IF(('OddsRatio_working_3-way'!X51=0),IF(Q51&gt;0,-Q51^(1/3),(-Q51)^(1/3)),'OddsRatio_working_3-way'!AN51-'OddsRatio_working_3-way'!R51/3)</f>
        <v>-0.25687522140468788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2.0699999999999998</v>
      </c>
      <c r="B52" s="4">
        <f>IF('True_Odds_Calculator_3-way'!B51="","",'True_Odds_Calculator_3-way'!B51)</f>
        <v>3.57</v>
      </c>
      <c r="C52" s="4">
        <f>IF('True_Odds_Calculator_3-way'!C51="","",'True_Odds_Calculator_3-way'!C51)</f>
        <v>3.75</v>
      </c>
      <c r="D52" s="9">
        <f t="shared" si="13"/>
        <v>0.47149295422522819</v>
      </c>
      <c r="E52" s="9">
        <f t="shared" si="14"/>
        <v>0.27083322972813756</v>
      </c>
      <c r="F52" s="9">
        <f t="shared" si="15"/>
        <v>0.25767381604663431</v>
      </c>
      <c r="G52" s="9">
        <f t="shared" si="16"/>
        <v>1.0475910913509603</v>
      </c>
      <c r="H52" s="9">
        <f t="shared" si="17"/>
        <v>2.1209224677455274</v>
      </c>
      <c r="I52" s="9">
        <f t="shared" si="18"/>
        <v>3.6923091047719669</v>
      </c>
      <c r="J52" s="9">
        <f t="shared" si="19"/>
        <v>3.880875501215141</v>
      </c>
      <c r="K52" s="11">
        <f t="shared" si="20"/>
        <v>0.48309178743961356</v>
      </c>
      <c r="L52" s="11">
        <f t="shared" si="21"/>
        <v>0.28011204481792717</v>
      </c>
      <c r="M52" s="11">
        <f t="shared" si="22"/>
        <v>0.26666666666666666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-0.27288506384840572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0.2305849876182357</v>
      </c>
      <c r="Q52" s="11">
        <f>2*'OddsRatio_working_3-way'!K52*'OddsRatio_working_3-way'!L52*'OddsRatio_working_3-way'!M52</f>
        <v>7.2170575154377373E-2</v>
      </c>
      <c r="R52" s="11">
        <f t="shared" si="23"/>
        <v>0</v>
      </c>
      <c r="S52" s="11">
        <f t="shared" si="24"/>
        <v>-0.84498940457338945</v>
      </c>
      <c r="T52" s="11">
        <f t="shared" si="25"/>
        <v>-0.26447242709652252</v>
      </c>
      <c r="U52" s="11">
        <f>'OddsRatio_working_3-way'!S52-'OddsRatio_working_3-way'!R52^2/3</f>
        <v>-0.84498940457338945</v>
      </c>
      <c r="V52" s="11">
        <f>'OddsRatio_working_3-way'!S52*'OddsRatio_working_3-way'!R52/3-2*'OddsRatio_working_3-way'!R52^3/27-'OddsRatio_working_3-way'!T52</f>
        <v>0.26447242709652252</v>
      </c>
      <c r="W52" s="11">
        <f>'OddsRatio_working_3-way'!V52^2+4*'OddsRatio_working_3-way'!U52^3/27</f>
        <v>-1.9436324799915902E-2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0.14948410408321125</v>
      </c>
      <c r="Y52" s="11">
        <f>IF('OddsRatio_working_3-way'!W52&gt;=0,IF('OddsRatio_working_3-way'!V52+SQRT('OddsRatio_working_3-way'!W52)&gt;0,0,PI()),ACOS('OddsRatio_working_3-way'!V52/(2*'OddsRatio_working_3-way'!X52)))</f>
        <v>0.4851237985253869</v>
      </c>
      <c r="Z52" s="11">
        <f>'OddsRatio_working_3-way'!X52^(1/3)*COS('OddsRatio_working_3-way'!Y52/3)</f>
        <v>0.52379554567548015</v>
      </c>
      <c r="AA52" s="11">
        <f>'OddsRatio_working_3-way'!X52^(1/3)*COS(('OddsRatio_working_3-way'!Y52+2*PI())/3)</f>
        <v>-0.33589791399464497</v>
      </c>
      <c r="AB52" s="11">
        <f>'OddsRatio_working_3-way'!X52^(1/3)*COS(('OddsRatio_working_3-way'!Y52+4*PI())/3)</f>
        <v>-0.18789763168083529</v>
      </c>
      <c r="AC52" s="11">
        <f>'OddsRatio_working_3-way'!X52^(1/3)*SIN('OddsRatio_working_3-way'!Y52/3)</f>
        <v>8.5448002834018807E-2</v>
      </c>
      <c r="AD52" s="11">
        <f>'OddsRatio_working_3-way'!X52^(1/3)*SIN(('OddsRatio_working_3-way'!Y52+2*PI())/3)</f>
        <v>0.41089624752708875</v>
      </c>
      <c r="AE52" s="11">
        <f>'OddsRatio_working_3-way'!X52^(1/3)*SIN(('OddsRatio_working_3-way'!Y52+4*PI())/3)</f>
        <v>-0.49634425036110735</v>
      </c>
      <c r="AF52" s="11">
        <f>-'OddsRatio_working_3-way'!U52/(3*'OddsRatio_working_3-way'!X52^(1/3))*COS(('OddsRatio_working_3-way'!Y52)/3)</f>
        <v>0.52379554567548015</v>
      </c>
      <c r="AG52" s="11">
        <f>-'OddsRatio_working_3-way'!U52/(3*'OddsRatio_working_3-way'!X52^(1/3))*COS(('OddsRatio_working_3-way'!Y52+2*PI())/3)</f>
        <v>-0.33589791399464497</v>
      </c>
      <c r="AH52" s="11">
        <f>-'OddsRatio_working_3-way'!U52/(3*'OddsRatio_working_3-way'!X52^(1/3))*COS(('OddsRatio_working_3-way'!Y52+4*PI())/3)</f>
        <v>-0.18789763168083529</v>
      </c>
      <c r="AI52" s="11">
        <f>'OddsRatio_working_3-way'!U52/(3*'OddsRatio_working_3-way'!X52^(1/3))*SIN(('OddsRatio_working_3-way'!Y52)/3)</f>
        <v>-8.5448002834018807E-2</v>
      </c>
      <c r="AJ52" s="11">
        <f>'OddsRatio_working_3-way'!U52/(3*'OddsRatio_working_3-way'!X52^(1/3))*SIN(('OddsRatio_working_3-way'!Y52+2*PI())/3)</f>
        <v>-0.41089624752708875</v>
      </c>
      <c r="AK52" s="11">
        <f>'OddsRatio_working_3-way'!U52/(3*'OddsRatio_working_3-way'!X52^(1/3))*SIN(('OddsRatio_working_3-way'!Y52+4*PI())/3)</f>
        <v>0.49634425036110735</v>
      </c>
      <c r="AL52" s="11">
        <f>'OddsRatio_working_3-way'!Z52+'OddsRatio_working_3-way'!AF52</f>
        <v>1.0475910913509603</v>
      </c>
      <c r="AM52" s="11">
        <f>'OddsRatio_working_3-way'!AA52+'OddsRatio_working_3-way'!AG52</f>
        <v>-0.67179582798928994</v>
      </c>
      <c r="AN52" s="11">
        <f>'OddsRatio_working_3-way'!AB52+'OddsRatio_working_3-way'!AH52</f>
        <v>-0.37579526336167057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1.0475910913509603</v>
      </c>
      <c r="AS52" s="11">
        <f>IF(('OddsRatio_working_3-way'!X52=0),IF(Q52&gt;0,-Q52^(1/3),(-Q52)^(1/3)),'OddsRatio_working_3-way'!AM52-'OddsRatio_working_3-way'!R52/3)</f>
        <v>-0.67179582798928994</v>
      </c>
      <c r="AT52" s="11">
        <f>IF(('OddsRatio_working_3-way'!X52=0),IF(Q52&gt;0,-Q52^(1/3),(-Q52)^(1/3)),'OddsRatio_working_3-way'!AN52-'OddsRatio_working_3-way'!R52/3)</f>
        <v>-0.37579526336167057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2.98</v>
      </c>
      <c r="B53" s="4">
        <f>IF('True_Odds_Calculator_3-way'!B52="","",'True_Odds_Calculator_3-way'!B52)</f>
        <v>2.89</v>
      </c>
      <c r="C53" s="4">
        <f>IF('True_Odds_Calculator_3-way'!C52="","",'True_Odds_Calculator_3-way'!C52)</f>
        <v>2.76</v>
      </c>
      <c r="D53" s="9">
        <f t="shared" si="13"/>
        <v>0.32119089839912984</v>
      </c>
      <c r="E53" s="9">
        <f t="shared" si="14"/>
        <v>0.33141674864472087</v>
      </c>
      <c r="F53" s="9">
        <f t="shared" si="15"/>
        <v>0.3473923529561494</v>
      </c>
      <c r="G53" s="9">
        <f t="shared" si="16"/>
        <v>1.0673804310929627</v>
      </c>
      <c r="H53" s="9">
        <f t="shared" si="17"/>
        <v>3.1134132535640653</v>
      </c>
      <c r="I53" s="9">
        <f t="shared" si="18"/>
        <v>3.0173490147656996</v>
      </c>
      <c r="J53" s="9">
        <f t="shared" si="19"/>
        <v>2.8785895587236139</v>
      </c>
      <c r="K53" s="11">
        <f t="shared" si="20"/>
        <v>0.33557046979865773</v>
      </c>
      <c r="L53" s="11">
        <f t="shared" si="21"/>
        <v>0.34602076124567471</v>
      </c>
      <c r="M53" s="11">
        <f t="shared" si="22"/>
        <v>0.3623188405797102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-0.27708720591516789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0.2368564446324711</v>
      </c>
      <c r="Q53" s="11">
        <f>2*'OddsRatio_working_3-way'!K53*'OddsRatio_working_3-way'!L53*'OddsRatio_working_3-way'!M53</f>
        <v>8.4140832906739321E-2</v>
      </c>
      <c r="R53" s="11">
        <f t="shared" si="23"/>
        <v>0</v>
      </c>
      <c r="S53" s="11">
        <f t="shared" si="24"/>
        <v>-0.8548083043032535</v>
      </c>
      <c r="T53" s="11">
        <f t="shared" si="25"/>
        <v>-0.30366191982353602</v>
      </c>
      <c r="U53" s="11">
        <f>'OddsRatio_working_3-way'!S53-'OddsRatio_working_3-way'!R53^2/3</f>
        <v>-0.8548083043032535</v>
      </c>
      <c r="V53" s="11">
        <f>'OddsRatio_working_3-way'!S53*'OddsRatio_working_3-way'!R53/3-2*'OddsRatio_working_3-way'!R53^3/27-'OddsRatio_working_3-way'!T53</f>
        <v>0.30366191982353602</v>
      </c>
      <c r="W53" s="11">
        <f>'OddsRatio_working_3-way'!V53^2+4*'OddsRatio_working_3-way'!U53^3/27</f>
        <v>-3.2367048011909538E-4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0.15209719921076351</v>
      </c>
      <c r="Y53" s="11">
        <f>IF('OddsRatio_working_3-way'!W53&gt;=0,IF('OddsRatio_working_3-way'!V53+SQRT('OddsRatio_working_3-way'!W53)&gt;0,0,PI()),ACOS('OddsRatio_working_3-way'!V53/(2*'OddsRatio_working_3-way'!X53)))</f>
        <v>5.9177122189432163E-2</v>
      </c>
      <c r="Z53" s="11">
        <f>'OddsRatio_working_3-way'!X53^(1/3)*COS('OddsRatio_working_3-way'!Y53/3)</f>
        <v>0.53369021554648133</v>
      </c>
      <c r="AA53" s="11">
        <f>'OddsRatio_working_3-way'!X53^(1/3)*COS(('OddsRatio_working_3-way'!Y53+2*PI())/3)</f>
        <v>-0.2759633010304679</v>
      </c>
      <c r="AB53" s="11">
        <f>'OddsRatio_working_3-way'!X53^(1/3)*COS(('OddsRatio_working_3-way'!Y53+4*PI())/3)</f>
        <v>-0.25772691451601354</v>
      </c>
      <c r="AC53" s="11">
        <f>'OddsRatio_working_3-way'!X53^(1/3)*SIN('OddsRatio_working_3-way'!Y53/3)</f>
        <v>1.0528782663166342E-2</v>
      </c>
      <c r="AD53" s="11">
        <f>'OddsRatio_working_3-way'!X53^(1/3)*SIN(('OddsRatio_working_3-way'!Y53+2*PI())/3)</f>
        <v>0.45692489308286238</v>
      </c>
      <c r="AE53" s="11">
        <f>'OddsRatio_working_3-way'!X53^(1/3)*SIN(('OddsRatio_working_3-way'!Y53+4*PI())/3)</f>
        <v>-0.46745367574602864</v>
      </c>
      <c r="AF53" s="11">
        <f>-'OddsRatio_working_3-way'!U53/(3*'OddsRatio_working_3-way'!X53^(1/3))*COS(('OddsRatio_working_3-way'!Y53)/3)</f>
        <v>0.53369021554648122</v>
      </c>
      <c r="AG53" s="11">
        <f>-'OddsRatio_working_3-way'!U53/(3*'OddsRatio_working_3-way'!X53^(1/3))*COS(('OddsRatio_working_3-way'!Y53+2*PI())/3)</f>
        <v>-0.27596330103046784</v>
      </c>
      <c r="AH53" s="11">
        <f>-'OddsRatio_working_3-way'!U53/(3*'OddsRatio_working_3-way'!X53^(1/3))*COS(('OddsRatio_working_3-way'!Y53+4*PI())/3)</f>
        <v>-0.25772691451601348</v>
      </c>
      <c r="AI53" s="11">
        <f>'OddsRatio_working_3-way'!U53/(3*'OddsRatio_working_3-way'!X53^(1/3))*SIN(('OddsRatio_working_3-way'!Y53)/3)</f>
        <v>-1.052878266316634E-2</v>
      </c>
      <c r="AJ53" s="11">
        <f>'OddsRatio_working_3-way'!U53/(3*'OddsRatio_working_3-way'!X53^(1/3))*SIN(('OddsRatio_working_3-way'!Y53+2*PI())/3)</f>
        <v>-0.45692489308286227</v>
      </c>
      <c r="AK53" s="11">
        <f>'OddsRatio_working_3-way'!U53/(3*'OddsRatio_working_3-way'!X53^(1/3))*SIN(('OddsRatio_working_3-way'!Y53+4*PI())/3)</f>
        <v>0.46745367574602859</v>
      </c>
      <c r="AL53" s="11">
        <f>'OddsRatio_working_3-way'!Z53+'OddsRatio_working_3-way'!AF53</f>
        <v>1.0673804310929627</v>
      </c>
      <c r="AM53" s="11">
        <f>'OddsRatio_working_3-way'!AA53+'OddsRatio_working_3-way'!AG53</f>
        <v>-0.55192660206093569</v>
      </c>
      <c r="AN53" s="11">
        <f>'OddsRatio_working_3-way'!AB53+'OddsRatio_working_3-way'!AH53</f>
        <v>-0.51545382903202697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1.0673804310929627</v>
      </c>
      <c r="AS53" s="11">
        <f>IF(('OddsRatio_working_3-way'!X53=0),IF(Q53&gt;0,-Q53^(1/3),(-Q53)^(1/3)),'OddsRatio_working_3-way'!AM53-'OddsRatio_working_3-way'!R53/3)</f>
        <v>-0.55192660206093569</v>
      </c>
      <c r="AT53" s="11">
        <f>IF(('OddsRatio_working_3-way'!X53=0),IF(Q53&gt;0,-Q53^(1/3),(-Q53)^(1/3)),'OddsRatio_working_3-way'!AN53-'OddsRatio_working_3-way'!R53/3)</f>
        <v>-0.51545382903202697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2.09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3.68</v>
      </c>
      <c r="D54" s="9">
        <f t="shared" si="13"/>
        <v>0.46111852144557181</v>
      </c>
      <c r="E54" s="9">
        <f t="shared" si="14"/>
        <v>0.28070723133443093</v>
      </c>
      <c r="F54" s="9">
        <f t="shared" si="15"/>
        <v>0.25817424721999738</v>
      </c>
      <c r="G54" s="9">
        <f t="shared" si="16"/>
        <v>1.0721466490285514</v>
      </c>
      <c r="H54" s="9">
        <f t="shared" si="17"/>
        <v>2.1686398474411206</v>
      </c>
      <c r="I54" s="9">
        <f t="shared" si="18"/>
        <v>3.5624304911782376</v>
      </c>
      <c r="J54" s="9">
        <f t="shared" si="19"/>
        <v>3.8733530193965184</v>
      </c>
      <c r="K54" s="11">
        <f t="shared" si="20"/>
        <v>0.47846889952153115</v>
      </c>
      <c r="L54" s="11">
        <f t="shared" si="21"/>
        <v>0.29498525073746312</v>
      </c>
      <c r="M54" s="11">
        <f t="shared" si="22"/>
        <v>0.27173913043478259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-0.26777214030914842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0.23625820997279651</v>
      </c>
      <c r="Q54" s="11">
        <f>2*'OddsRatio_working_3-way'!K54*'OddsRatio_working_3-way'!L54*'OddsRatio_working_3-way'!M54</f>
        <v>7.6707211030128758E-2</v>
      </c>
      <c r="R54" s="11">
        <f t="shared" si="23"/>
        <v>0</v>
      </c>
      <c r="S54" s="11">
        <f t="shared" si="24"/>
        <v>-0.88231064553628158</v>
      </c>
      <c r="T54" s="11">
        <f t="shared" si="25"/>
        <v>-0.2864644953039876</v>
      </c>
      <c r="U54" s="11">
        <f>'OddsRatio_working_3-way'!S54-'OddsRatio_working_3-way'!R54^2/3</f>
        <v>-0.88231064553628158</v>
      </c>
      <c r="V54" s="11">
        <f>'OddsRatio_working_3-way'!S54*'OddsRatio_working_3-way'!R54/3-2*'OddsRatio_working_3-way'!R54^3/27-'OddsRatio_working_3-way'!T54</f>
        <v>0.2864644953039876</v>
      </c>
      <c r="W54" s="11">
        <f>'OddsRatio_working_3-way'!V54^2+4*'OddsRatio_working_3-way'!U54^3/27</f>
        <v>-1.9694270593223415E-2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0.15949622069424699</v>
      </c>
      <c r="Y54" s="11">
        <f>IF('OddsRatio_working_3-way'!W54&gt;=0,IF('OddsRatio_working_3-way'!V54+SQRT('OddsRatio_working_3-way'!W54)&gt;0,0,PI()),ACOS('OddsRatio_working_3-way'!V54/(2*'OddsRatio_working_3-way'!X54)))</f>
        <v>0.45552746826700496</v>
      </c>
      <c r="Z54" s="11">
        <f>'OddsRatio_working_3-way'!X54^(1/3)*COS('OddsRatio_working_3-way'!Y54/3)</f>
        <v>0.53607332451427581</v>
      </c>
      <c r="AA54" s="11">
        <f>'OddsRatio_working_3-way'!X54^(1/3)*COS(('OddsRatio_working_3-way'!Y54+2*PI())/3)</f>
        <v>-0.33907682302715136</v>
      </c>
      <c r="AB54" s="11">
        <f>'OddsRatio_working_3-way'!X54^(1/3)*COS(('OddsRatio_working_3-way'!Y54+4*PI())/3)</f>
        <v>-0.19699650148712411</v>
      </c>
      <c r="AC54" s="11">
        <f>'OddsRatio_working_3-way'!X54^(1/3)*SIN('OddsRatio_working_3-way'!Y54/3)</f>
        <v>8.2030111887683305E-2</v>
      </c>
      <c r="AD54" s="11">
        <f>'OddsRatio_working_3-way'!X54^(1/3)*SIN(('OddsRatio_working_3-way'!Y54+2*PI())/3)</f>
        <v>0.42323806137670056</v>
      </c>
      <c r="AE54" s="11">
        <f>'OddsRatio_working_3-way'!X54^(1/3)*SIN(('OddsRatio_working_3-way'!Y54+4*PI())/3)</f>
        <v>-0.50526817326438378</v>
      </c>
      <c r="AF54" s="11">
        <f>-'OddsRatio_working_3-way'!U54/(3*'OddsRatio_working_3-way'!X54^(1/3))*COS(('OddsRatio_working_3-way'!Y54)/3)</f>
        <v>0.5360733245142757</v>
      </c>
      <c r="AG54" s="11">
        <f>-'OddsRatio_working_3-way'!U54/(3*'OddsRatio_working_3-way'!X54^(1/3))*COS(('OddsRatio_working_3-way'!Y54+2*PI())/3)</f>
        <v>-0.33907682302715131</v>
      </c>
      <c r="AH54" s="11">
        <f>-'OddsRatio_working_3-way'!U54/(3*'OddsRatio_working_3-way'!X54^(1/3))*COS(('OddsRatio_working_3-way'!Y54+4*PI())/3)</f>
        <v>-0.19699650148712405</v>
      </c>
      <c r="AI54" s="11">
        <f>'OddsRatio_working_3-way'!U54/(3*'OddsRatio_working_3-way'!X54^(1/3))*SIN(('OddsRatio_working_3-way'!Y54)/3)</f>
        <v>-8.2030111887683291E-2</v>
      </c>
      <c r="AJ54" s="11">
        <f>'OddsRatio_working_3-way'!U54/(3*'OddsRatio_working_3-way'!X54^(1/3))*SIN(('OddsRatio_working_3-way'!Y54+2*PI())/3)</f>
        <v>-0.4232380613767005</v>
      </c>
      <c r="AK54" s="11">
        <f>'OddsRatio_working_3-way'!U54/(3*'OddsRatio_working_3-way'!X54^(1/3))*SIN(('OddsRatio_working_3-way'!Y54+4*PI())/3)</f>
        <v>0.50526817326438367</v>
      </c>
      <c r="AL54" s="11">
        <f>'OddsRatio_working_3-way'!Z54+'OddsRatio_working_3-way'!AF54</f>
        <v>1.0721466490285514</v>
      </c>
      <c r="AM54" s="11">
        <f>'OddsRatio_working_3-way'!AA54+'OddsRatio_working_3-way'!AG54</f>
        <v>-0.67815364605430273</v>
      </c>
      <c r="AN54" s="11">
        <f>'OddsRatio_working_3-way'!AB54+'OddsRatio_working_3-way'!AH54</f>
        <v>-0.39399300297424816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1.0721466490285514</v>
      </c>
      <c r="AS54" s="11">
        <f>IF(('OddsRatio_working_3-way'!X54=0),IF(Q54&gt;0,-Q54^(1/3),(-Q54)^(1/3)),'OddsRatio_working_3-way'!AM54-'OddsRatio_working_3-way'!R54/3)</f>
        <v>-0.67815364605430273</v>
      </c>
      <c r="AT54" s="11">
        <f>IF(('OddsRatio_working_3-way'!X54=0),IF(Q54&gt;0,-Q54^(1/3),(-Q54)^(1/3)),'OddsRatio_working_3-way'!AN54-'OddsRatio_working_3-way'!R54/3)</f>
        <v>-0.39399300297424816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2.44</v>
      </c>
      <c r="B55" s="4">
        <f>IF('True_Odds_Calculator_3-way'!B54="","",'True_Odds_Calculator_3-way'!B54)</f>
        <v>3.11</v>
      </c>
      <c r="C55" s="4">
        <f>IF('True_Odds_Calculator_3-way'!C54="","",'True_Odds_Calculator_3-way'!C54)</f>
        <v>3.2</v>
      </c>
      <c r="D55" s="9">
        <f t="shared" si="13"/>
        <v>0.39404882356926424</v>
      </c>
      <c r="E55" s="9">
        <f t="shared" si="14"/>
        <v>0.30738581439008378</v>
      </c>
      <c r="F55" s="9">
        <f t="shared" si="15"/>
        <v>0.29856536204065226</v>
      </c>
      <c r="G55" s="9">
        <f t="shared" si="16"/>
        <v>1.0678865229575631</v>
      </c>
      <c r="H55" s="9">
        <f t="shared" si="17"/>
        <v>2.5377565930588908</v>
      </c>
      <c r="I55" s="9">
        <f t="shared" si="18"/>
        <v>3.2532405634404573</v>
      </c>
      <c r="J55" s="9">
        <f t="shared" si="19"/>
        <v>3.3493503505066382</v>
      </c>
      <c r="K55" s="11">
        <f t="shared" si="20"/>
        <v>0.4098360655737705</v>
      </c>
      <c r="L55" s="11">
        <f t="shared" si="21"/>
        <v>0.32154340836012862</v>
      </c>
      <c r="M55" s="11">
        <f t="shared" si="22"/>
        <v>0.3125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-0.27527542037847241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0.23679234094143695</v>
      </c>
      <c r="Q55" s="11">
        <f>2*'OddsRatio_working_3-way'!K55*'OddsRatio_working_3-way'!L55*'OddsRatio_working_3-way'!M55</f>
        <v>8.2362553370934594E-2</v>
      </c>
      <c r="R55" s="11">
        <f t="shared" si="23"/>
        <v>0</v>
      </c>
      <c r="S55" s="11">
        <f t="shared" si="24"/>
        <v>-0.86020154148116235</v>
      </c>
      <c r="T55" s="11">
        <f t="shared" si="25"/>
        <v>-0.29920053616736086</v>
      </c>
      <c r="U55" s="11">
        <f>'OddsRatio_working_3-way'!S55-'OddsRatio_working_3-way'!R55^2/3</f>
        <v>-0.86020154148116235</v>
      </c>
      <c r="V55" s="11">
        <f>'OddsRatio_working_3-way'!S55*'OddsRatio_working_3-way'!R55/3-2*'OddsRatio_working_3-way'!R55^3/27-'OddsRatio_working_3-way'!T55</f>
        <v>0.29920053616736086</v>
      </c>
      <c r="W55" s="11">
        <f>'OddsRatio_working_3-way'!V55^2+4*'OddsRatio_working_3-way'!U55^3/27</f>
        <v>-4.7758221265754158E-3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0.15353890628226094</v>
      </c>
      <c r="Y55" s="11">
        <f>IF('OddsRatio_working_3-way'!W55&gt;=0,IF('OddsRatio_working_3-way'!V55+SQRT('OddsRatio_working_3-way'!W55)&gt;0,0,PI()),ACOS('OddsRatio_working_3-way'!V55/(2*'OddsRatio_working_3-way'!X55)))</f>
        <v>0.22699255258974338</v>
      </c>
      <c r="Z55" s="11">
        <f>'OddsRatio_working_3-way'!X55^(1/3)*COS('OddsRatio_working_3-way'!Y55/3)</f>
        <v>0.53394326147878168</v>
      </c>
      <c r="AA55" s="11">
        <f>'OddsRatio_working_3-way'!X55^(1/3)*COS(('OddsRatio_working_3-way'!Y55+2*PI())/3)</f>
        <v>-0.30202630961884441</v>
      </c>
      <c r="AB55" s="11">
        <f>'OddsRatio_working_3-way'!X55^(1/3)*COS(('OddsRatio_working_3-way'!Y55+4*PI())/3)</f>
        <v>-0.23191695185993746</v>
      </c>
      <c r="AC55" s="11">
        <f>'OddsRatio_working_3-way'!X55^(1/3)*SIN('OddsRatio_working_3-way'!Y55/3)</f>
        <v>4.0477656574816785E-2</v>
      </c>
      <c r="AD55" s="11">
        <f>'OddsRatio_working_3-way'!X55^(1/3)*SIN(('OddsRatio_working_3-way'!Y55+2*PI())/3)</f>
        <v>0.44216960033273373</v>
      </c>
      <c r="AE55" s="11">
        <f>'OddsRatio_working_3-way'!X55^(1/3)*SIN(('OddsRatio_working_3-way'!Y55+4*PI())/3)</f>
        <v>-0.48264725690755039</v>
      </c>
      <c r="AF55" s="11">
        <f>-'OddsRatio_working_3-way'!U55/(3*'OddsRatio_working_3-way'!X55^(1/3))*COS(('OddsRatio_working_3-way'!Y55)/3)</f>
        <v>0.53394326147878157</v>
      </c>
      <c r="AG55" s="11">
        <f>-'OddsRatio_working_3-way'!U55/(3*'OddsRatio_working_3-way'!X55^(1/3))*COS(('OddsRatio_working_3-way'!Y55+2*PI())/3)</f>
        <v>-0.3020263096188443</v>
      </c>
      <c r="AH55" s="11">
        <f>-'OddsRatio_working_3-way'!U55/(3*'OddsRatio_working_3-way'!X55^(1/3))*COS(('OddsRatio_working_3-way'!Y55+4*PI())/3)</f>
        <v>-0.23191695185993744</v>
      </c>
      <c r="AI55" s="11">
        <f>'OddsRatio_working_3-way'!U55/(3*'OddsRatio_working_3-way'!X55^(1/3))*SIN(('OddsRatio_working_3-way'!Y55)/3)</f>
        <v>-4.0477656574816778E-2</v>
      </c>
      <c r="AJ55" s="11">
        <f>'OddsRatio_working_3-way'!U55/(3*'OddsRatio_working_3-way'!X55^(1/3))*SIN(('OddsRatio_working_3-way'!Y55+2*PI())/3)</f>
        <v>-0.44216960033273361</v>
      </c>
      <c r="AK55" s="11">
        <f>'OddsRatio_working_3-way'!U55/(3*'OddsRatio_working_3-way'!X55^(1/3))*SIN(('OddsRatio_working_3-way'!Y55+4*PI())/3)</f>
        <v>0.48264725690755028</v>
      </c>
      <c r="AL55" s="11">
        <f>'OddsRatio_working_3-way'!Z55+'OddsRatio_working_3-way'!AF55</f>
        <v>1.0678865229575631</v>
      </c>
      <c r="AM55" s="11">
        <f>'OddsRatio_working_3-way'!AA55+'OddsRatio_working_3-way'!AG55</f>
        <v>-0.60405261923768871</v>
      </c>
      <c r="AN55" s="11">
        <f>'OddsRatio_working_3-way'!AB55+'OddsRatio_working_3-way'!AH55</f>
        <v>-0.46383390371987487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1.0678865229575631</v>
      </c>
      <c r="AS55" s="11">
        <f>IF(('OddsRatio_working_3-way'!X55=0),IF(Q55&gt;0,-Q55^(1/3),(-Q55)^(1/3)),'OddsRatio_working_3-way'!AM55-'OddsRatio_working_3-way'!R55/3)</f>
        <v>-0.60405261923768871</v>
      </c>
      <c r="AT55" s="11">
        <f>IF(('OddsRatio_working_3-way'!X55=0),IF(Q55&gt;0,-Q55^(1/3),(-Q55)^(1/3)),'OddsRatio_working_3-way'!AN55-'OddsRatio_working_3-way'!R55/3)</f>
        <v>-0.46383390371987487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3.68</v>
      </c>
      <c r="B56" s="4">
        <f>IF('True_Odds_Calculator_3-way'!B55="","",'True_Odds_Calculator_3-way'!B55)</f>
        <v>3.18</v>
      </c>
      <c r="C56" s="4">
        <f>IF('True_Odds_Calculator_3-way'!C55="","",'True_Odds_Calculator_3-way'!C55)</f>
        <v>2.1800000000000002</v>
      </c>
      <c r="D56" s="9">
        <f t="shared" si="13"/>
        <v>0.25838274682851448</v>
      </c>
      <c r="E56" s="9">
        <f t="shared" si="14"/>
        <v>0.29987370015009746</v>
      </c>
      <c r="F56" s="9">
        <f t="shared" si="15"/>
        <v>0.44174355302138824</v>
      </c>
      <c r="G56" s="9">
        <f t="shared" si="16"/>
        <v>1.0709803926833386</v>
      </c>
      <c r="H56" s="9">
        <f t="shared" si="17"/>
        <v>3.8702274523913469</v>
      </c>
      <c r="I56" s="9">
        <f t="shared" si="18"/>
        <v>3.3347372560496784</v>
      </c>
      <c r="J56" s="9">
        <f t="shared" si="19"/>
        <v>2.2637568633663392</v>
      </c>
      <c r="K56" s="11">
        <f t="shared" si="20"/>
        <v>0.27173913043478259</v>
      </c>
      <c r="L56" s="11">
        <f t="shared" si="21"/>
        <v>0.31446540880503143</v>
      </c>
      <c r="M56" s="11">
        <f t="shared" si="22"/>
        <v>0.4587155963302752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-0.27023516543614989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0.23675845995991093</v>
      </c>
      <c r="Q56" s="11">
        <f>2*'OddsRatio_working_3-way'!K56*'OddsRatio_working_3-way'!L56*'OddsRatio_working_3-way'!M56</f>
        <v>7.8396841046328131E-2</v>
      </c>
      <c r="R56" s="11">
        <f t="shared" si="23"/>
        <v>0</v>
      </c>
      <c r="S56" s="11">
        <f t="shared" si="24"/>
        <v>-0.87612009923945777</v>
      </c>
      <c r="T56" s="11">
        <f t="shared" si="25"/>
        <v>-0.29010599312564828</v>
      </c>
      <c r="U56" s="11">
        <f>'OddsRatio_working_3-way'!S56-'OddsRatio_working_3-way'!R56^2/3</f>
        <v>-0.87612009923945777</v>
      </c>
      <c r="V56" s="11">
        <f>'OddsRatio_working_3-way'!S56*'OddsRatio_working_3-way'!R56/3-2*'OddsRatio_working_3-way'!R56^3/27-'OddsRatio_working_3-way'!T56</f>
        <v>0.29010599312564828</v>
      </c>
      <c r="W56" s="11">
        <f>'OddsRatio_working_3-way'!V56^2+4*'OddsRatio_working_3-way'!U56^3/27</f>
        <v>-1.5467830934727228E-2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0.15782056122551485</v>
      </c>
      <c r="Y56" s="11">
        <f>IF('OddsRatio_working_3-way'!W56&gt;=0,IF('OddsRatio_working_3-way'!V56+SQRT('OddsRatio_working_3-way'!W56)&gt;0,0,PI()),ACOS('OddsRatio_working_3-way'!V56/(2*'OddsRatio_working_3-way'!X56)))</f>
        <v>0.40500417437343095</v>
      </c>
      <c r="Z56" s="11">
        <f>'OddsRatio_working_3-way'!X56^(1/3)*COS('OddsRatio_working_3-way'!Y56/3)</f>
        <v>0.53549019634166939</v>
      </c>
      <c r="AA56" s="11">
        <f>'OddsRatio_working_3-way'!X56^(1/3)*COS(('OddsRatio_working_3-way'!Y56+2*PI())/3)</f>
        <v>-0.33073487532820212</v>
      </c>
      <c r="AB56" s="11">
        <f>'OddsRatio_working_3-way'!X56^(1/3)*COS(('OddsRatio_working_3-way'!Y56+4*PI())/3)</f>
        <v>-0.20475532101346716</v>
      </c>
      <c r="AC56" s="11">
        <f>'OddsRatio_working_3-way'!X56^(1/3)*SIN('OddsRatio_working_3-way'!Y56/3)</f>
        <v>7.2734329596001249E-2</v>
      </c>
      <c r="AD56" s="11">
        <f>'OddsRatio_working_3-way'!X56^(1/3)*SIN(('OddsRatio_working_3-way'!Y56+2*PI())/3)</f>
        <v>0.42738094871140192</v>
      </c>
      <c r="AE56" s="11">
        <f>'OddsRatio_working_3-way'!X56^(1/3)*SIN(('OddsRatio_working_3-way'!Y56+4*PI())/3)</f>
        <v>-0.50011527830740321</v>
      </c>
      <c r="AF56" s="11">
        <f>-'OddsRatio_working_3-way'!U56/(3*'OddsRatio_working_3-way'!X56^(1/3))*COS(('OddsRatio_working_3-way'!Y56)/3)</f>
        <v>0.53549019634166917</v>
      </c>
      <c r="AG56" s="11">
        <f>-'OddsRatio_working_3-way'!U56/(3*'OddsRatio_working_3-way'!X56^(1/3))*COS(('OddsRatio_working_3-way'!Y56+2*PI())/3)</f>
        <v>-0.33073487532820195</v>
      </c>
      <c r="AH56" s="11">
        <f>-'OddsRatio_working_3-way'!U56/(3*'OddsRatio_working_3-way'!X56^(1/3))*COS(('OddsRatio_working_3-way'!Y56+4*PI())/3)</f>
        <v>-0.20475532101346708</v>
      </c>
      <c r="AI56" s="11">
        <f>'OddsRatio_working_3-way'!U56/(3*'OddsRatio_working_3-way'!X56^(1/3))*SIN(('OddsRatio_working_3-way'!Y56)/3)</f>
        <v>-7.2734329596001221E-2</v>
      </c>
      <c r="AJ56" s="11">
        <f>'OddsRatio_working_3-way'!U56/(3*'OddsRatio_working_3-way'!X56^(1/3))*SIN(('OddsRatio_working_3-way'!Y56+2*PI())/3)</f>
        <v>-0.42738094871140175</v>
      </c>
      <c r="AK56" s="11">
        <f>'OddsRatio_working_3-way'!U56/(3*'OddsRatio_working_3-way'!X56^(1/3))*SIN(('OddsRatio_working_3-way'!Y56+4*PI())/3)</f>
        <v>0.50011527830740299</v>
      </c>
      <c r="AL56" s="11">
        <f>'OddsRatio_working_3-way'!Z56+'OddsRatio_working_3-way'!AF56</f>
        <v>1.0709803926833386</v>
      </c>
      <c r="AM56" s="11">
        <f>'OddsRatio_working_3-way'!AA56+'OddsRatio_working_3-way'!AG56</f>
        <v>-0.66146975065640401</v>
      </c>
      <c r="AN56" s="11">
        <f>'OddsRatio_working_3-way'!AB56+'OddsRatio_working_3-way'!AH56</f>
        <v>-0.40951064202693421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1.0709803926833386</v>
      </c>
      <c r="AS56" s="11">
        <f>IF(('OddsRatio_working_3-way'!X56=0),IF(Q56&gt;0,-Q56^(1/3),(-Q56)^(1/3)),'OddsRatio_working_3-way'!AM56-'OddsRatio_working_3-way'!R56/3)</f>
        <v>-0.66146975065640401</v>
      </c>
      <c r="AT56" s="11">
        <f>IF(('OddsRatio_working_3-way'!X56=0),IF(Q56&gt;0,-Q56^(1/3),(-Q56)^(1/3)),'OddsRatio_working_3-way'!AN56-'OddsRatio_working_3-way'!R56/3)</f>
        <v>-0.40951064202693421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1.56</v>
      </c>
      <c r="B57" s="4">
        <f>IF('True_Odds_Calculator_3-way'!B56="","",'True_Odds_Calculator_3-way'!B56)</f>
        <v>3.99</v>
      </c>
      <c r="C57" s="4">
        <f>IF('True_Odds_Calculator_3-way'!C56="","",'True_Odds_Calculator_3-way'!C56)</f>
        <v>6.37</v>
      </c>
      <c r="D57" s="9">
        <f t="shared" si="13"/>
        <v>0.62023473749912572</v>
      </c>
      <c r="E57" s="9">
        <f t="shared" si="14"/>
        <v>0.23423558299559114</v>
      </c>
      <c r="F57" s="9">
        <f t="shared" si="15"/>
        <v>0.14552967950528339</v>
      </c>
      <c r="G57" s="9">
        <f t="shared" si="16"/>
        <v>1.0933799954518071</v>
      </c>
      <c r="H57" s="9">
        <f t="shared" si="17"/>
        <v>1.6122927974530121</v>
      </c>
      <c r="I57" s="9">
        <f t="shared" si="18"/>
        <v>4.2692061864009041</v>
      </c>
      <c r="J57" s="9">
        <f t="shared" si="19"/>
        <v>6.8714505755762039</v>
      </c>
      <c r="K57" s="11">
        <f t="shared" si="20"/>
        <v>0.64102564102564097</v>
      </c>
      <c r="L57" s="11">
        <f t="shared" si="21"/>
        <v>0.25062656641604009</v>
      </c>
      <c r="M57" s="11">
        <f t="shared" si="22"/>
        <v>0.15698587127158556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-0.22677573053512923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0.2249717196424624</v>
      </c>
      <c r="Q57" s="11">
        <f>2*'OddsRatio_working_3-way'!K57*'OddsRatio_working_3-way'!L57*'OddsRatio_working_3-way'!M57</f>
        <v>5.0442089605933271E-2</v>
      </c>
      <c r="R57" s="11">
        <f t="shared" si="23"/>
        <v>0</v>
      </c>
      <c r="S57" s="11">
        <f t="shared" si="24"/>
        <v>-0.99204495609644894</v>
      </c>
      <c r="T57" s="11">
        <f t="shared" si="25"/>
        <v>-0.22243160450593025</v>
      </c>
      <c r="U57" s="11">
        <f>'OddsRatio_working_3-way'!S57-'OddsRatio_working_3-way'!R57^2/3</f>
        <v>-0.99204495609644894</v>
      </c>
      <c r="V57" s="11">
        <f>'OddsRatio_working_3-way'!S57*'OddsRatio_working_3-way'!R57/3-2*'OddsRatio_working_3-way'!R57^3/27-'OddsRatio_working_3-way'!T57</f>
        <v>0.22243160450593025</v>
      </c>
      <c r="W57" s="11">
        <f>'OddsRatio_working_3-way'!V57^2+4*'OddsRatio_working_3-way'!U57^3/27</f>
        <v>-9.5164805471439684E-2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0.19015823947079066</v>
      </c>
      <c r="Y57" s="11">
        <f>IF('OddsRatio_working_3-way'!W57&gt;=0,IF('OddsRatio_working_3-way'!V57+SQRT('OddsRatio_working_3-way'!W57)&gt;0,0,PI()),ACOS('OddsRatio_working_3-way'!V57/(2*'OddsRatio_working_3-way'!X57)))</f>
        <v>0.94608982209399384</v>
      </c>
      <c r="Z57" s="11">
        <f>'OddsRatio_working_3-way'!X57^(1/3)*COS('OddsRatio_working_3-way'!Y57/3)</f>
        <v>0.54668999772590354</v>
      </c>
      <c r="AA57" s="11">
        <f>'OddsRatio_working_3-way'!X57^(1/3)*COS(('OddsRatio_working_3-way'!Y57+2*PI())/3)</f>
        <v>-0.42780785463724746</v>
      </c>
      <c r="AB57" s="11">
        <f>'OddsRatio_working_3-way'!X57^(1/3)*COS(('OddsRatio_working_3-way'!Y57+4*PI())/3)</f>
        <v>-0.11888214308865627</v>
      </c>
      <c r="AC57" s="11">
        <f>'OddsRatio_working_3-way'!X57^(1/3)*SIN('OddsRatio_working_3-way'!Y57/3)</f>
        <v>0.17835834272217591</v>
      </c>
      <c r="AD57" s="11">
        <f>'OddsRatio_working_3-way'!X57^(1/3)*SIN(('OddsRatio_working_3-way'!Y57+2*PI())/3)</f>
        <v>0.38426825466440157</v>
      </c>
      <c r="AE57" s="11">
        <f>'OddsRatio_working_3-way'!X57^(1/3)*SIN(('OddsRatio_working_3-way'!Y57+4*PI())/3)</f>
        <v>-0.56262659738657739</v>
      </c>
      <c r="AF57" s="11">
        <f>-'OddsRatio_working_3-way'!U57/(3*'OddsRatio_working_3-way'!X57^(1/3))*COS(('OddsRatio_working_3-way'!Y57)/3)</f>
        <v>0.54668999772590354</v>
      </c>
      <c r="AG57" s="11">
        <f>-'OddsRatio_working_3-way'!U57/(3*'OddsRatio_working_3-way'!X57^(1/3))*COS(('OddsRatio_working_3-way'!Y57+2*PI())/3)</f>
        <v>-0.42780785463724746</v>
      </c>
      <c r="AH57" s="11">
        <f>-'OddsRatio_working_3-way'!U57/(3*'OddsRatio_working_3-way'!X57^(1/3))*COS(('OddsRatio_working_3-way'!Y57+4*PI())/3)</f>
        <v>-0.11888214308865627</v>
      </c>
      <c r="AI57" s="11">
        <f>'OddsRatio_working_3-way'!U57/(3*'OddsRatio_working_3-way'!X57^(1/3))*SIN(('OddsRatio_working_3-way'!Y57)/3)</f>
        <v>-0.17835834272217591</v>
      </c>
      <c r="AJ57" s="11">
        <f>'OddsRatio_working_3-way'!U57/(3*'OddsRatio_working_3-way'!X57^(1/3))*SIN(('OddsRatio_working_3-way'!Y57+2*PI())/3)</f>
        <v>-0.38426825466440157</v>
      </c>
      <c r="AK57" s="11">
        <f>'OddsRatio_working_3-way'!U57/(3*'OddsRatio_working_3-way'!X57^(1/3))*SIN(('OddsRatio_working_3-way'!Y57+4*PI())/3)</f>
        <v>0.56262659738657739</v>
      </c>
      <c r="AL57" s="11">
        <f>'OddsRatio_working_3-way'!Z57+'OddsRatio_working_3-way'!AF57</f>
        <v>1.0933799954518071</v>
      </c>
      <c r="AM57" s="11">
        <f>'OddsRatio_working_3-way'!AA57+'OddsRatio_working_3-way'!AG57</f>
        <v>-0.85561570927449493</v>
      </c>
      <c r="AN57" s="11">
        <f>'OddsRatio_working_3-way'!AB57+'OddsRatio_working_3-way'!AH57</f>
        <v>-0.23776428617731254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1.0933799954518071</v>
      </c>
      <c r="AS57" s="11">
        <f>IF(('OddsRatio_working_3-way'!X57=0),IF(Q57&gt;0,-Q57^(1/3),(-Q57)^(1/3)),'OddsRatio_working_3-way'!AM57-'OddsRatio_working_3-way'!R57/3)</f>
        <v>-0.85561570927449493</v>
      </c>
      <c r="AT57" s="11">
        <f>IF(('OddsRatio_working_3-way'!X57=0),IF(Q57&gt;0,-Q57^(1/3),(-Q57)^(1/3)),'OddsRatio_working_3-way'!AN57-'OddsRatio_working_3-way'!R57/3)</f>
        <v>-0.23776428617731254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13.11</v>
      </c>
      <c r="B58" s="4">
        <f>IF('True_Odds_Calculator_3-way'!B57="","",'True_Odds_Calculator_3-way'!B57)</f>
        <v>6.78</v>
      </c>
      <c r="C58" s="4">
        <f>IF('True_Odds_Calculator_3-way'!C57="","",'True_Odds_Calculator_3-way'!C57)</f>
        <v>1.23</v>
      </c>
      <c r="D58" s="9">
        <f t="shared" si="13"/>
        <v>6.9108463006839399E-2</v>
      </c>
      <c r="E58" s="9">
        <f t="shared" si="14"/>
        <v>0.13460544154643914</v>
      </c>
      <c r="F58" s="9">
        <f t="shared" si="15"/>
        <v>0.79628609544672146</v>
      </c>
      <c r="G58" s="9">
        <f t="shared" si="16"/>
        <v>1.1123045266734506</v>
      </c>
      <c r="H58" s="9">
        <f t="shared" si="17"/>
        <v>14.470007818015484</v>
      </c>
      <c r="I58" s="9">
        <f t="shared" si="18"/>
        <v>7.4291201641725459</v>
      </c>
      <c r="J58" s="9">
        <f t="shared" si="19"/>
        <v>1.2558300411348935</v>
      </c>
      <c r="K58" s="11">
        <f t="shared" si="20"/>
        <v>7.6277650648360035E-2</v>
      </c>
      <c r="L58" s="11">
        <f t="shared" si="21"/>
        <v>0.14749262536873156</v>
      </c>
      <c r="M58" s="11">
        <f t="shared" si="22"/>
        <v>0.81300813008130079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-0.14725237921529966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0.1657374666940408</v>
      </c>
      <c r="Q58" s="11">
        <f>2*'OddsRatio_working_3-way'!K58*'OddsRatio_working_3-way'!L58*'OddsRatio_working_3-way'!M58</f>
        <v>1.8293318619651302E-2</v>
      </c>
      <c r="R58" s="11">
        <f t="shared" si="23"/>
        <v>0</v>
      </c>
      <c r="S58" s="11">
        <f t="shared" si="24"/>
        <v>-1.1255333705115478</v>
      </c>
      <c r="T58" s="11">
        <f t="shared" si="25"/>
        <v>-0.12423105634785295</v>
      </c>
      <c r="U58" s="11">
        <f>'OddsRatio_working_3-way'!S58-'OddsRatio_working_3-way'!R58^2/3</f>
        <v>-1.1255333705115478</v>
      </c>
      <c r="V58" s="11">
        <f>'OddsRatio_working_3-way'!S58*'OddsRatio_working_3-way'!R58/3-2*'OddsRatio_working_3-way'!R58^3/27-'OddsRatio_working_3-way'!T58</f>
        <v>0.12423105634785295</v>
      </c>
      <c r="W58" s="11">
        <f>'OddsRatio_working_3-way'!V58^2+4*'OddsRatio_working_3-way'!U58^3/27</f>
        <v>-0.19580430781597286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0.22980299344072755</v>
      </c>
      <c r="Y58" s="11">
        <f>IF('OddsRatio_working_3-way'!W58&gt;=0,IF('OddsRatio_working_3-way'!V58+SQRT('OddsRatio_working_3-way'!W58)&gt;0,0,PI()),ACOS('OddsRatio_working_3-way'!V58/(2*'OddsRatio_working_3-way'!X58)))</f>
        <v>1.2970927087019855</v>
      </c>
      <c r="Z58" s="11">
        <f>'OddsRatio_working_3-way'!X58^(1/3)*COS('OddsRatio_working_3-way'!Y58/3)</f>
        <v>0.55615226333672529</v>
      </c>
      <c r="AA58" s="11">
        <f>'OddsRatio_working_3-way'!X58^(1/3)*COS(('OddsRatio_working_3-way'!Y58+2*PI())/3)</f>
        <v>-0.50034699709378283</v>
      </c>
      <c r="AB58" s="11">
        <f>'OddsRatio_working_3-way'!X58^(1/3)*COS(('OddsRatio_working_3-way'!Y58+4*PI())/3)</f>
        <v>-5.5805266242942485E-2</v>
      </c>
      <c r="AC58" s="11">
        <f>'OddsRatio_working_3-way'!X58^(1/3)*SIN('OddsRatio_working_3-way'!Y58/3)</f>
        <v>0.25665628797275486</v>
      </c>
      <c r="AD58" s="11">
        <f>'OddsRatio_working_3-way'!X58^(1/3)*SIN(('OddsRatio_working_3-way'!Y58+2*PI())/3)</f>
        <v>0.35331384443543973</v>
      </c>
      <c r="AE58" s="11">
        <f>'OddsRatio_working_3-way'!X58^(1/3)*SIN(('OddsRatio_working_3-way'!Y58+4*PI())/3)</f>
        <v>-0.60997013240819442</v>
      </c>
      <c r="AF58" s="11">
        <f>-'OddsRatio_working_3-way'!U58/(3*'OddsRatio_working_3-way'!X58^(1/3))*COS(('OddsRatio_working_3-way'!Y58)/3)</f>
        <v>0.55615226333672529</v>
      </c>
      <c r="AG58" s="11">
        <f>-'OddsRatio_working_3-way'!U58/(3*'OddsRatio_working_3-way'!X58^(1/3))*COS(('OddsRatio_working_3-way'!Y58+2*PI())/3)</f>
        <v>-0.50034699709378272</v>
      </c>
      <c r="AH58" s="11">
        <f>-'OddsRatio_working_3-way'!U58/(3*'OddsRatio_working_3-way'!X58^(1/3))*COS(('OddsRatio_working_3-way'!Y58+4*PI())/3)</f>
        <v>-5.5805266242942478E-2</v>
      </c>
      <c r="AI58" s="11">
        <f>'OddsRatio_working_3-way'!U58/(3*'OddsRatio_working_3-way'!X58^(1/3))*SIN(('OddsRatio_working_3-way'!Y58)/3)</f>
        <v>-0.2566562879727548</v>
      </c>
      <c r="AJ58" s="11">
        <f>'OddsRatio_working_3-way'!U58/(3*'OddsRatio_working_3-way'!X58^(1/3))*SIN(('OddsRatio_working_3-way'!Y58+2*PI())/3)</f>
        <v>-0.35331384443543967</v>
      </c>
      <c r="AK58" s="11">
        <f>'OddsRatio_working_3-way'!U58/(3*'OddsRatio_working_3-way'!X58^(1/3))*SIN(('OddsRatio_working_3-way'!Y58+4*PI())/3)</f>
        <v>0.60997013240819431</v>
      </c>
      <c r="AL58" s="11">
        <f>'OddsRatio_working_3-way'!Z58+'OddsRatio_working_3-way'!AF58</f>
        <v>1.1123045266734506</v>
      </c>
      <c r="AM58" s="11">
        <f>'OddsRatio_working_3-way'!AA58+'OddsRatio_working_3-way'!AG58</f>
        <v>-1.0006939941875657</v>
      </c>
      <c r="AN58" s="11">
        <f>'OddsRatio_working_3-way'!AB58+'OddsRatio_working_3-way'!AH58</f>
        <v>-0.11161053248588496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1.1123045266734506</v>
      </c>
      <c r="AS58" s="11">
        <f>IF(('OddsRatio_working_3-way'!X58=0),IF(Q58&gt;0,-Q58^(1/3),(-Q58)^(1/3)),'OddsRatio_working_3-way'!AM58-'OddsRatio_working_3-way'!R58/3)</f>
        <v>-1.0006939941875657</v>
      </c>
      <c r="AT58" s="11">
        <f>IF(('OddsRatio_working_3-way'!X58=0),IF(Q58&gt;0,-Q58^(1/3),(-Q58)^(1/3)),'OddsRatio_working_3-way'!AN58-'OddsRatio_working_3-way'!R58/3)</f>
        <v>-0.11161053248588496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2.15</v>
      </c>
      <c r="B59" s="4">
        <f>IF('True_Odds_Calculator_3-way'!B58="","",'True_Odds_Calculator_3-way'!B58)</f>
        <v>3.65</v>
      </c>
      <c r="C59" s="4">
        <f>IF('True_Odds_Calculator_3-way'!C58="","",'True_Odds_Calculator_3-way'!C58)</f>
        <v>3.47</v>
      </c>
      <c r="D59" s="9">
        <f t="shared" si="13"/>
        <v>0.45467331565029995</v>
      </c>
      <c r="E59" s="9">
        <f t="shared" si="14"/>
        <v>0.26568951364110088</v>
      </c>
      <c r="F59" s="9">
        <f t="shared" si="15"/>
        <v>0.27963717070859923</v>
      </c>
      <c r="G59" s="9">
        <f t="shared" si="16"/>
        <v>1.0429402837234951</v>
      </c>
      <c r="H59" s="9">
        <f t="shared" si="17"/>
        <v>2.1993813262820194</v>
      </c>
      <c r="I59" s="9">
        <f t="shared" si="18"/>
        <v>3.7637917518672626</v>
      </c>
      <c r="J59" s="9">
        <f t="shared" si="19"/>
        <v>3.5760625007970326</v>
      </c>
      <c r="K59" s="11">
        <f t="shared" si="20"/>
        <v>0.46511627906976744</v>
      </c>
      <c r="L59" s="11">
        <f t="shared" si="21"/>
        <v>0.27397260273972601</v>
      </c>
      <c r="M59" s="11">
        <f t="shared" si="22"/>
        <v>0.28818443804034583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-0.27642662313756572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0.23025376572321993</v>
      </c>
      <c r="Q59" s="11">
        <f>2*'OddsRatio_working_3-way'!K59*'OddsRatio_working_3-way'!L59*'OddsRatio_working_3-way'!M59</f>
        <v>7.3446177264184967E-2</v>
      </c>
      <c r="R59" s="11">
        <f t="shared" si="23"/>
        <v>0</v>
      </c>
      <c r="S59" s="11">
        <f t="shared" si="24"/>
        <v>-0.8329652300119893</v>
      </c>
      <c r="T59" s="11">
        <f t="shared" si="25"/>
        <v>-0.26569863796235699</v>
      </c>
      <c r="U59" s="11">
        <f>'OddsRatio_working_3-way'!S59-'OddsRatio_working_3-way'!R59^2/3</f>
        <v>-0.8329652300119893</v>
      </c>
      <c r="V59" s="11">
        <f>'OddsRatio_working_3-way'!S59*'OddsRatio_working_3-way'!R59/3-2*'OddsRatio_working_3-way'!R59^3/27-'OddsRatio_working_3-way'!T59</f>
        <v>0.26569863796235699</v>
      </c>
      <c r="W59" s="11">
        <f>'OddsRatio_working_3-way'!V59^2+4*'OddsRatio_working_3-way'!U59^3/27</f>
        <v>-1.5024553856725659E-2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0.14630475049684588</v>
      </c>
      <c r="Y59" s="11">
        <f>IF('OddsRatio_working_3-way'!W59&gt;=0,IF('OddsRatio_working_3-way'!V59+SQRT('OddsRatio_working_3-way'!W59)&gt;0,0,PI()),ACOS('OddsRatio_working_3-way'!V59/(2*'OddsRatio_working_3-way'!X59)))</f>
        <v>0.43223570409065371</v>
      </c>
      <c r="Z59" s="11">
        <f>'OddsRatio_working_3-way'!X59^(1/3)*COS('OddsRatio_working_3-way'!Y59/3)</f>
        <v>0.52147014186174745</v>
      </c>
      <c r="AA59" s="11">
        <f>'OddsRatio_working_3-way'!X59^(1/3)*COS(('OddsRatio_working_3-way'!Y59+2*PI())/3)</f>
        <v>-0.32625587574136128</v>
      </c>
      <c r="AB59" s="11">
        <f>'OddsRatio_working_3-way'!X59^(1/3)*COS(('OddsRatio_working_3-way'!Y59+4*PI())/3)</f>
        <v>-0.19521426612038592</v>
      </c>
      <c r="AC59" s="11">
        <f>'OddsRatio_working_3-way'!X59^(1/3)*SIN('OddsRatio_working_3-way'!Y59/3)</f>
        <v>7.5656908589711899E-2</v>
      </c>
      <c r="AD59" s="11">
        <f>'OddsRatio_working_3-way'!X59^(1/3)*SIN(('OddsRatio_working_3-way'!Y59+2*PI())/3)</f>
        <v>0.41377793587249245</v>
      </c>
      <c r="AE59" s="11">
        <f>'OddsRatio_working_3-way'!X59^(1/3)*SIN(('OddsRatio_working_3-way'!Y59+4*PI())/3)</f>
        <v>-0.48943484446220442</v>
      </c>
      <c r="AF59" s="11">
        <f>-'OddsRatio_working_3-way'!U59/(3*'OddsRatio_working_3-way'!X59^(1/3))*COS(('OddsRatio_working_3-way'!Y59)/3)</f>
        <v>0.52147014186174756</v>
      </c>
      <c r="AG59" s="11">
        <f>-'OddsRatio_working_3-way'!U59/(3*'OddsRatio_working_3-way'!X59^(1/3))*COS(('OddsRatio_working_3-way'!Y59+2*PI())/3)</f>
        <v>-0.32625587574136133</v>
      </c>
      <c r="AH59" s="11">
        <f>-'OddsRatio_working_3-way'!U59/(3*'OddsRatio_working_3-way'!X59^(1/3))*COS(('OddsRatio_working_3-way'!Y59+4*PI())/3)</f>
        <v>-0.19521426612038595</v>
      </c>
      <c r="AI59" s="11">
        <f>'OddsRatio_working_3-way'!U59/(3*'OddsRatio_working_3-way'!X59^(1/3))*SIN(('OddsRatio_working_3-way'!Y59)/3)</f>
        <v>-7.5656908589711927E-2</v>
      </c>
      <c r="AJ59" s="11">
        <f>'OddsRatio_working_3-way'!U59/(3*'OddsRatio_working_3-way'!X59^(1/3))*SIN(('OddsRatio_working_3-way'!Y59+2*PI())/3)</f>
        <v>-0.41377793587249256</v>
      </c>
      <c r="AK59" s="11">
        <f>'OddsRatio_working_3-way'!U59/(3*'OddsRatio_working_3-way'!X59^(1/3))*SIN(('OddsRatio_working_3-way'!Y59+4*PI())/3)</f>
        <v>0.48943484446220453</v>
      </c>
      <c r="AL59" s="11">
        <f>'OddsRatio_working_3-way'!Z59+'OddsRatio_working_3-way'!AF59</f>
        <v>1.0429402837234951</v>
      </c>
      <c r="AM59" s="11">
        <f>'OddsRatio_working_3-way'!AA59+'OddsRatio_working_3-way'!AG59</f>
        <v>-0.65251175148272256</v>
      </c>
      <c r="AN59" s="11">
        <f>'OddsRatio_working_3-way'!AB59+'OddsRatio_working_3-way'!AH59</f>
        <v>-0.3904285322407719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1.0429402837234951</v>
      </c>
      <c r="AS59" s="11">
        <f>IF(('OddsRatio_working_3-way'!X59=0),IF(Q59&gt;0,-Q59^(1/3),(-Q59)^(1/3)),'OddsRatio_working_3-way'!AM59-'OddsRatio_working_3-way'!R59/3)</f>
        <v>-0.65251175148272256</v>
      </c>
      <c r="AT59" s="11">
        <f>IF(('OddsRatio_working_3-way'!X59=0),IF(Q59&gt;0,-Q59^(1/3),(-Q59)^(1/3)),'OddsRatio_working_3-way'!AN59-'OddsRatio_working_3-way'!R59/3)</f>
        <v>-0.3904285322407719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1.88</v>
      </c>
      <c r="B60" s="4">
        <f>IF('True_Odds_Calculator_3-way'!B59="","",'True_Odds_Calculator_3-way'!B59)</f>
        <v>3.83</v>
      </c>
      <c r="C60" s="4">
        <f>IF('True_Odds_Calculator_3-way'!C59="","",'True_Odds_Calculator_3-way'!C59)</f>
        <v>4.21</v>
      </c>
      <c r="D60" s="9">
        <f t="shared" si="13"/>
        <v>0.51960778827261533</v>
      </c>
      <c r="E60" s="9">
        <f t="shared" si="14"/>
        <v>0.25168632199451524</v>
      </c>
      <c r="F60" s="9">
        <f t="shared" si="15"/>
        <v>0.22870588973286951</v>
      </c>
      <c r="G60" s="9">
        <f t="shared" si="16"/>
        <v>1.0506005739715567</v>
      </c>
      <c r="H60" s="9">
        <f t="shared" si="17"/>
        <v>1.9245285050949699</v>
      </c>
      <c r="I60" s="9">
        <f t="shared" si="18"/>
        <v>3.9731996243395065</v>
      </c>
      <c r="J60" s="9">
        <f t="shared" si="19"/>
        <v>4.3724278424486958</v>
      </c>
      <c r="K60" s="11">
        <f t="shared" si="20"/>
        <v>0.53191489361702127</v>
      </c>
      <c r="L60" s="11">
        <f t="shared" si="21"/>
        <v>0.2610966057441253</v>
      </c>
      <c r="M60" s="11">
        <f t="shared" si="22"/>
        <v>0.23752969121140144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-0.26371535706448623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0.22827974323411165</v>
      </c>
      <c r="Q60" s="11">
        <f>2*'OddsRatio_working_3-way'!K60*'OddsRatio_working_3-way'!L60*'OddsRatio_working_3-way'!M60</f>
        <v>6.5976804402922445E-2</v>
      </c>
      <c r="R60" s="11">
        <f t="shared" si="23"/>
        <v>0</v>
      </c>
      <c r="S60" s="11">
        <f t="shared" si="24"/>
        <v>-0.86562931251019437</v>
      </c>
      <c r="T60" s="11">
        <f t="shared" si="25"/>
        <v>-0.25018188222837989</v>
      </c>
      <c r="U60" s="11">
        <f>'OddsRatio_working_3-way'!S60-'OddsRatio_working_3-way'!R60^2/3</f>
        <v>-0.86562931251019437</v>
      </c>
      <c r="V60" s="11">
        <f>'OddsRatio_working_3-way'!S60*'OddsRatio_working_3-way'!R60/3-2*'OddsRatio_working_3-way'!R60^3/27-'OddsRatio_working_3-way'!T60</f>
        <v>0.25018188222837989</v>
      </c>
      <c r="W60" s="11">
        <f>'OddsRatio_working_3-way'!V60^2+4*'OddsRatio_working_3-way'!U60^3/27</f>
        <v>-3.3502100621982223E-2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0.1549944150746384</v>
      </c>
      <c r="Y60" s="11">
        <f>IF('OddsRatio_working_3-way'!W60&gt;=0,IF('OddsRatio_working_3-way'!V60+SQRT('OddsRatio_working_3-way'!W60)&gt;0,0,PI()),ACOS('OddsRatio_working_3-way'!V60/(2*'OddsRatio_working_3-way'!X60)))</f>
        <v>0.63162783138048129</v>
      </c>
      <c r="Z60" s="11">
        <f>'OddsRatio_working_3-way'!X60^(1/3)*COS('OddsRatio_working_3-way'!Y60/3)</f>
        <v>0.52530028698577835</v>
      </c>
      <c r="AA60" s="11">
        <f>'OddsRatio_working_3-way'!X60^(1/3)*COS(('OddsRatio_working_3-way'!Y60+2*PI())/3)</f>
        <v>-0.35987171772948956</v>
      </c>
      <c r="AB60" s="11">
        <f>'OddsRatio_working_3-way'!X60^(1/3)*COS(('OddsRatio_working_3-way'!Y60+4*PI())/3)</f>
        <v>-0.1654285692562886</v>
      </c>
      <c r="AC60" s="11">
        <f>'OddsRatio_working_3-way'!X60^(1/3)*SIN('OddsRatio_working_3-way'!Y60/3)</f>
        <v>0.11226180411308101</v>
      </c>
      <c r="AD60" s="11">
        <f>'OddsRatio_working_3-way'!X60^(1/3)*SIN(('OddsRatio_working_3-way'!Y60+2*PI())/3)</f>
        <v>0.3987924910883997</v>
      </c>
      <c r="AE60" s="11">
        <f>'OddsRatio_working_3-way'!X60^(1/3)*SIN(('OddsRatio_working_3-way'!Y60+4*PI())/3)</f>
        <v>-0.5110542952014806</v>
      </c>
      <c r="AF60" s="11">
        <f>-'OddsRatio_working_3-way'!U60/(3*'OddsRatio_working_3-way'!X60^(1/3))*COS(('OddsRatio_working_3-way'!Y60)/3)</f>
        <v>0.52530028698577835</v>
      </c>
      <c r="AG60" s="11">
        <f>-'OddsRatio_working_3-way'!U60/(3*'OddsRatio_working_3-way'!X60^(1/3))*COS(('OddsRatio_working_3-way'!Y60+2*PI())/3)</f>
        <v>-0.35987171772948956</v>
      </c>
      <c r="AH60" s="11">
        <f>-'OddsRatio_working_3-way'!U60/(3*'OddsRatio_working_3-way'!X60^(1/3))*COS(('OddsRatio_working_3-way'!Y60+4*PI())/3)</f>
        <v>-0.1654285692562886</v>
      </c>
      <c r="AI60" s="11">
        <f>'OddsRatio_working_3-way'!U60/(3*'OddsRatio_working_3-way'!X60^(1/3))*SIN(('OddsRatio_working_3-way'!Y60)/3)</f>
        <v>-0.11226180411308101</v>
      </c>
      <c r="AJ60" s="11">
        <f>'OddsRatio_working_3-way'!U60/(3*'OddsRatio_working_3-way'!X60^(1/3))*SIN(('OddsRatio_working_3-way'!Y60+2*PI())/3)</f>
        <v>-0.3987924910883997</v>
      </c>
      <c r="AK60" s="11">
        <f>'OddsRatio_working_3-way'!U60/(3*'OddsRatio_working_3-way'!X60^(1/3))*SIN(('OddsRatio_working_3-way'!Y60+4*PI())/3)</f>
        <v>0.5110542952014806</v>
      </c>
      <c r="AL60" s="11">
        <f>'OddsRatio_working_3-way'!Z60+'OddsRatio_working_3-way'!AF60</f>
        <v>1.0506005739715567</v>
      </c>
      <c r="AM60" s="11">
        <f>'OddsRatio_working_3-way'!AA60+'OddsRatio_working_3-way'!AG60</f>
        <v>-0.71974343545897912</v>
      </c>
      <c r="AN60" s="11">
        <f>'OddsRatio_working_3-way'!AB60+'OddsRatio_working_3-way'!AH60</f>
        <v>-0.3308571385125772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1.0506005739715567</v>
      </c>
      <c r="AS60" s="11">
        <f>IF(('OddsRatio_working_3-way'!X60=0),IF(Q60&gt;0,-Q60^(1/3),(-Q60)^(1/3)),'OddsRatio_working_3-way'!AM60-'OddsRatio_working_3-way'!R60/3)</f>
        <v>-0.71974343545897912</v>
      </c>
      <c r="AT60" s="11">
        <f>IF(('OddsRatio_working_3-way'!X60=0),IF(Q60&gt;0,-Q60^(1/3),(-Q60)^(1/3)),'OddsRatio_working_3-way'!AN60-'OddsRatio_working_3-way'!R60/3)</f>
        <v>-0.3308571385125772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1.43</v>
      </c>
      <c r="B61" s="4">
        <f>IF('True_Odds_Calculator_3-way'!B60="","",'True_Odds_Calculator_3-way'!B60)</f>
        <v>4.57</v>
      </c>
      <c r="C61" s="4">
        <f>IF('True_Odds_Calculator_3-way'!C60="","",'True_Odds_Calculator_3-way'!C60)</f>
        <v>8.25</v>
      </c>
      <c r="D61" s="9">
        <f t="shared" si="13"/>
        <v>0.6819387821971622</v>
      </c>
      <c r="E61" s="9">
        <f t="shared" si="14"/>
        <v>0.20524334532824509</v>
      </c>
      <c r="F61" s="9">
        <f t="shared" si="15"/>
        <v>0.11281787247459281</v>
      </c>
      <c r="G61" s="9">
        <f t="shared" si="16"/>
        <v>1.0846681110012288</v>
      </c>
      <c r="H61" s="9">
        <f t="shared" si="17"/>
        <v>1.4664072877305281</v>
      </c>
      <c r="I61" s="9">
        <f t="shared" si="18"/>
        <v>4.8722651562743868</v>
      </c>
      <c r="J61" s="9">
        <f t="shared" si="19"/>
        <v>8.8638438047589077</v>
      </c>
      <c r="K61" s="11">
        <f t="shared" si="20"/>
        <v>0.69930069930069938</v>
      </c>
      <c r="L61" s="11">
        <f t="shared" si="21"/>
        <v>0.21881838074398249</v>
      </c>
      <c r="M61" s="11">
        <f t="shared" si="22"/>
        <v>0.12121212121212122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-0.20642794643192497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0.20866342728288223</v>
      </c>
      <c r="Q61" s="11">
        <f>2*'OddsRatio_working_3-way'!K61*'OddsRatio_working_3-way'!L61*'OddsRatio_working_3-way'!M61</f>
        <v>3.7095720405845731E-2</v>
      </c>
      <c r="R61" s="11">
        <f t="shared" si="23"/>
        <v>0</v>
      </c>
      <c r="S61" s="11">
        <f t="shared" si="24"/>
        <v>-1.0108293517888309</v>
      </c>
      <c r="T61" s="11">
        <f t="shared" si="25"/>
        <v>-0.17970299587356994</v>
      </c>
      <c r="U61" s="11">
        <f>'OddsRatio_working_3-way'!S61-'OddsRatio_working_3-way'!R61^2/3</f>
        <v>-1.0108293517888309</v>
      </c>
      <c r="V61" s="11">
        <f>'OddsRatio_working_3-way'!S61*'OddsRatio_working_3-way'!R61/3-2*'OddsRatio_working_3-way'!R61^3/27-'OddsRatio_working_3-way'!T61</f>
        <v>0.17970299587356994</v>
      </c>
      <c r="W61" s="11">
        <f>'OddsRatio_working_3-way'!V61^2+4*'OddsRatio_working_3-way'!U61^3/27</f>
        <v>-0.12072033697150197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0.19558470268494815</v>
      </c>
      <c r="Y61" s="11">
        <f>IF('OddsRatio_working_3-way'!W61&gt;=0,IF('OddsRatio_working_3-way'!V61+SQRT('OddsRatio_working_3-way'!W61)&gt;0,0,PI()),ACOS('OddsRatio_working_3-way'!V61/(2*'OddsRatio_working_3-way'!X61)))</f>
        <v>1.0934774064240618</v>
      </c>
      <c r="Z61" s="11">
        <f>'OddsRatio_working_3-way'!X61^(1/3)*COS('OddsRatio_working_3-way'!Y61/3)</f>
        <v>0.54233405550061442</v>
      </c>
      <c r="AA61" s="11">
        <f>'OddsRatio_working_3-way'!X61^(1/3)*COS(('OddsRatio_working_3-way'!Y61+2*PI())/3)</f>
        <v>-0.45036710344895226</v>
      </c>
      <c r="AB61" s="11">
        <f>'OddsRatio_working_3-way'!X61^(1/3)*COS(('OddsRatio_working_3-way'!Y61+4*PI())/3)</f>
        <v>-9.1966952051662026E-2</v>
      </c>
      <c r="AC61" s="11">
        <f>'OddsRatio_working_3-way'!X61^(1/3)*SIN('OddsRatio_working_3-way'!Y61/3)</f>
        <v>0.20692242388682816</v>
      </c>
      <c r="AD61" s="11">
        <f>'OddsRatio_working_3-way'!X61^(1/3)*SIN(('OddsRatio_working_3-way'!Y61+2*PI())/3)</f>
        <v>0.36621385745755775</v>
      </c>
      <c r="AE61" s="11">
        <f>'OddsRatio_working_3-way'!X61^(1/3)*SIN(('OddsRatio_working_3-way'!Y61+4*PI())/3)</f>
        <v>-0.57313628134438577</v>
      </c>
      <c r="AF61" s="11">
        <f>-'OddsRatio_working_3-way'!U61/(3*'OddsRatio_working_3-way'!X61^(1/3))*COS(('OddsRatio_working_3-way'!Y61)/3)</f>
        <v>0.54233405550061442</v>
      </c>
      <c r="AG61" s="11">
        <f>-'OddsRatio_working_3-way'!U61/(3*'OddsRatio_working_3-way'!X61^(1/3))*COS(('OddsRatio_working_3-way'!Y61+2*PI())/3)</f>
        <v>-0.45036710344895226</v>
      </c>
      <c r="AH61" s="11">
        <f>-'OddsRatio_working_3-way'!U61/(3*'OddsRatio_working_3-way'!X61^(1/3))*COS(('OddsRatio_working_3-way'!Y61+4*PI())/3)</f>
        <v>-9.1966952051662026E-2</v>
      </c>
      <c r="AI61" s="11">
        <f>'OddsRatio_working_3-way'!U61/(3*'OddsRatio_working_3-way'!X61^(1/3))*SIN(('OddsRatio_working_3-way'!Y61)/3)</f>
        <v>-0.20692242388682816</v>
      </c>
      <c r="AJ61" s="11">
        <f>'OddsRatio_working_3-way'!U61/(3*'OddsRatio_working_3-way'!X61^(1/3))*SIN(('OddsRatio_working_3-way'!Y61+2*PI())/3)</f>
        <v>-0.36621385745755775</v>
      </c>
      <c r="AK61" s="11">
        <f>'OddsRatio_working_3-way'!U61/(3*'OddsRatio_working_3-way'!X61^(1/3))*SIN(('OddsRatio_working_3-way'!Y61+4*PI())/3)</f>
        <v>0.57313628134438577</v>
      </c>
      <c r="AL61" s="11">
        <f>'OddsRatio_working_3-way'!Z61+'OddsRatio_working_3-way'!AF61</f>
        <v>1.0846681110012288</v>
      </c>
      <c r="AM61" s="11">
        <f>'OddsRatio_working_3-way'!AA61+'OddsRatio_working_3-way'!AG61</f>
        <v>-0.90073420689790451</v>
      </c>
      <c r="AN61" s="11">
        <f>'OddsRatio_working_3-way'!AB61+'OddsRatio_working_3-way'!AH61</f>
        <v>-0.18393390410332405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1.0846681110012288</v>
      </c>
      <c r="AS61" s="11">
        <f>IF(('OddsRatio_working_3-way'!X61=0),IF(Q61&gt;0,-Q61^(1/3),(-Q61)^(1/3)),'OddsRatio_working_3-way'!AM61-'OddsRatio_working_3-way'!R61/3)</f>
        <v>-0.90073420689790451</v>
      </c>
      <c r="AT61" s="11">
        <f>IF(('OddsRatio_working_3-way'!X61=0),IF(Q61&gt;0,-Q61^(1/3),(-Q61)^(1/3)),'OddsRatio_working_3-way'!AN61-'OddsRatio_working_3-way'!R61/3)</f>
        <v>-0.18393390410332405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2.0299999999999998</v>
      </c>
      <c r="B62" s="4">
        <f>IF('True_Odds_Calculator_3-way'!B61="","",'True_Odds_Calculator_3-way'!B61)</f>
        <v>3.29</v>
      </c>
      <c r="C62" s="4">
        <f>IF('True_Odds_Calculator_3-way'!C61="","",'True_Odds_Calculator_3-way'!C61)</f>
        <v>4.2</v>
      </c>
      <c r="D62" s="9">
        <f t="shared" si="13"/>
        <v>0.47903964551211309</v>
      </c>
      <c r="E62" s="9">
        <f t="shared" si="14"/>
        <v>0.29258058314834828</v>
      </c>
      <c r="F62" s="9">
        <f t="shared" si="15"/>
        <v>0.22837977133953855</v>
      </c>
      <c r="G62" s="9">
        <f t="shared" si="16"/>
        <v>1.0558348493041336</v>
      </c>
      <c r="H62" s="9">
        <f t="shared" si="17"/>
        <v>2.0875098947832571</v>
      </c>
      <c r="I62" s="9">
        <f t="shared" si="18"/>
        <v>3.4178618049064657</v>
      </c>
      <c r="J62" s="9">
        <f t="shared" si="19"/>
        <v>4.3786715177732276</v>
      </c>
      <c r="K62" s="11">
        <f t="shared" si="20"/>
        <v>0.49261083743842371</v>
      </c>
      <c r="L62" s="11">
        <f t="shared" si="21"/>
        <v>0.303951367781155</v>
      </c>
      <c r="M62" s="11">
        <f t="shared" si="22"/>
        <v>0.23809523809523808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-0.26908002484087645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0.23243759300177466</v>
      </c>
      <c r="Q62" s="11">
        <f>2*'OddsRatio_working_3-way'!K62*'OddsRatio_working_3-way'!L62*'OddsRatio_working_3-way'!M62</f>
        <v>7.1299875153918613E-2</v>
      </c>
      <c r="R62" s="11">
        <f t="shared" si="23"/>
        <v>0</v>
      </c>
      <c r="S62" s="11">
        <f t="shared" si="24"/>
        <v>-0.86382329249162693</v>
      </c>
      <c r="T62" s="11">
        <f t="shared" si="25"/>
        <v>-0.26497647008945613</v>
      </c>
      <c r="U62" s="11">
        <f>'OddsRatio_working_3-way'!S62-'OddsRatio_working_3-way'!R62^2/3</f>
        <v>-0.86382329249162693</v>
      </c>
      <c r="V62" s="11">
        <f>'OddsRatio_working_3-way'!S62*'OddsRatio_working_3-way'!R62/3-2*'OddsRatio_working_3-way'!R62^3/27-'OddsRatio_working_3-way'!T62</f>
        <v>0.26497647008945613</v>
      </c>
      <c r="W62" s="11">
        <f>'OddsRatio_working_3-way'!V62^2+4*'OddsRatio_working_3-way'!U62^3/27</f>
        <v>-2.5280342978424838E-2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0.15450960542915551</v>
      </c>
      <c r="Y62" s="11">
        <f>IF('OddsRatio_working_3-way'!W62&gt;=0,IF('OddsRatio_working_3-way'!V62+SQRT('OddsRatio_working_3-way'!W62)&gt;0,0,PI()),ACOS('OddsRatio_working_3-way'!V62/(2*'OddsRatio_working_3-way'!X62)))</f>
        <v>0.54045294271140221</v>
      </c>
      <c r="Z62" s="11">
        <f>'OddsRatio_working_3-way'!X62^(1/3)*COS('OddsRatio_working_3-way'!Y62/3)</f>
        <v>0.52791742465206681</v>
      </c>
      <c r="AA62" s="11">
        <f>'OddsRatio_working_3-way'!X62^(1/3)*COS(('OddsRatio_working_3-way'!Y62+2*PI())/3)</f>
        <v>-0.34722465785272422</v>
      </c>
      <c r="AB62" s="11">
        <f>'OddsRatio_working_3-way'!X62^(1/3)*COS(('OddsRatio_working_3-way'!Y62+4*PI())/3)</f>
        <v>-0.18069276679934271</v>
      </c>
      <c r="AC62" s="11">
        <f>'OddsRatio_working_3-way'!X62^(1/3)*SIN('OddsRatio_working_3-way'!Y62/3)</f>
        <v>9.6147232128327223E-2</v>
      </c>
      <c r="AD62" s="11">
        <f>'OddsRatio_working_3-way'!X62^(1/3)*SIN(('OddsRatio_working_3-way'!Y62+2*PI())/3)</f>
        <v>0.40911628478498341</v>
      </c>
      <c r="AE62" s="11">
        <f>'OddsRatio_working_3-way'!X62^(1/3)*SIN(('OddsRatio_working_3-way'!Y62+4*PI())/3)</f>
        <v>-0.50526351691331073</v>
      </c>
      <c r="AF62" s="11">
        <f>-'OddsRatio_working_3-way'!U62/(3*'OddsRatio_working_3-way'!X62^(1/3))*COS(('OddsRatio_working_3-way'!Y62)/3)</f>
        <v>0.5279174246520667</v>
      </c>
      <c r="AG62" s="11">
        <f>-'OddsRatio_working_3-way'!U62/(3*'OddsRatio_working_3-way'!X62^(1/3))*COS(('OddsRatio_working_3-way'!Y62+2*PI())/3)</f>
        <v>-0.34722465785272416</v>
      </c>
      <c r="AH62" s="11">
        <f>-'OddsRatio_working_3-way'!U62/(3*'OddsRatio_working_3-way'!X62^(1/3))*COS(('OddsRatio_working_3-way'!Y62+4*PI())/3)</f>
        <v>-0.18069276679934268</v>
      </c>
      <c r="AI62" s="11">
        <f>'OddsRatio_working_3-way'!U62/(3*'OddsRatio_working_3-way'!X62^(1/3))*SIN(('OddsRatio_working_3-way'!Y62)/3)</f>
        <v>-9.6147232128327209E-2</v>
      </c>
      <c r="AJ62" s="11">
        <f>'OddsRatio_working_3-way'!U62/(3*'OddsRatio_working_3-way'!X62^(1/3))*SIN(('OddsRatio_working_3-way'!Y62+2*PI())/3)</f>
        <v>-0.40911628478498335</v>
      </c>
      <c r="AK62" s="11">
        <f>'OddsRatio_working_3-way'!U62/(3*'OddsRatio_working_3-way'!X62^(1/3))*SIN(('OddsRatio_working_3-way'!Y62+4*PI())/3)</f>
        <v>0.50526351691331062</v>
      </c>
      <c r="AL62" s="11">
        <f>'OddsRatio_working_3-way'!Z62+'OddsRatio_working_3-way'!AF62</f>
        <v>1.0558348493041336</v>
      </c>
      <c r="AM62" s="11">
        <f>'OddsRatio_working_3-way'!AA62+'OddsRatio_working_3-way'!AG62</f>
        <v>-0.69444931570544832</v>
      </c>
      <c r="AN62" s="11">
        <f>'OddsRatio_working_3-way'!AB62+'OddsRatio_working_3-way'!AH62</f>
        <v>-0.36138553359868542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1.0558348493041336</v>
      </c>
      <c r="AS62" s="11">
        <f>IF(('OddsRatio_working_3-way'!X62=0),IF(Q62&gt;0,-Q62^(1/3),(-Q62)^(1/3)),'OddsRatio_working_3-way'!AM62-'OddsRatio_working_3-way'!R62/3)</f>
        <v>-0.69444931570544832</v>
      </c>
      <c r="AT62" s="11">
        <f>IF(('OddsRatio_working_3-way'!X62=0),IF(Q62&gt;0,-Q62^(1/3),(-Q62)^(1/3)),'OddsRatio_working_3-way'!AN62-'OddsRatio_working_3-way'!R62/3)</f>
        <v>-0.36138553359868542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1.51</v>
      </c>
      <c r="B63" s="4">
        <f>IF('True_Odds_Calculator_3-way'!B62="","",'True_Odds_Calculator_3-way'!B62)</f>
        <v>4.0199999999999996</v>
      </c>
      <c r="C63" s="4">
        <f>IF('True_Odds_Calculator_3-way'!C62="","",'True_Odds_Calculator_3-way'!C62)</f>
        <v>7.9</v>
      </c>
      <c r="D63" s="9">
        <f t="shared" si="13"/>
        <v>0.64581091538257374</v>
      </c>
      <c r="E63" s="9">
        <f t="shared" si="14"/>
        <v>0.23542539604840948</v>
      </c>
      <c r="F63" s="9">
        <f t="shared" si="15"/>
        <v>0.11876368856901677</v>
      </c>
      <c r="G63" s="9">
        <f t="shared" si="16"/>
        <v>1.0753742073238726</v>
      </c>
      <c r="H63" s="9">
        <f t="shared" si="17"/>
        <v>1.548440845735175</v>
      </c>
      <c r="I63" s="9">
        <f t="shared" si="18"/>
        <v>4.2476301061180948</v>
      </c>
      <c r="J63" s="9">
        <f t="shared" si="19"/>
        <v>8.4200820305347222</v>
      </c>
      <c r="K63" s="11">
        <f t="shared" si="20"/>
        <v>0.66225165562913912</v>
      </c>
      <c r="L63" s="11">
        <f t="shared" si="21"/>
        <v>0.24875621890547267</v>
      </c>
      <c r="M63" s="11">
        <f t="shared" si="22"/>
        <v>0.12658227848101264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-0.22161345172869829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0.21749747365110908</v>
      </c>
      <c r="Q63" s="11">
        <f>2*'OddsRatio_working_3-way'!K63*'OddsRatio_working_3-way'!L63*'OddsRatio_working_3-way'!M63</f>
        <v>4.1706131093213625E-2</v>
      </c>
      <c r="R63" s="11">
        <f t="shared" si="23"/>
        <v>0</v>
      </c>
      <c r="S63" s="11">
        <f t="shared" si="24"/>
        <v>-0.98142721912644526</v>
      </c>
      <c r="T63" s="11">
        <f t="shared" si="25"/>
        <v>-0.18819313885454367</v>
      </c>
      <c r="U63" s="11">
        <f>'OddsRatio_working_3-way'!S63-'OddsRatio_working_3-way'!R63^2/3</f>
        <v>-0.98142721912644526</v>
      </c>
      <c r="V63" s="11">
        <f>'OddsRatio_working_3-way'!S63*'OddsRatio_working_3-way'!R63/3-2*'OddsRatio_working_3-way'!R63^3/27-'OddsRatio_working_3-way'!T63</f>
        <v>0.18819313885454367</v>
      </c>
      <c r="W63" s="11">
        <f>'OddsRatio_working_3-way'!V63^2+4*'OddsRatio_working_3-way'!U63^3/27</f>
        <v>-0.10462928253256823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0.1871135618043851</v>
      </c>
      <c r="Y63" s="11">
        <f>IF('OddsRatio_working_3-way'!W63&gt;=0,IF('OddsRatio_working_3-way'!V63+SQRT('OddsRatio_working_3-way'!W63)&gt;0,0,PI()),ACOS('OddsRatio_working_3-way'!V63/(2*'OddsRatio_working_3-way'!X63)))</f>
        <v>1.0438632350145096</v>
      </c>
      <c r="Z63" s="11">
        <f>'OddsRatio_working_3-way'!X63^(1/3)*COS('OddsRatio_working_3-way'!Y63/3)</f>
        <v>0.53768710366193628</v>
      </c>
      <c r="AA63" s="11">
        <f>'OddsRatio_working_3-way'!X63^(1/3)*COS(('OddsRatio_working_3-way'!Y63+2*PI())/3)</f>
        <v>-0.43774067643153652</v>
      </c>
      <c r="AB63" s="11">
        <f>'OddsRatio_working_3-way'!X63^(1/3)*COS(('OddsRatio_working_3-way'!Y63+4*PI())/3)</f>
        <v>-9.9946427230399648E-2</v>
      </c>
      <c r="AC63" s="11">
        <f>'OddsRatio_working_3-way'!X63^(1/3)*SIN('OddsRatio_working_3-way'!Y63/3)</f>
        <v>0.19502560070698396</v>
      </c>
      <c r="AD63" s="11">
        <f>'OddsRatio_working_3-way'!X63^(1/3)*SIN(('OddsRatio_working_3-way'!Y63+2*PI())/3)</f>
        <v>0.36813789070502179</v>
      </c>
      <c r="AE63" s="11">
        <f>'OddsRatio_working_3-way'!X63^(1/3)*SIN(('OddsRatio_working_3-way'!Y63+4*PI())/3)</f>
        <v>-0.56316349141200561</v>
      </c>
      <c r="AF63" s="11">
        <f>-'OddsRatio_working_3-way'!U63/(3*'OddsRatio_working_3-way'!X63^(1/3))*COS(('OddsRatio_working_3-way'!Y63)/3)</f>
        <v>0.53768710366193628</v>
      </c>
      <c r="AG63" s="11">
        <f>-'OddsRatio_working_3-way'!U63/(3*'OddsRatio_working_3-way'!X63^(1/3))*COS(('OddsRatio_working_3-way'!Y63+2*PI())/3)</f>
        <v>-0.43774067643153652</v>
      </c>
      <c r="AH63" s="11">
        <f>-'OddsRatio_working_3-way'!U63/(3*'OddsRatio_working_3-way'!X63^(1/3))*COS(('OddsRatio_working_3-way'!Y63+4*PI())/3)</f>
        <v>-9.9946427230399648E-2</v>
      </c>
      <c r="AI63" s="11">
        <f>'OddsRatio_working_3-way'!U63/(3*'OddsRatio_working_3-way'!X63^(1/3))*SIN(('OddsRatio_working_3-way'!Y63)/3)</f>
        <v>-0.19502560070698396</v>
      </c>
      <c r="AJ63" s="11">
        <f>'OddsRatio_working_3-way'!U63/(3*'OddsRatio_working_3-way'!X63^(1/3))*SIN(('OddsRatio_working_3-way'!Y63+2*PI())/3)</f>
        <v>-0.36813789070502179</v>
      </c>
      <c r="AK63" s="11">
        <f>'OddsRatio_working_3-way'!U63/(3*'OddsRatio_working_3-way'!X63^(1/3))*SIN(('OddsRatio_working_3-way'!Y63+4*PI())/3)</f>
        <v>0.56316349141200561</v>
      </c>
      <c r="AL63" s="11">
        <f>'OddsRatio_working_3-way'!Z63+'OddsRatio_working_3-way'!AF63</f>
        <v>1.0753742073238726</v>
      </c>
      <c r="AM63" s="11">
        <f>'OddsRatio_working_3-way'!AA63+'OddsRatio_working_3-way'!AG63</f>
        <v>-0.87548135286307305</v>
      </c>
      <c r="AN63" s="11">
        <f>'OddsRatio_working_3-way'!AB63+'OddsRatio_working_3-way'!AH63</f>
        <v>-0.1998928544607993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1.0753742073238726</v>
      </c>
      <c r="AS63" s="11">
        <f>IF(('OddsRatio_working_3-way'!X63=0),IF(Q63&gt;0,-Q63^(1/3),(-Q63)^(1/3)),'OddsRatio_working_3-way'!AM63-'OddsRatio_working_3-way'!R63/3)</f>
        <v>-0.87548135286307305</v>
      </c>
      <c r="AT63" s="11">
        <f>IF(('OddsRatio_working_3-way'!X63=0),IF(Q63&gt;0,-Q63^(1/3),(-Q63)^(1/3)),'OddsRatio_working_3-way'!AN63-'OddsRatio_working_3-way'!R63/3)</f>
        <v>-0.1998928544607993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3.54</v>
      </c>
      <c r="B64" s="4">
        <f>IF('True_Odds_Calculator_3-way'!B63="","",'True_Odds_Calculator_3-way'!B63)</f>
        <v>3.08</v>
      </c>
      <c r="C64" s="4">
        <f>IF('True_Odds_Calculator_3-way'!C63="","",'True_Odds_Calculator_3-way'!C63)</f>
        <v>2.35</v>
      </c>
      <c r="D64" s="9">
        <f t="shared" si="13"/>
        <v>0.27257456676762359</v>
      </c>
      <c r="E64" s="9">
        <f t="shared" si="14"/>
        <v>0.31393140840165462</v>
      </c>
      <c r="F64" s="9">
        <f t="shared" si="15"/>
        <v>0.41349402483072178</v>
      </c>
      <c r="G64" s="9">
        <f t="shared" si="16"/>
        <v>1.050677505372946</v>
      </c>
      <c r="H64" s="9">
        <f t="shared" si="17"/>
        <v>3.668720863647283</v>
      </c>
      <c r="I64" s="9">
        <f t="shared" si="18"/>
        <v>3.185409211175728</v>
      </c>
      <c r="J64" s="9">
        <f t="shared" si="19"/>
        <v>2.4184146322534765</v>
      </c>
      <c r="K64" s="11">
        <f t="shared" si="20"/>
        <v>0.2824858757062147</v>
      </c>
      <c r="L64" s="11">
        <f t="shared" si="21"/>
        <v>0.32467532467532467</v>
      </c>
      <c r="M64" s="11">
        <f t="shared" si="22"/>
        <v>0.42553191489361702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-0.27836137897443347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0.232998159431625</v>
      </c>
      <c r="Q64" s="11">
        <f>2*'OddsRatio_working_3-way'!K64*'OddsRatio_working_3-way'!L64*'OddsRatio_working_3-way'!M64</f>
        <v>7.8056334817964826E-2</v>
      </c>
      <c r="R64" s="11">
        <f t="shared" si="23"/>
        <v>0</v>
      </c>
      <c r="S64" s="11">
        <f t="shared" si="24"/>
        <v>-0.83703479372770695</v>
      </c>
      <c r="T64" s="11">
        <f t="shared" si="25"/>
        <v>-0.28041366624043784</v>
      </c>
      <c r="U64" s="11">
        <f>'OddsRatio_working_3-way'!S64-'OddsRatio_working_3-way'!R64^2/3</f>
        <v>-0.83703479372770695</v>
      </c>
      <c r="V64" s="11">
        <f>'OddsRatio_working_3-way'!S64*'OddsRatio_working_3-way'!R64/3-2*'OddsRatio_working_3-way'!R64^3/27-'OddsRatio_working_3-way'!T64</f>
        <v>0.28041366624043784</v>
      </c>
      <c r="W64" s="11">
        <f>'OddsRatio_working_3-way'!V64^2+4*'OddsRatio_working_3-way'!U64^3/27</f>
        <v>-8.2495657501808345E-3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0.14737824632945706</v>
      </c>
      <c r="Y64" s="11">
        <f>IF('OddsRatio_working_3-way'!W64&gt;=0,IF('OddsRatio_working_3-way'!V64+SQRT('OddsRatio_working_3-way'!W64)&gt;0,0,PI()),ACOS('OddsRatio_working_3-way'!V64/(2*'OddsRatio_working_3-way'!X64)))</f>
        <v>0.31324032407337432</v>
      </c>
      <c r="Z64" s="11">
        <f>'OddsRatio_working_3-way'!X64^(1/3)*COS('OddsRatio_working_3-way'!Y64/3)</f>
        <v>0.52533875268647301</v>
      </c>
      <c r="AA64" s="11">
        <f>'OddsRatio_working_3-way'!X64^(1/3)*COS(('OddsRatio_working_3-way'!Y64+2*PI())/3)</f>
        <v>-0.31034635848653447</v>
      </c>
      <c r="AB64" s="11">
        <f>'OddsRatio_working_3-way'!X64^(1/3)*COS(('OddsRatio_working_3-way'!Y64+4*PI())/3)</f>
        <v>-0.2149923941999384</v>
      </c>
      <c r="AC64" s="11">
        <f>'OddsRatio_working_3-way'!X64^(1/3)*SIN('OddsRatio_working_3-way'!Y64/3)</f>
        <v>5.5052636949164124E-2</v>
      </c>
      <c r="AD64" s="11">
        <f>'OddsRatio_working_3-way'!X64^(1/3)*SIN(('OddsRatio_working_3-way'!Y64+2*PI())/3)</f>
        <v>0.42743038694433405</v>
      </c>
      <c r="AE64" s="11">
        <f>'OddsRatio_working_3-way'!X64^(1/3)*SIN(('OddsRatio_working_3-way'!Y64+4*PI())/3)</f>
        <v>-0.48248302389349823</v>
      </c>
      <c r="AF64" s="11">
        <f>-'OddsRatio_working_3-way'!U64/(3*'OddsRatio_working_3-way'!X64^(1/3))*COS(('OddsRatio_working_3-way'!Y64)/3)</f>
        <v>0.5253387526864729</v>
      </c>
      <c r="AG64" s="11">
        <f>-'OddsRatio_working_3-way'!U64/(3*'OddsRatio_working_3-way'!X64^(1/3))*COS(('OddsRatio_working_3-way'!Y64+2*PI())/3)</f>
        <v>-0.31034635848653441</v>
      </c>
      <c r="AH64" s="11">
        <f>-'OddsRatio_working_3-way'!U64/(3*'OddsRatio_working_3-way'!X64^(1/3))*COS(('OddsRatio_working_3-way'!Y64+4*PI())/3)</f>
        <v>-0.21499239419993835</v>
      </c>
      <c r="AI64" s="11">
        <f>'OddsRatio_working_3-way'!U64/(3*'OddsRatio_working_3-way'!X64^(1/3))*SIN(('OddsRatio_working_3-way'!Y64)/3)</f>
        <v>-5.505263694916411E-2</v>
      </c>
      <c r="AJ64" s="11">
        <f>'OddsRatio_working_3-way'!U64/(3*'OddsRatio_working_3-way'!X64^(1/3))*SIN(('OddsRatio_working_3-way'!Y64+2*PI())/3)</f>
        <v>-0.427430386944334</v>
      </c>
      <c r="AK64" s="11">
        <f>'OddsRatio_working_3-way'!U64/(3*'OddsRatio_working_3-way'!X64^(1/3))*SIN(('OddsRatio_working_3-way'!Y64+4*PI())/3)</f>
        <v>0.48248302389349818</v>
      </c>
      <c r="AL64" s="11">
        <f>'OddsRatio_working_3-way'!Z64+'OddsRatio_working_3-way'!AF64</f>
        <v>1.050677505372946</v>
      </c>
      <c r="AM64" s="11">
        <f>'OddsRatio_working_3-way'!AA64+'OddsRatio_working_3-way'!AG64</f>
        <v>-0.62069271697306894</v>
      </c>
      <c r="AN64" s="11">
        <f>'OddsRatio_working_3-way'!AB64+'OddsRatio_working_3-way'!AH64</f>
        <v>-0.42998478839987675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1.050677505372946</v>
      </c>
      <c r="AS64" s="11">
        <f>IF(('OddsRatio_working_3-way'!X64=0),IF(Q64&gt;0,-Q64^(1/3),(-Q64)^(1/3)),'OddsRatio_working_3-way'!AM64-'OddsRatio_working_3-way'!R64/3)</f>
        <v>-0.62069271697306894</v>
      </c>
      <c r="AT64" s="11">
        <f>IF(('OddsRatio_working_3-way'!X64=0),IF(Q64&gt;0,-Q64^(1/3),(-Q64)^(1/3)),'OddsRatio_working_3-way'!AN64-'OddsRatio_working_3-way'!R64/3)</f>
        <v>-0.42998478839987675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1.65</v>
      </c>
      <c r="B65" s="4">
        <f>IF('True_Odds_Calculator_3-way'!B64="","",'True_Odds_Calculator_3-way'!B64)</f>
        <v>3.78</v>
      </c>
      <c r="C65" s="4">
        <f>IF('True_Odds_Calculator_3-way'!C64="","",'True_Odds_Calculator_3-way'!C64)</f>
        <v>5.74</v>
      </c>
      <c r="D65" s="9">
        <f t="shared" si="13"/>
        <v>0.58719564212350706</v>
      </c>
      <c r="E65" s="9">
        <f t="shared" si="14"/>
        <v>0.24958074649156356</v>
      </c>
      <c r="F65" s="9">
        <f t="shared" si="15"/>
        <v>0.16322361138492947</v>
      </c>
      <c r="G65" s="9">
        <f t="shared" si="16"/>
        <v>1.0815537138620608</v>
      </c>
      <c r="H65" s="9">
        <f t="shared" si="17"/>
        <v>1.7030099140103399</v>
      </c>
      <c r="I65" s="9">
        <f t="shared" si="18"/>
        <v>4.0067193245365278</v>
      </c>
      <c r="J65" s="9">
        <f t="shared" si="19"/>
        <v>6.1265646037061678</v>
      </c>
      <c r="K65" s="11">
        <f t="shared" si="20"/>
        <v>0.60606060606060608</v>
      </c>
      <c r="L65" s="11">
        <f t="shared" si="21"/>
        <v>0.26455026455026459</v>
      </c>
      <c r="M65" s="11">
        <f t="shared" si="22"/>
        <v>0.17421602787456444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-0.23924829848174811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0.2282098681634106</v>
      </c>
      <c r="Q65" s="11">
        <f>2*'OddsRatio_working_3-way'!K65*'OddsRatio_working_3-way'!L65*'OddsRatio_working_3-way'!M65</f>
        <v>5.5865328803772478E-2</v>
      </c>
      <c r="R65" s="11">
        <f t="shared" si="23"/>
        <v>0</v>
      </c>
      <c r="S65" s="11">
        <f t="shared" si="24"/>
        <v>-0.95386203208805842</v>
      </c>
      <c r="T65" s="11">
        <f t="shared" si="25"/>
        <v>-0.23350355742669726</v>
      </c>
      <c r="U65" s="11">
        <f>'OddsRatio_working_3-way'!S65-'OddsRatio_working_3-way'!R65^2/3</f>
        <v>-0.95386203208805842</v>
      </c>
      <c r="V65" s="11">
        <f>'OddsRatio_working_3-way'!S65*'OddsRatio_working_3-way'!R65/3-2*'OddsRatio_working_3-way'!R65^3/27-'OddsRatio_working_3-way'!T65</f>
        <v>0.23350355742669726</v>
      </c>
      <c r="W65" s="11">
        <f>'OddsRatio_working_3-way'!V65^2+4*'OddsRatio_working_3-way'!U65^3/27</f>
        <v>-7.4050017271080654E-2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0.17928603445472513</v>
      </c>
      <c r="Y65" s="11">
        <f>IF('OddsRatio_working_3-way'!W65&gt;=0,IF('OddsRatio_working_3-way'!V65+SQRT('OddsRatio_working_3-way'!W65)&gt;0,0,PI()),ACOS('OddsRatio_working_3-way'!V65/(2*'OddsRatio_working_3-way'!X65)))</f>
        <v>0.86162649664666691</v>
      </c>
      <c r="Z65" s="11">
        <f>'OddsRatio_working_3-way'!X65^(1/3)*COS('OddsRatio_working_3-way'!Y65/3)</f>
        <v>0.54077685693103039</v>
      </c>
      <c r="AA65" s="11">
        <f>'OddsRatio_working_3-way'!X65^(1/3)*COS(('OddsRatio_working_3-way'!Y65+2*PI())/3)</f>
        <v>-0.40872064191509999</v>
      </c>
      <c r="AB65" s="11">
        <f>'OddsRatio_working_3-way'!X65^(1/3)*COS(('OddsRatio_working_3-way'!Y65+4*PI())/3)</f>
        <v>-0.13205621501593051</v>
      </c>
      <c r="AC65" s="11">
        <f>'OddsRatio_working_3-way'!X65^(1/3)*SIN('OddsRatio_working_3-way'!Y65/3)</f>
        <v>0.15973228134542922</v>
      </c>
      <c r="AD65" s="11">
        <f>'OddsRatio_working_3-way'!X65^(1/3)*SIN(('OddsRatio_working_3-way'!Y65+2*PI())/3)</f>
        <v>0.38846035520826067</v>
      </c>
      <c r="AE65" s="11">
        <f>'OddsRatio_working_3-way'!X65^(1/3)*SIN(('OddsRatio_working_3-way'!Y65+4*PI())/3)</f>
        <v>-0.54819263655368977</v>
      </c>
      <c r="AF65" s="11">
        <f>-'OddsRatio_working_3-way'!U65/(3*'OddsRatio_working_3-way'!X65^(1/3))*COS(('OddsRatio_working_3-way'!Y65)/3)</f>
        <v>0.54077685693103039</v>
      </c>
      <c r="AG65" s="11">
        <f>-'OddsRatio_working_3-way'!U65/(3*'OddsRatio_working_3-way'!X65^(1/3))*COS(('OddsRatio_working_3-way'!Y65+2*PI())/3)</f>
        <v>-0.40872064191509999</v>
      </c>
      <c r="AH65" s="11">
        <f>-'OddsRatio_working_3-way'!U65/(3*'OddsRatio_working_3-way'!X65^(1/3))*COS(('OddsRatio_working_3-way'!Y65+4*PI())/3)</f>
        <v>-0.13205621501593051</v>
      </c>
      <c r="AI65" s="11">
        <f>'OddsRatio_working_3-way'!U65/(3*'OddsRatio_working_3-way'!X65^(1/3))*SIN(('OddsRatio_working_3-way'!Y65)/3)</f>
        <v>-0.15973228134542922</v>
      </c>
      <c r="AJ65" s="11">
        <f>'OddsRatio_working_3-way'!U65/(3*'OddsRatio_working_3-way'!X65^(1/3))*SIN(('OddsRatio_working_3-way'!Y65+2*PI())/3)</f>
        <v>-0.38846035520826067</v>
      </c>
      <c r="AK65" s="11">
        <f>'OddsRatio_working_3-way'!U65/(3*'OddsRatio_working_3-way'!X65^(1/3))*SIN(('OddsRatio_working_3-way'!Y65+4*PI())/3)</f>
        <v>0.54819263655368977</v>
      </c>
      <c r="AL65" s="11">
        <f>'OddsRatio_working_3-way'!Z65+'OddsRatio_working_3-way'!AF65</f>
        <v>1.0815537138620608</v>
      </c>
      <c r="AM65" s="11">
        <f>'OddsRatio_working_3-way'!AA65+'OddsRatio_working_3-way'!AG65</f>
        <v>-0.81744128383019998</v>
      </c>
      <c r="AN65" s="11">
        <f>'OddsRatio_working_3-way'!AB65+'OddsRatio_working_3-way'!AH65</f>
        <v>-0.26411243003186102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1.0815537138620608</v>
      </c>
      <c r="AS65" s="11">
        <f>IF(('OddsRatio_working_3-way'!X65=0),IF(Q65&gt;0,-Q65^(1/3),(-Q65)^(1/3)),'OddsRatio_working_3-way'!AM65-'OddsRatio_working_3-way'!R65/3)</f>
        <v>-0.81744128383019998</v>
      </c>
      <c r="AT65" s="11">
        <f>IF(('OddsRatio_working_3-way'!X65=0),IF(Q65&gt;0,-Q65^(1/3),(-Q65)^(1/3)),'OddsRatio_working_3-way'!AN65-'OddsRatio_working_3-way'!R65/3)</f>
        <v>-0.26411243003186102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2.99</v>
      </c>
      <c r="B66" s="4">
        <f>IF('True_Odds_Calculator_3-way'!B65="","",'True_Odds_Calculator_3-way'!B65)</f>
        <v>3.04</v>
      </c>
      <c r="C66" s="4">
        <f>IF('True_Odds_Calculator_3-way'!C65="","",'True_Odds_Calculator_3-way'!C65)</f>
        <v>2.7</v>
      </c>
      <c r="D66" s="9">
        <f t="shared" si="13"/>
        <v>0.3233443427813712</v>
      </c>
      <c r="E66" s="9">
        <f t="shared" si="14"/>
        <v>0.31793893625209846</v>
      </c>
      <c r="F66" s="9">
        <f t="shared" si="15"/>
        <v>0.35871672096653029</v>
      </c>
      <c r="G66" s="9">
        <f t="shared" si="16"/>
        <v>1.0515970854065064</v>
      </c>
      <c r="H66" s="9">
        <f t="shared" si="17"/>
        <v>3.0926781999589474</v>
      </c>
      <c r="I66" s="9">
        <f t="shared" si="18"/>
        <v>3.1452580542292727</v>
      </c>
      <c r="J66" s="9">
        <f t="shared" si="19"/>
        <v>2.7877150451910606</v>
      </c>
      <c r="K66" s="11">
        <f t="shared" si="20"/>
        <v>0.33444816053511706</v>
      </c>
      <c r="L66" s="11">
        <f t="shared" si="21"/>
        <v>0.32894736842105265</v>
      </c>
      <c r="M66" s="11">
        <f t="shared" si="22"/>
        <v>0.37037037037037035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-0.28120538246396354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0.23347806528584561</v>
      </c>
      <c r="Q66" s="11">
        <f>2*'OddsRatio_working_3-way'!K66*'OddsRatio_working_3-way'!L66*'OddsRatio_working_3-way'!M66</f>
        <v>8.1493216504658156E-2</v>
      </c>
      <c r="R66" s="11">
        <f t="shared" si="23"/>
        <v>0</v>
      </c>
      <c r="S66" s="11">
        <f t="shared" si="24"/>
        <v>-0.83027594721009945</v>
      </c>
      <c r="T66" s="11">
        <f t="shared" si="25"/>
        <v>-0.2897996325340661</v>
      </c>
      <c r="U66" s="11">
        <f>'OddsRatio_working_3-way'!S66-'OddsRatio_working_3-way'!R66^2/3</f>
        <v>-0.83027594721009945</v>
      </c>
      <c r="V66" s="11">
        <f>'OddsRatio_working_3-way'!S66*'OddsRatio_working_3-way'!R66/3-2*'OddsRatio_working_3-way'!R66^3/27-'OddsRatio_working_3-way'!T66</f>
        <v>0.2897996325340661</v>
      </c>
      <c r="W66" s="11">
        <f>'OddsRatio_working_3-way'!V66^2+4*'OddsRatio_working_3-way'!U66^3/27</f>
        <v>-8.0987516472223742E-4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0.14559679098592967</v>
      </c>
      <c r="Y66" s="11">
        <f>IF('OddsRatio_working_3-way'!W66&gt;=0,IF('OddsRatio_working_3-way'!V66+SQRT('OddsRatio_working_3-way'!W66)&gt;0,0,PI()),ACOS('OddsRatio_working_3-way'!V66/(2*'OddsRatio_working_3-way'!X66)))</f>
        <v>9.7886096320241256E-2</v>
      </c>
      <c r="Z66" s="11">
        <f>'OddsRatio_working_3-way'!X66^(1/3)*COS('OddsRatio_working_3-way'!Y66/3)</f>
        <v>0.52579854270325321</v>
      </c>
      <c r="AA66" s="11">
        <f>'OddsRatio_working_3-way'!X66^(1/3)*COS(('OddsRatio_working_3-way'!Y66+2*PI())/3)</f>
        <v>-0.2777621839489699</v>
      </c>
      <c r="AB66" s="11">
        <f>'OddsRatio_working_3-way'!X66^(1/3)*COS(('OddsRatio_working_3-way'!Y66+4*PI())/3)</f>
        <v>-0.24803635875428334</v>
      </c>
      <c r="AC66" s="11">
        <f>'OddsRatio_working_3-way'!X66^(1/3)*SIN('OddsRatio_working_3-way'!Y66/3)</f>
        <v>1.7162213178036054E-2</v>
      </c>
      <c r="AD66" s="11">
        <f>'OddsRatio_working_3-way'!X66^(1/3)*SIN(('OddsRatio_working_3-way'!Y66+2*PI())/3)</f>
        <v>0.44677378866483619</v>
      </c>
      <c r="AE66" s="11">
        <f>'OddsRatio_working_3-way'!X66^(1/3)*SIN(('OddsRatio_working_3-way'!Y66+4*PI())/3)</f>
        <v>-0.4639360018428722</v>
      </c>
      <c r="AF66" s="11">
        <f>-'OddsRatio_working_3-way'!U66/(3*'OddsRatio_working_3-way'!X66^(1/3))*COS(('OddsRatio_working_3-way'!Y66)/3)</f>
        <v>0.52579854270325332</v>
      </c>
      <c r="AG66" s="11">
        <f>-'OddsRatio_working_3-way'!U66/(3*'OddsRatio_working_3-way'!X66^(1/3))*COS(('OddsRatio_working_3-way'!Y66+2*PI())/3)</f>
        <v>-0.27776218394896995</v>
      </c>
      <c r="AH66" s="11">
        <f>-'OddsRatio_working_3-way'!U66/(3*'OddsRatio_working_3-way'!X66^(1/3))*COS(('OddsRatio_working_3-way'!Y66+4*PI())/3)</f>
        <v>-0.2480363587542834</v>
      </c>
      <c r="AI66" s="11">
        <f>'OddsRatio_working_3-way'!U66/(3*'OddsRatio_working_3-way'!X66^(1/3))*SIN(('OddsRatio_working_3-way'!Y66)/3)</f>
        <v>-1.7162213178036057E-2</v>
      </c>
      <c r="AJ66" s="11">
        <f>'OddsRatio_working_3-way'!U66/(3*'OddsRatio_working_3-way'!X66^(1/3))*SIN(('OddsRatio_working_3-way'!Y66+2*PI())/3)</f>
        <v>-0.44677378866483625</v>
      </c>
      <c r="AK66" s="11">
        <f>'OddsRatio_working_3-way'!U66/(3*'OddsRatio_working_3-way'!X66^(1/3))*SIN(('OddsRatio_working_3-way'!Y66+4*PI())/3)</f>
        <v>0.46393600184287231</v>
      </c>
      <c r="AL66" s="11">
        <f>'OddsRatio_working_3-way'!Z66+'OddsRatio_working_3-way'!AF66</f>
        <v>1.0515970854065064</v>
      </c>
      <c r="AM66" s="11">
        <f>'OddsRatio_working_3-way'!AA66+'OddsRatio_working_3-way'!AG66</f>
        <v>-0.5555243678979398</v>
      </c>
      <c r="AN66" s="11">
        <f>'OddsRatio_working_3-way'!AB66+'OddsRatio_working_3-way'!AH66</f>
        <v>-0.49607271750856674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1.0515970854065064</v>
      </c>
      <c r="AS66" s="11">
        <f>IF(('OddsRatio_working_3-way'!X66=0),IF(Q66&gt;0,-Q66^(1/3),(-Q66)^(1/3)),'OddsRatio_working_3-way'!AM66-'OddsRatio_working_3-way'!R66/3)</f>
        <v>-0.5555243678979398</v>
      </c>
      <c r="AT66" s="11">
        <f>IF(('OddsRatio_working_3-way'!X66=0),IF(Q66&gt;0,-Q66^(1/3),(-Q66)^(1/3)),'OddsRatio_working_3-way'!AN66-'OddsRatio_working_3-way'!R66/3)</f>
        <v>-0.49607271750856674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1.63</v>
      </c>
      <c r="B67" s="4">
        <f>IF('True_Odds_Calculator_3-way'!B66="","",'True_Odds_Calculator_3-way'!B66)</f>
        <v>3.55</v>
      </c>
      <c r="C67" s="4">
        <f>IF('True_Odds_Calculator_3-way'!C66="","",'True_Odds_Calculator_3-way'!C66)</f>
        <v>6.99</v>
      </c>
      <c r="D67" s="9">
        <f t="shared" si="13"/>
        <v>0.59711607288884805</v>
      </c>
      <c r="E67" s="9">
        <f t="shared" si="14"/>
        <v>0.26802505981826641</v>
      </c>
      <c r="F67" s="9">
        <f t="shared" si="15"/>
        <v>0.13485886729288565</v>
      </c>
      <c r="G67" s="9">
        <f t="shared" si="16"/>
        <v>1.0709782001143182</v>
      </c>
      <c r="H67" s="9">
        <f t="shared" si="17"/>
        <v>1.6747162660720205</v>
      </c>
      <c r="I67" s="9">
        <f t="shared" si="18"/>
        <v>3.7309944102915118</v>
      </c>
      <c r="J67" s="9">
        <f t="shared" si="19"/>
        <v>7.415159418684766</v>
      </c>
      <c r="K67" s="11">
        <f t="shared" si="20"/>
        <v>0.61349693251533743</v>
      </c>
      <c r="L67" s="11">
        <f t="shared" si="21"/>
        <v>0.28169014084507044</v>
      </c>
      <c r="M67" s="11">
        <f t="shared" si="22"/>
        <v>0.14306151645207438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-0.23791094337159646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0.22671288444923909</v>
      </c>
      <c r="Q67" s="11">
        <f>2*'OddsRatio_working_3-way'!K67*'OddsRatio_working_3-way'!L67*'OddsRatio_working_3-way'!M67</f>
        <v>4.9446648734839498E-2</v>
      </c>
      <c r="R67" s="11">
        <f t="shared" si="23"/>
        <v>0</v>
      </c>
      <c r="S67" s="11">
        <f t="shared" si="24"/>
        <v>-0.95293171989626824</v>
      </c>
      <c r="T67" s="11">
        <f t="shared" si="25"/>
        <v>-0.20783679823255577</v>
      </c>
      <c r="U67" s="11">
        <f>'OddsRatio_working_3-way'!S67-'OddsRatio_working_3-way'!R67^2/3</f>
        <v>-0.95293171989626824</v>
      </c>
      <c r="V67" s="11">
        <f>'OddsRatio_working_3-way'!S67*'OddsRatio_working_3-way'!R67/3-2*'OddsRatio_working_3-way'!R67^3/27-'OddsRatio_working_3-way'!T67</f>
        <v>0.20783679823255577</v>
      </c>
      <c r="W67" s="11">
        <f>'OddsRatio_working_3-way'!V67^2+4*'OddsRatio_working_3-way'!U67^3/27</f>
        <v>-8.5001961969275869E-2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0.17902380893950667</v>
      </c>
      <c r="Y67" s="11">
        <f>IF('OddsRatio_working_3-way'!W67&gt;=0,IF('OddsRatio_working_3-way'!V67+SQRT('OddsRatio_working_3-way'!W67)&gt;0,0,PI()),ACOS('OddsRatio_working_3-way'!V67/(2*'OddsRatio_working_3-way'!X67)))</f>
        <v>0.95148748061355137</v>
      </c>
      <c r="Z67" s="11">
        <f>'OddsRatio_working_3-way'!X67^(1/3)*COS('OddsRatio_working_3-way'!Y67/3)</f>
        <v>0.53548910005715911</v>
      </c>
      <c r="AA67" s="11">
        <f>'OddsRatio_working_3-way'!X67^(1/3)*COS(('OddsRatio_working_3-way'!Y67+2*PI())/3)</f>
        <v>-0.41996642021827146</v>
      </c>
      <c r="AB67" s="11">
        <f>'OddsRatio_working_3-way'!X67^(1/3)*COS(('OddsRatio_working_3-way'!Y67+4*PI())/3)</f>
        <v>-0.11552267983888787</v>
      </c>
      <c r="AC67" s="11">
        <f>'OddsRatio_working_3-way'!X67^(1/3)*SIN('OddsRatio_working_3-way'!Y67/3)</f>
        <v>0.17577067546113392</v>
      </c>
      <c r="AD67" s="11">
        <f>'OddsRatio_working_3-way'!X67^(1/3)*SIN(('OddsRatio_working_3-way'!Y67+2*PI())/3)</f>
        <v>0.3758618263686001</v>
      </c>
      <c r="AE67" s="11">
        <f>'OddsRatio_working_3-way'!X67^(1/3)*SIN(('OddsRatio_working_3-way'!Y67+4*PI())/3)</f>
        <v>-0.55163250182973378</v>
      </c>
      <c r="AF67" s="11">
        <f>-'OddsRatio_working_3-way'!U67/(3*'OddsRatio_working_3-way'!X67^(1/3))*COS(('OddsRatio_working_3-way'!Y67)/3)</f>
        <v>0.53548910005715911</v>
      </c>
      <c r="AG67" s="11">
        <f>-'OddsRatio_working_3-way'!U67/(3*'OddsRatio_working_3-way'!X67^(1/3))*COS(('OddsRatio_working_3-way'!Y67+2*PI())/3)</f>
        <v>-0.41996642021827146</v>
      </c>
      <c r="AH67" s="11">
        <f>-'OddsRatio_working_3-way'!U67/(3*'OddsRatio_working_3-way'!X67^(1/3))*COS(('OddsRatio_working_3-way'!Y67+4*PI())/3)</f>
        <v>-0.11552267983888787</v>
      </c>
      <c r="AI67" s="11">
        <f>'OddsRatio_working_3-way'!U67/(3*'OddsRatio_working_3-way'!X67^(1/3))*SIN(('OddsRatio_working_3-way'!Y67)/3)</f>
        <v>-0.17577067546113392</v>
      </c>
      <c r="AJ67" s="11">
        <f>'OddsRatio_working_3-way'!U67/(3*'OddsRatio_working_3-way'!X67^(1/3))*SIN(('OddsRatio_working_3-way'!Y67+2*PI())/3)</f>
        <v>-0.3758618263686001</v>
      </c>
      <c r="AK67" s="11">
        <f>'OddsRatio_working_3-way'!U67/(3*'OddsRatio_working_3-way'!X67^(1/3))*SIN(('OddsRatio_working_3-way'!Y67+4*PI())/3)</f>
        <v>0.55163250182973378</v>
      </c>
      <c r="AL67" s="11">
        <f>'OddsRatio_working_3-way'!Z67+'OddsRatio_working_3-way'!AF67</f>
        <v>1.0709782001143182</v>
      </c>
      <c r="AM67" s="11">
        <f>'OddsRatio_working_3-way'!AA67+'OddsRatio_working_3-way'!AG67</f>
        <v>-0.83993284043654293</v>
      </c>
      <c r="AN67" s="11">
        <f>'OddsRatio_working_3-way'!AB67+'OddsRatio_working_3-way'!AH67</f>
        <v>-0.23104535967777573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1.0709782001143182</v>
      </c>
      <c r="AS67" s="11">
        <f>IF(('OddsRatio_working_3-way'!X67=0),IF(Q67&gt;0,-Q67^(1/3),(-Q67)^(1/3)),'OddsRatio_working_3-way'!AM67-'OddsRatio_working_3-way'!R67/3)</f>
        <v>-0.83993284043654293</v>
      </c>
      <c r="AT67" s="11">
        <f>IF(('OddsRatio_working_3-way'!X67=0),IF(Q67&gt;0,-Q67^(1/3),(-Q67)^(1/3)),'OddsRatio_working_3-way'!AN67-'OddsRatio_working_3-way'!R67/3)</f>
        <v>-0.23104535967777573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2.27</v>
      </c>
      <c r="B68" s="4">
        <f>IF('True_Odds_Calculator_3-way'!B67="","",'True_Odds_Calculator_3-way'!B67)</f>
        <v>3.6</v>
      </c>
      <c r="C68" s="4">
        <f>IF('True_Odds_Calculator_3-way'!C67="","",'True_Odds_Calculator_3-way'!C67)</f>
        <v>3.13</v>
      </c>
      <c r="D68" s="9">
        <f t="shared" ref="D68:D131" si="26">(K68/(AR68+K68-(AR68*K68)))</f>
        <v>0.42643940834383098</v>
      </c>
      <c r="E68" s="9">
        <f t="shared" ref="E68:E131" si="27">(L68/(AR68+L68-(AR68*L68)))</f>
        <v>0.26641507659841374</v>
      </c>
      <c r="F68" s="9">
        <f t="shared" ref="F68:F131" si="28">(M68/(AR68+M68-(AR68*M68)))</f>
        <v>0.30714551505775545</v>
      </c>
      <c r="G68" s="9">
        <f t="shared" ref="G68:G131" si="29">AR68</f>
        <v>1.0590543563247747</v>
      </c>
      <c r="H68" s="9">
        <f t="shared" ref="H68:H131" si="30">IF(A68="","",1/D68)</f>
        <v>2.3449990325324639</v>
      </c>
      <c r="I68" s="9">
        <f t="shared" ref="I68:I131" si="31">IF(B68="","",1/E68)</f>
        <v>3.753541326444414</v>
      </c>
      <c r="J68" s="9">
        <f t="shared" ref="J68:J131" si="32">IF(C68="","",1/F68)</f>
        <v>3.2557857789717706</v>
      </c>
      <c r="K68" s="11">
        <f t="shared" ref="K68:K131" si="33">1/A68</f>
        <v>0.44052863436123346</v>
      </c>
      <c r="L68" s="11">
        <f t="shared" ref="L68:L131" si="34">1/B68</f>
        <v>0.27777777777777779</v>
      </c>
      <c r="M68" s="11">
        <f t="shared" ref="M68:M131" si="35">1/C68</f>
        <v>0.31948881789137379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-0.27496915361266328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0.23457328773228617</v>
      </c>
      <c r="Q68" s="11">
        <f>2*'OddsRatio_working_3-way'!K68*'OddsRatio_working_3-way'!L68*'OddsRatio_working_3-way'!M68</f>
        <v>7.8191095910762065E-2</v>
      </c>
      <c r="R68" s="11">
        <f t="shared" ref="R68:R131" si="36">O68/N68</f>
        <v>0</v>
      </c>
      <c r="S68" s="11">
        <f t="shared" ref="S68:S131" si="37">P68/N68</f>
        <v>-0.85308946349203607</v>
      </c>
      <c r="T68" s="11">
        <f t="shared" ref="T68:T131" si="38">Q68/N68</f>
        <v>-0.28436315449734539</v>
      </c>
      <c r="U68" s="11">
        <f>'OddsRatio_working_3-way'!S68-'OddsRatio_working_3-way'!R68^2/3</f>
        <v>-0.85308946349203607</v>
      </c>
      <c r="V68" s="11">
        <f>'OddsRatio_working_3-way'!S68*'OddsRatio_working_3-way'!R68/3-2*'OddsRatio_working_3-way'!R68^3/27-'OddsRatio_working_3-way'!T68</f>
        <v>0.28436315449734539</v>
      </c>
      <c r="W68" s="11">
        <f>'OddsRatio_working_3-way'!V68^2+4*'OddsRatio_working_3-way'!U68^3/27</f>
        <v>-1.1114749076638411E-2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0.15163867639253478</v>
      </c>
      <c r="Y68" s="11">
        <f>IF('OddsRatio_working_3-way'!W68&gt;=0,IF('OddsRatio_working_3-way'!V68+SQRT('OddsRatio_working_3-way'!W68)&gt;0,0,PI()),ACOS('OddsRatio_working_3-way'!V68/(2*'OddsRatio_working_3-way'!X68)))</f>
        <v>0.35503595550876077</v>
      </c>
      <c r="Z68" s="11">
        <f>'OddsRatio_working_3-way'!X68^(1/3)*COS('OddsRatio_working_3-way'!Y68/3)</f>
        <v>0.52952717816238748</v>
      </c>
      <c r="AA68" s="11">
        <f>'OddsRatio_working_3-way'!X68^(1/3)*COS(('OddsRatio_working_3-way'!Y68+2*PI())/3)</f>
        <v>-0.31928965223949846</v>
      </c>
      <c r="AB68" s="11">
        <f>'OddsRatio_working_3-way'!X68^(1/3)*COS(('OddsRatio_working_3-way'!Y68+4*PI())/3)</f>
        <v>-0.21023752592288916</v>
      </c>
      <c r="AC68" s="11">
        <f>'OddsRatio_working_3-way'!X68^(1/3)*SIN('OddsRatio_working_3-way'!Y68/3)</f>
        <v>6.2961274484595417E-2</v>
      </c>
      <c r="AD68" s="11">
        <f>'OddsRatio_working_3-way'!X68^(1/3)*SIN(('OddsRatio_working_3-way'!Y68+2*PI())/3)</f>
        <v>0.42710335104061825</v>
      </c>
      <c r="AE68" s="11">
        <f>'OddsRatio_working_3-way'!X68^(1/3)*SIN(('OddsRatio_working_3-way'!Y68+4*PI())/3)</f>
        <v>-0.49006462552521368</v>
      </c>
      <c r="AF68" s="11">
        <f>-'OddsRatio_working_3-way'!U68/(3*'OddsRatio_working_3-way'!X68^(1/3))*COS(('OddsRatio_working_3-way'!Y68)/3)</f>
        <v>0.52952717816238737</v>
      </c>
      <c r="AG68" s="11">
        <f>-'OddsRatio_working_3-way'!U68/(3*'OddsRatio_working_3-way'!X68^(1/3))*COS(('OddsRatio_working_3-way'!Y68+2*PI())/3)</f>
        <v>-0.3192896522394984</v>
      </c>
      <c r="AH68" s="11">
        <f>-'OddsRatio_working_3-way'!U68/(3*'OddsRatio_working_3-way'!X68^(1/3))*COS(('OddsRatio_working_3-way'!Y68+4*PI())/3)</f>
        <v>-0.21023752592288911</v>
      </c>
      <c r="AI68" s="11">
        <f>'OddsRatio_working_3-way'!U68/(3*'OddsRatio_working_3-way'!X68^(1/3))*SIN(('OddsRatio_working_3-way'!Y68)/3)</f>
        <v>-6.2961274484595403E-2</v>
      </c>
      <c r="AJ68" s="11">
        <f>'OddsRatio_working_3-way'!U68/(3*'OddsRatio_working_3-way'!X68^(1/3))*SIN(('OddsRatio_working_3-way'!Y68+2*PI())/3)</f>
        <v>-0.42710335104061814</v>
      </c>
      <c r="AK68" s="11">
        <f>'OddsRatio_working_3-way'!U68/(3*'OddsRatio_working_3-way'!X68^(1/3))*SIN(('OddsRatio_working_3-way'!Y68+4*PI())/3)</f>
        <v>0.49006462552521357</v>
      </c>
      <c r="AL68" s="11">
        <f>'OddsRatio_working_3-way'!Z68+'OddsRatio_working_3-way'!AF68</f>
        <v>1.0590543563247747</v>
      </c>
      <c r="AM68" s="11">
        <f>'OddsRatio_working_3-way'!AA68+'OddsRatio_working_3-way'!AG68</f>
        <v>-0.63857930447899691</v>
      </c>
      <c r="AN68" s="11">
        <f>'OddsRatio_working_3-way'!AB68+'OddsRatio_working_3-way'!AH68</f>
        <v>-0.42047505184577827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1.0590543563247747</v>
      </c>
      <c r="AS68" s="11">
        <f>IF(('OddsRatio_working_3-way'!X68=0),IF(Q68&gt;0,-Q68^(1/3),(-Q68)^(1/3)),'OddsRatio_working_3-way'!AM68-'OddsRatio_working_3-way'!R68/3)</f>
        <v>-0.63857930447899691</v>
      </c>
      <c r="AT68" s="11">
        <f>IF(('OddsRatio_working_3-way'!X68=0),IF(Q68&gt;0,-Q68^(1/3),(-Q68)^(1/3)),'OddsRatio_working_3-way'!AN68-'OddsRatio_working_3-way'!R68/3)</f>
        <v>-0.42047505184577827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2.83</v>
      </c>
      <c r="B69" s="4">
        <f>IF('True_Odds_Calculator_3-way'!B68="","",'True_Odds_Calculator_3-way'!B68)</f>
        <v>3.42</v>
      </c>
      <c r="C69" s="4">
        <f>IF('True_Odds_Calculator_3-way'!C68="","",'True_Odds_Calculator_3-way'!C68)</f>
        <v>2.54</v>
      </c>
      <c r="D69" s="9">
        <f t="shared" si="26"/>
        <v>0.33997950613444639</v>
      </c>
      <c r="E69" s="9">
        <f t="shared" si="27"/>
        <v>0.2803276140750387</v>
      </c>
      <c r="F69" s="9">
        <f t="shared" si="28"/>
        <v>0.37969287979051486</v>
      </c>
      <c r="G69" s="9">
        <f t="shared" si="29"/>
        <v>1.0608490512834809</v>
      </c>
      <c r="H69" s="9">
        <f t="shared" si="30"/>
        <v>2.9413537638487703</v>
      </c>
      <c r="I69" s="9">
        <f t="shared" si="31"/>
        <v>3.5672547041060243</v>
      </c>
      <c r="J69" s="9">
        <f t="shared" si="32"/>
        <v>2.6337075389765605</v>
      </c>
      <c r="K69" s="11">
        <f t="shared" si="33"/>
        <v>0.35335689045936397</v>
      </c>
      <c r="L69" s="11">
        <f t="shared" si="34"/>
        <v>0.29239766081871343</v>
      </c>
      <c r="M69" s="11">
        <f t="shared" si="35"/>
        <v>0.39370078740157477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-0.27742201278215717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0.2355224473637838</v>
      </c>
      <c r="Q69" s="11">
        <f>2*'OddsRatio_working_3-way'!K69*'OddsRatio_working_3-way'!L69*'OddsRatio_working_3-way'!M69</f>
        <v>8.1354904098025496E-2</v>
      </c>
      <c r="R69" s="11">
        <f t="shared" si="36"/>
        <v>0</v>
      </c>
      <c r="S69" s="11">
        <f t="shared" si="37"/>
        <v>-0.84896812982438208</v>
      </c>
      <c r="T69" s="11">
        <f t="shared" si="38"/>
        <v>-0.29325324000842218</v>
      </c>
      <c r="U69" s="11">
        <f>'OddsRatio_working_3-way'!S69-'OddsRatio_working_3-way'!R69^2/3</f>
        <v>-0.84896812982438208</v>
      </c>
      <c r="V69" s="11">
        <f>'OddsRatio_working_3-way'!S69*'OddsRatio_working_3-way'!R69/3-2*'OddsRatio_working_3-way'!R69^3/27-'OddsRatio_working_3-way'!T69</f>
        <v>0.29325324000842218</v>
      </c>
      <c r="W69" s="11">
        <f>'OddsRatio_working_3-way'!V69^2+4*'OddsRatio_working_3-way'!U69^3/27</f>
        <v>-4.6530758058381944E-3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0.15054113937830704</v>
      </c>
      <c r="Y69" s="11">
        <f>IF('OddsRatio_working_3-way'!W69&gt;=0,IF('OddsRatio_working_3-way'!V69+SQRT('OddsRatio_working_3-way'!W69)&gt;0,0,PI()),ACOS('OddsRatio_working_3-way'!V69/(2*'OddsRatio_working_3-way'!X69)))</f>
        <v>0.22854526087654503</v>
      </c>
      <c r="Z69" s="11">
        <f>'OddsRatio_working_3-way'!X69^(1/3)*COS('OddsRatio_working_3-way'!Y69/3)</f>
        <v>0.53042452564174047</v>
      </c>
      <c r="AA69" s="11">
        <f>'OddsRatio_working_3-way'!X69^(1/3)*COS(('OddsRatio_working_3-way'!Y69+2*PI())/3)</f>
        <v>-0.30027505512833619</v>
      </c>
      <c r="AB69" s="11">
        <f>'OddsRatio_working_3-way'!X69^(1/3)*COS(('OddsRatio_working_3-way'!Y69+4*PI())/3)</f>
        <v>-0.2301494705134039</v>
      </c>
      <c r="AC69" s="11">
        <f>'OddsRatio_working_3-way'!X69^(1/3)*SIN('OddsRatio_working_3-way'!Y69/3)</f>
        <v>4.0487025154511018E-2</v>
      </c>
      <c r="AD69" s="11">
        <f>'OddsRatio_working_3-way'!X69^(1/3)*SIN(('OddsRatio_working_3-way'!Y69+2*PI())/3)</f>
        <v>0.43911760141880218</v>
      </c>
      <c r="AE69" s="11">
        <f>'OddsRatio_working_3-way'!X69^(1/3)*SIN(('OddsRatio_working_3-way'!Y69+4*PI())/3)</f>
        <v>-0.47960462657331321</v>
      </c>
      <c r="AF69" s="11">
        <f>-'OddsRatio_working_3-way'!U69/(3*'OddsRatio_working_3-way'!X69^(1/3))*COS(('OddsRatio_working_3-way'!Y69)/3)</f>
        <v>0.53042452564174047</v>
      </c>
      <c r="AG69" s="11">
        <f>-'OddsRatio_working_3-way'!U69/(3*'OddsRatio_working_3-way'!X69^(1/3))*COS(('OddsRatio_working_3-way'!Y69+2*PI())/3)</f>
        <v>-0.30027505512833619</v>
      </c>
      <c r="AH69" s="11">
        <f>-'OddsRatio_working_3-way'!U69/(3*'OddsRatio_working_3-way'!X69^(1/3))*COS(('OddsRatio_working_3-way'!Y69+4*PI())/3)</f>
        <v>-0.2301494705134039</v>
      </c>
      <c r="AI69" s="11">
        <f>'OddsRatio_working_3-way'!U69/(3*'OddsRatio_working_3-way'!X69^(1/3))*SIN(('OddsRatio_working_3-way'!Y69)/3)</f>
        <v>-4.0487025154511018E-2</v>
      </c>
      <c r="AJ69" s="11">
        <f>'OddsRatio_working_3-way'!U69/(3*'OddsRatio_working_3-way'!X69^(1/3))*SIN(('OddsRatio_working_3-way'!Y69+2*PI())/3)</f>
        <v>-0.43911760141880218</v>
      </c>
      <c r="AK69" s="11">
        <f>'OddsRatio_working_3-way'!U69/(3*'OddsRatio_working_3-way'!X69^(1/3))*SIN(('OddsRatio_working_3-way'!Y69+4*PI())/3)</f>
        <v>0.47960462657331321</v>
      </c>
      <c r="AL69" s="11">
        <f>'OddsRatio_working_3-way'!Z69+'OddsRatio_working_3-way'!AF69</f>
        <v>1.0608490512834809</v>
      </c>
      <c r="AM69" s="11">
        <f>'OddsRatio_working_3-way'!AA69+'OddsRatio_working_3-way'!AG69</f>
        <v>-0.60055011025667238</v>
      </c>
      <c r="AN69" s="11">
        <f>'OddsRatio_working_3-way'!AB69+'OddsRatio_working_3-way'!AH69</f>
        <v>-0.4602989410268078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1.0608490512834809</v>
      </c>
      <c r="AS69" s="11">
        <f>IF(('OddsRatio_working_3-way'!X69=0),IF(Q69&gt;0,-Q69^(1/3),(-Q69)^(1/3)),'OddsRatio_working_3-way'!AM69-'OddsRatio_working_3-way'!R69/3)</f>
        <v>-0.60055011025667238</v>
      </c>
      <c r="AT69" s="11">
        <f>IF(('OddsRatio_working_3-way'!X69=0),IF(Q69&gt;0,-Q69^(1/3),(-Q69)^(1/3)),'OddsRatio_working_3-way'!AN69-'OddsRatio_working_3-way'!R69/3)</f>
        <v>-0.4602989410268078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2.15</v>
      </c>
      <c r="B70" s="4">
        <f>IF('True_Odds_Calculator_3-way'!B69="","",'True_Odds_Calculator_3-way'!B69)</f>
        <v>3.45</v>
      </c>
      <c r="C70" s="4">
        <f>IF('True_Odds_Calculator_3-way'!C69="","",'True_Odds_Calculator_3-way'!C69)</f>
        <v>3.52</v>
      </c>
      <c r="D70" s="9">
        <f t="shared" si="26"/>
        <v>0.450249984139941</v>
      </c>
      <c r="E70" s="9">
        <f t="shared" si="27"/>
        <v>0.27768242510660279</v>
      </c>
      <c r="F70" s="9">
        <f t="shared" si="28"/>
        <v>0.27206759075345632</v>
      </c>
      <c r="G70" s="9">
        <f t="shared" si="29"/>
        <v>1.0617290591700408</v>
      </c>
      <c r="H70" s="9">
        <f t="shared" si="30"/>
        <v>2.2209884180455468</v>
      </c>
      <c r="I70" s="9">
        <f t="shared" si="31"/>
        <v>3.6012361949665994</v>
      </c>
      <c r="J70" s="9">
        <f t="shared" si="32"/>
        <v>3.6755572291085028</v>
      </c>
      <c r="K70" s="11">
        <f t="shared" si="33"/>
        <v>0.46511627906976744</v>
      </c>
      <c r="L70" s="11">
        <f t="shared" si="34"/>
        <v>0.28985507246376813</v>
      </c>
      <c r="M70" s="11">
        <f t="shared" si="35"/>
        <v>0.28409090909090912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-0.27193446088794926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0.23439654379998159</v>
      </c>
      <c r="Q70" s="11">
        <f>2*'OddsRatio_working_3-way'!K70*'OddsRatio_working_3-way'!L70*'OddsRatio_working_3-way'!M70</f>
        <v>7.6600177712412301E-2</v>
      </c>
      <c r="R70" s="11">
        <f t="shared" si="36"/>
        <v>0</v>
      </c>
      <c r="S70" s="11">
        <f t="shared" si="37"/>
        <v>-0.86195969070858147</v>
      </c>
      <c r="T70" s="11">
        <f t="shared" si="38"/>
        <v>-0.28168617343417701</v>
      </c>
      <c r="U70" s="11">
        <f>'OddsRatio_working_3-way'!S70-'OddsRatio_working_3-way'!R70^2/3</f>
        <v>-0.86195969070858147</v>
      </c>
      <c r="V70" s="11">
        <f>'OddsRatio_working_3-way'!S70*'OddsRatio_working_3-way'!R70/3-2*'OddsRatio_working_3-way'!R70^3/27-'OddsRatio_working_3-way'!T70</f>
        <v>0.28168617343417701</v>
      </c>
      <c r="W70" s="11">
        <f>'OddsRatio_working_3-way'!V70^2+4*'OddsRatio_working_3-way'!U70^3/27</f>
        <v>-1.5529059321250704E-2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0.15400986950942458</v>
      </c>
      <c r="Y70" s="11">
        <f>IF('OddsRatio_working_3-way'!W70&gt;=0,IF('OddsRatio_working_3-way'!V70+SQRT('OddsRatio_working_3-way'!W70)&gt;0,0,PI()),ACOS('OddsRatio_working_3-way'!V70/(2*'OddsRatio_working_3-way'!X70)))</f>
        <v>0.416508939999507</v>
      </c>
      <c r="Z70" s="11">
        <f>'OddsRatio_working_3-way'!X70^(1/3)*COS('OddsRatio_working_3-way'!Y70/3)</f>
        <v>0.53086452958502039</v>
      </c>
      <c r="AA70" s="11">
        <f>'OddsRatio_working_3-way'!X70^(1/3)*COS(('OddsRatio_working_3-way'!Y70+2*PI())/3)</f>
        <v>-0.32967447131206878</v>
      </c>
      <c r="AB70" s="11">
        <f>'OddsRatio_working_3-way'!X70^(1/3)*COS(('OddsRatio_working_3-way'!Y70+4*PI())/3)</f>
        <v>-0.20119005827295197</v>
      </c>
      <c r="AC70" s="11">
        <f>'OddsRatio_working_3-way'!X70^(1/3)*SIN('OddsRatio_working_3-way'!Y70/3)</f>
        <v>7.4180510454805434E-2</v>
      </c>
      <c r="AD70" s="11">
        <f>'OddsRatio_working_3-way'!X70^(1/3)*SIN(('OddsRatio_working_3-way'!Y70+2*PI())/3)</f>
        <v>0.4226519133613007</v>
      </c>
      <c r="AE70" s="11">
        <f>'OddsRatio_working_3-way'!X70^(1/3)*SIN(('OddsRatio_working_3-way'!Y70+4*PI())/3)</f>
        <v>-0.49683242381610593</v>
      </c>
      <c r="AF70" s="11">
        <f>-'OddsRatio_working_3-way'!U70/(3*'OddsRatio_working_3-way'!X70^(1/3))*COS(('OddsRatio_working_3-way'!Y70)/3)</f>
        <v>0.53086452958502039</v>
      </c>
      <c r="AG70" s="11">
        <f>-'OddsRatio_working_3-way'!U70/(3*'OddsRatio_working_3-way'!X70^(1/3))*COS(('OddsRatio_working_3-way'!Y70+2*PI())/3)</f>
        <v>-0.32967447131206878</v>
      </c>
      <c r="AH70" s="11">
        <f>-'OddsRatio_working_3-way'!U70/(3*'OddsRatio_working_3-way'!X70^(1/3))*COS(('OddsRatio_working_3-way'!Y70+4*PI())/3)</f>
        <v>-0.20119005827295197</v>
      </c>
      <c r="AI70" s="11">
        <f>'OddsRatio_working_3-way'!U70/(3*'OddsRatio_working_3-way'!X70^(1/3))*SIN(('OddsRatio_working_3-way'!Y70)/3)</f>
        <v>-7.4180510454805434E-2</v>
      </c>
      <c r="AJ70" s="11">
        <f>'OddsRatio_working_3-way'!U70/(3*'OddsRatio_working_3-way'!X70^(1/3))*SIN(('OddsRatio_working_3-way'!Y70+2*PI())/3)</f>
        <v>-0.4226519133613007</v>
      </c>
      <c r="AK70" s="11">
        <f>'OddsRatio_working_3-way'!U70/(3*'OddsRatio_working_3-way'!X70^(1/3))*SIN(('OddsRatio_working_3-way'!Y70+4*PI())/3)</f>
        <v>0.49683242381610593</v>
      </c>
      <c r="AL70" s="11">
        <f>'OddsRatio_working_3-way'!Z70+'OddsRatio_working_3-way'!AF70</f>
        <v>1.0617290591700408</v>
      </c>
      <c r="AM70" s="11">
        <f>'OddsRatio_working_3-way'!AA70+'OddsRatio_working_3-way'!AG70</f>
        <v>-0.65934894262413757</v>
      </c>
      <c r="AN70" s="11">
        <f>'OddsRatio_working_3-way'!AB70+'OddsRatio_working_3-way'!AH70</f>
        <v>-0.40238011654590394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1.0617290591700408</v>
      </c>
      <c r="AS70" s="11">
        <f>IF(('OddsRatio_working_3-way'!X70=0),IF(Q70&gt;0,-Q70^(1/3),(-Q70)^(1/3)),'OddsRatio_working_3-way'!AM70-'OddsRatio_working_3-way'!R70/3)</f>
        <v>-0.65934894262413757</v>
      </c>
      <c r="AT70" s="11">
        <f>IF(('OddsRatio_working_3-way'!X70=0),IF(Q70&gt;0,-Q70^(1/3),(-Q70)^(1/3)),'OddsRatio_working_3-way'!AN70-'OddsRatio_working_3-way'!R70/3)</f>
        <v>-0.40238011654590394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2.19</v>
      </c>
      <c r="B71" s="4">
        <f>IF('True_Odds_Calculator_3-way'!B70="","",'True_Odds_Calculator_3-way'!B70)</f>
        <v>3.38</v>
      </c>
      <c r="C71" s="4">
        <f>IF('True_Odds_Calculator_3-way'!C70="","",'True_Odds_Calculator_3-way'!C70)</f>
        <v>3.5</v>
      </c>
      <c r="D71" s="9">
        <f t="shared" si="26"/>
        <v>0.44218810961322635</v>
      </c>
      <c r="E71" s="9">
        <f t="shared" si="27"/>
        <v>0.28385205706925226</v>
      </c>
      <c r="F71" s="9">
        <f t="shared" si="28"/>
        <v>0.2739598333175215</v>
      </c>
      <c r="G71" s="9">
        <f t="shared" si="29"/>
        <v>1.0600680514226952</v>
      </c>
      <c r="H71" s="9">
        <f t="shared" si="30"/>
        <v>2.261480981193007</v>
      </c>
      <c r="I71" s="9">
        <f t="shared" si="31"/>
        <v>3.5229619623860149</v>
      </c>
      <c r="J71" s="9">
        <f t="shared" si="32"/>
        <v>3.6501701285567383</v>
      </c>
      <c r="K71" s="11">
        <f t="shared" si="33"/>
        <v>0.45662100456621008</v>
      </c>
      <c r="L71" s="11">
        <f t="shared" si="34"/>
        <v>0.29585798816568049</v>
      </c>
      <c r="M71" s="11">
        <f t="shared" si="35"/>
        <v>0.2857142857142857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-0.27329712788090021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0.23429327960413318</v>
      </c>
      <c r="Q71" s="11">
        <f>2*'OddsRatio_working_3-way'!K71*'OddsRatio_working_3-way'!L71*'OddsRatio_working_3-way'!M71</f>
        <v>7.7197126722943377E-2</v>
      </c>
      <c r="R71" s="11">
        <f t="shared" si="36"/>
        <v>0</v>
      </c>
      <c r="S71" s="11">
        <f t="shared" si="37"/>
        <v>-0.8572840901066312</v>
      </c>
      <c r="T71" s="11">
        <f t="shared" si="38"/>
        <v>-0.28246592754748967</v>
      </c>
      <c r="U71" s="11">
        <f>'OddsRatio_working_3-way'!S71-'OddsRatio_working_3-way'!R71^2/3</f>
        <v>-0.8572840901066312</v>
      </c>
      <c r="V71" s="11">
        <f>'OddsRatio_working_3-way'!S71*'OddsRatio_working_3-way'!R71/3-2*'OddsRatio_working_3-way'!R71^3/27-'OddsRatio_working_3-way'!T71</f>
        <v>0.28246592754748967</v>
      </c>
      <c r="W71" s="11">
        <f>'OddsRatio_working_3-way'!V71^2+4*'OddsRatio_working_3-way'!U71^3/27</f>
        <v>-1.3553584901445329E-2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0.15275845731637006</v>
      </c>
      <c r="Y71" s="11">
        <f>IF('OddsRatio_working_3-way'!W71&gt;=0,IF('OddsRatio_working_3-way'!V71+SQRT('OddsRatio_working_3-way'!W71)&gt;0,0,PI()),ACOS('OddsRatio_working_3-way'!V71/(2*'OddsRatio_working_3-way'!X71)))</f>
        <v>0.39094107506024334</v>
      </c>
      <c r="Z71" s="11">
        <f>'OddsRatio_working_3-way'!X71^(1/3)*COS('OddsRatio_working_3-way'!Y71/3)</f>
        <v>0.53003402571134772</v>
      </c>
      <c r="AA71" s="11">
        <f>'OddsRatio_working_3-way'!X71^(1/3)*COS(('OddsRatio_working_3-way'!Y71+2*PI())/3)</f>
        <v>-0.32517489860496346</v>
      </c>
      <c r="AB71" s="11">
        <f>'OddsRatio_working_3-way'!X71^(1/3)*COS(('OddsRatio_working_3-way'!Y71+4*PI())/3)</f>
        <v>-0.20485912710638438</v>
      </c>
      <c r="AC71" s="11">
        <f>'OddsRatio_working_3-way'!X71^(1/3)*SIN('OddsRatio_working_3-way'!Y71/3)</f>
        <v>6.9464343062462242E-2</v>
      </c>
      <c r="AD71" s="11">
        <f>'OddsRatio_working_3-way'!X71^(1/3)*SIN(('OddsRatio_working_3-way'!Y71+2*PI())/3)</f>
        <v>0.4242907596049304</v>
      </c>
      <c r="AE71" s="11">
        <f>'OddsRatio_working_3-way'!X71^(1/3)*SIN(('OddsRatio_working_3-way'!Y71+4*PI())/3)</f>
        <v>-0.49375510266739259</v>
      </c>
      <c r="AF71" s="11">
        <f>-'OddsRatio_working_3-way'!U71/(3*'OddsRatio_working_3-way'!X71^(1/3))*COS(('OddsRatio_working_3-way'!Y71)/3)</f>
        <v>0.53003402571134761</v>
      </c>
      <c r="AG71" s="11">
        <f>-'OddsRatio_working_3-way'!U71/(3*'OddsRatio_working_3-way'!X71^(1/3))*COS(('OddsRatio_working_3-way'!Y71+2*PI())/3)</f>
        <v>-0.3251748986049634</v>
      </c>
      <c r="AH71" s="11">
        <f>-'OddsRatio_working_3-way'!U71/(3*'OddsRatio_working_3-way'!X71^(1/3))*COS(('OddsRatio_working_3-way'!Y71+4*PI())/3)</f>
        <v>-0.20485912710638432</v>
      </c>
      <c r="AI71" s="11">
        <f>'OddsRatio_working_3-way'!U71/(3*'OddsRatio_working_3-way'!X71^(1/3))*SIN(('OddsRatio_working_3-way'!Y71)/3)</f>
        <v>-6.9464343062462214E-2</v>
      </c>
      <c r="AJ71" s="11">
        <f>'OddsRatio_working_3-way'!U71/(3*'OddsRatio_working_3-way'!X71^(1/3))*SIN(('OddsRatio_working_3-way'!Y71+2*PI())/3)</f>
        <v>-0.42429075960493029</v>
      </c>
      <c r="AK71" s="11">
        <f>'OddsRatio_working_3-way'!U71/(3*'OddsRatio_working_3-way'!X71^(1/3))*SIN(('OddsRatio_working_3-way'!Y71+4*PI())/3)</f>
        <v>0.49375510266739248</v>
      </c>
      <c r="AL71" s="11">
        <f>'OddsRatio_working_3-way'!Z71+'OddsRatio_working_3-way'!AF71</f>
        <v>1.0600680514226952</v>
      </c>
      <c r="AM71" s="11">
        <f>'OddsRatio_working_3-way'!AA71+'OddsRatio_working_3-way'!AG71</f>
        <v>-0.65034979720992681</v>
      </c>
      <c r="AN71" s="11">
        <f>'OddsRatio_working_3-way'!AB71+'OddsRatio_working_3-way'!AH71</f>
        <v>-0.4097182542127687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1.0600680514226952</v>
      </c>
      <c r="AS71" s="11">
        <f>IF(('OddsRatio_working_3-way'!X71=0),IF(Q71&gt;0,-Q71^(1/3),(-Q71)^(1/3)),'OddsRatio_working_3-way'!AM71-'OddsRatio_working_3-way'!R71/3)</f>
        <v>-0.65034979720992681</v>
      </c>
      <c r="AT71" s="11">
        <f>IF(('OddsRatio_working_3-way'!X71=0),IF(Q71&gt;0,-Q71^(1/3),(-Q71)^(1/3)),'OddsRatio_working_3-way'!AN71-'OddsRatio_working_3-way'!R71/3)</f>
        <v>-0.4097182542127687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2.58</v>
      </c>
      <c r="B72" s="4">
        <f>IF('True_Odds_Calculator_3-way'!B71="","",'True_Odds_Calculator_3-way'!B71)</f>
        <v>3.34</v>
      </c>
      <c r="C72" s="4">
        <f>IF('True_Odds_Calculator_3-way'!C71="","",'True_Odds_Calculator_3-way'!C71)</f>
        <v>2.94</v>
      </c>
      <c r="D72" s="9">
        <f t="shared" si="26"/>
        <v>0.37798952701251326</v>
      </c>
      <c r="E72" s="9">
        <f t="shared" si="27"/>
        <v>0.29094135436915258</v>
      </c>
      <c r="F72" s="9">
        <f t="shared" si="28"/>
        <v>0.33106911861833455</v>
      </c>
      <c r="G72" s="9">
        <f t="shared" si="29"/>
        <v>1.0415037624468613</v>
      </c>
      <c r="H72" s="9">
        <f t="shared" si="30"/>
        <v>2.6455759446660414</v>
      </c>
      <c r="I72" s="9">
        <f t="shared" si="31"/>
        <v>3.4371188041256544</v>
      </c>
      <c r="J72" s="9">
        <f t="shared" si="32"/>
        <v>3.0205172991469107</v>
      </c>
      <c r="K72" s="11">
        <f t="shared" si="33"/>
        <v>0.38759689922480617</v>
      </c>
      <c r="L72" s="11">
        <f t="shared" si="34"/>
        <v>0.29940119760479045</v>
      </c>
      <c r="M72" s="11">
        <f t="shared" si="35"/>
        <v>0.3401360544217687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-0.28311388613376021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0.23130451642198907</v>
      </c>
      <c r="Q72" s="11">
        <f>2*'OddsRatio_working_3-way'!K72*'OddsRatio_working_3-way'!L72*'OddsRatio_working_3-way'!M72</f>
        <v>7.8943520963136213E-2</v>
      </c>
      <c r="R72" s="11">
        <f t="shared" si="36"/>
        <v>0</v>
      </c>
      <c r="S72" s="11">
        <f t="shared" si="37"/>
        <v>-0.81700166523342754</v>
      </c>
      <c r="T72" s="11">
        <f t="shared" si="38"/>
        <v>-0.27884015878273982</v>
      </c>
      <c r="U72" s="11">
        <f>'OddsRatio_working_3-way'!S72-'OddsRatio_working_3-way'!R72^2/3</f>
        <v>-0.81700166523342754</v>
      </c>
      <c r="V72" s="11">
        <f>'OddsRatio_working_3-way'!S72*'OddsRatio_working_3-way'!R72/3-2*'OddsRatio_working_3-way'!R72^3/27-'OddsRatio_working_3-way'!T72</f>
        <v>0.27884015878273982</v>
      </c>
      <c r="W72" s="11">
        <f>'OddsRatio_working_3-way'!V72^2+4*'OddsRatio_working_3-way'!U72^3/27</f>
        <v>-3.0395506769471947E-3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0.14211912681526259</v>
      </c>
      <c r="Y72" s="11">
        <f>IF('OddsRatio_working_3-way'!W72&gt;=0,IF('OddsRatio_working_3-way'!V72+SQRT('OddsRatio_working_3-way'!W72)&gt;0,0,PI()),ACOS('OddsRatio_working_3-way'!V72/(2*'OddsRatio_working_3-way'!X72)))</f>
        <v>0.19520175559191122</v>
      </c>
      <c r="Z72" s="11">
        <f>'OddsRatio_working_3-way'!X72^(1/3)*COS('OddsRatio_working_3-way'!Y72/3)</f>
        <v>0.52075188122343075</v>
      </c>
      <c r="AA72" s="11">
        <f>'OddsRatio_working_3-way'!X72^(1/3)*COS(('OddsRatio_working_3-way'!Y72+2*PI())/3)</f>
        <v>-0.28976173582046033</v>
      </c>
      <c r="AB72" s="11">
        <f>'OddsRatio_working_3-way'!X72^(1/3)*COS(('OddsRatio_working_3-way'!Y72+4*PI())/3)</f>
        <v>-0.23099014540297058</v>
      </c>
      <c r="AC72" s="11">
        <f>'OddsRatio_working_3-way'!X72^(1/3)*SIN('OddsRatio_working_3-way'!Y72/3)</f>
        <v>3.3931793548240205E-2</v>
      </c>
      <c r="AD72" s="11">
        <f>'OddsRatio_working_3-way'!X72^(1/3)*SIN(('OddsRatio_working_3-way'!Y72+2*PI())/3)</f>
        <v>0.4340184614339076</v>
      </c>
      <c r="AE72" s="11">
        <f>'OddsRatio_working_3-way'!X72^(1/3)*SIN(('OddsRatio_working_3-way'!Y72+4*PI())/3)</f>
        <v>-0.46795025498214771</v>
      </c>
      <c r="AF72" s="11">
        <f>-'OddsRatio_working_3-way'!U72/(3*'OddsRatio_working_3-way'!X72^(1/3))*COS(('OddsRatio_working_3-way'!Y72)/3)</f>
        <v>0.52075188122343063</v>
      </c>
      <c r="AG72" s="11">
        <f>-'OddsRatio_working_3-way'!U72/(3*'OddsRatio_working_3-way'!X72^(1/3))*COS(('OddsRatio_working_3-way'!Y72+2*PI())/3)</f>
        <v>-0.28976173582046022</v>
      </c>
      <c r="AH72" s="11">
        <f>-'OddsRatio_working_3-way'!U72/(3*'OddsRatio_working_3-way'!X72^(1/3))*COS(('OddsRatio_working_3-way'!Y72+4*PI())/3)</f>
        <v>-0.23099014540297053</v>
      </c>
      <c r="AI72" s="11">
        <f>'OddsRatio_working_3-way'!U72/(3*'OddsRatio_working_3-way'!X72^(1/3))*SIN(('OddsRatio_working_3-way'!Y72)/3)</f>
        <v>-3.3931793548240198E-2</v>
      </c>
      <c r="AJ72" s="11">
        <f>'OddsRatio_working_3-way'!U72/(3*'OddsRatio_working_3-way'!X72^(1/3))*SIN(('OddsRatio_working_3-way'!Y72+2*PI())/3)</f>
        <v>-0.43401846143390749</v>
      </c>
      <c r="AK72" s="11">
        <f>'OddsRatio_working_3-way'!U72/(3*'OddsRatio_working_3-way'!X72^(1/3))*SIN(('OddsRatio_working_3-way'!Y72+4*PI())/3)</f>
        <v>0.4679502549821476</v>
      </c>
      <c r="AL72" s="11">
        <f>'OddsRatio_working_3-way'!Z72+'OddsRatio_working_3-way'!AF72</f>
        <v>1.0415037624468613</v>
      </c>
      <c r="AM72" s="11">
        <f>'OddsRatio_working_3-way'!AA72+'OddsRatio_working_3-way'!AG72</f>
        <v>-0.57952347164092055</v>
      </c>
      <c r="AN72" s="11">
        <f>'OddsRatio_working_3-way'!AB72+'OddsRatio_working_3-way'!AH72</f>
        <v>-0.46198029080594111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1.0415037624468613</v>
      </c>
      <c r="AS72" s="11">
        <f>IF(('OddsRatio_working_3-way'!X72=0),IF(Q72&gt;0,-Q72^(1/3),(-Q72)^(1/3)),'OddsRatio_working_3-way'!AM72-'OddsRatio_working_3-way'!R72/3)</f>
        <v>-0.57952347164092055</v>
      </c>
      <c r="AT72" s="11">
        <f>IF(('OddsRatio_working_3-way'!X72=0),IF(Q72&gt;0,-Q72^(1/3),(-Q72)^(1/3)),'OddsRatio_working_3-way'!AN72-'OddsRatio_working_3-way'!R72/3)</f>
        <v>-0.46198029080594111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2.67</v>
      </c>
      <c r="B73" s="4">
        <f>IF('True_Odds_Calculator_3-way'!B72="","",'True_Odds_Calculator_3-way'!B72)</f>
        <v>3.26</v>
      </c>
      <c r="C73" s="4">
        <f>IF('True_Odds_Calculator_3-way'!C72="","",'True_Odds_Calculator_3-way'!C72)</f>
        <v>2.89</v>
      </c>
      <c r="D73" s="9">
        <f t="shared" si="26"/>
        <v>0.3650197919137419</v>
      </c>
      <c r="E73" s="9">
        <f t="shared" si="27"/>
        <v>0.29813735060479668</v>
      </c>
      <c r="F73" s="9">
        <f t="shared" si="28"/>
        <v>0.33684285748146131</v>
      </c>
      <c r="G73" s="9">
        <f t="shared" si="29"/>
        <v>1.0416631589187397</v>
      </c>
      <c r="H73" s="9">
        <f t="shared" si="30"/>
        <v>2.7395774753942952</v>
      </c>
      <c r="I73" s="9">
        <f t="shared" si="31"/>
        <v>3.3541587391563517</v>
      </c>
      <c r="J73" s="9">
        <f t="shared" si="32"/>
        <v>2.9687433703564179</v>
      </c>
      <c r="K73" s="11">
        <f t="shared" si="33"/>
        <v>0.37453183520599254</v>
      </c>
      <c r="L73" s="11">
        <f t="shared" si="34"/>
        <v>0.30674846625766872</v>
      </c>
      <c r="M73" s="11">
        <f t="shared" si="35"/>
        <v>0.34602076124567471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-0.28356982179942714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0.2313642644297956</v>
      </c>
      <c r="Q73" s="11">
        <f>2*'OddsRatio_working_3-way'!K73*'OddsRatio_working_3-way'!L73*'OddsRatio_working_3-way'!M73</f>
        <v>7.9506620078967569E-2</v>
      </c>
      <c r="R73" s="11">
        <f t="shared" si="36"/>
        <v>0</v>
      </c>
      <c r="S73" s="11">
        <f t="shared" si="37"/>
        <v>-0.81589875453475702</v>
      </c>
      <c r="T73" s="11">
        <f t="shared" si="38"/>
        <v>-0.28037757887792342</v>
      </c>
      <c r="U73" s="11">
        <f>'OddsRatio_working_3-way'!S73-'OddsRatio_working_3-way'!R73^2/3</f>
        <v>-0.81589875453475702</v>
      </c>
      <c r="V73" s="11">
        <f>'OddsRatio_working_3-way'!S73*'OddsRatio_working_3-way'!R73/3-2*'OddsRatio_working_3-way'!R73^3/27-'OddsRatio_working_3-way'!T73</f>
        <v>0.28037757887792342</v>
      </c>
      <c r="W73" s="11">
        <f>'OddsRatio_working_3-way'!V73^2+4*'OddsRatio_working_3-way'!U73^3/27</f>
        <v>-1.8530468019648944E-3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0.14183144356895183</v>
      </c>
      <c r="Y73" s="11">
        <f>IF('OddsRatio_working_3-way'!W73&gt;=0,IF('OddsRatio_working_3-way'!V73+SQRT('OddsRatio_working_3-way'!W73)&gt;0,0,PI()),ACOS('OddsRatio_working_3-way'!V73/(2*'OddsRatio_working_3-way'!X73)))</f>
        <v>0.15234277106595751</v>
      </c>
      <c r="Z73" s="11">
        <f>'OddsRatio_working_3-way'!X73^(1/3)*COS('OddsRatio_working_3-way'!Y73/3)</f>
        <v>0.52083157945936986</v>
      </c>
      <c r="AA73" s="11">
        <f>'OddsRatio_working_3-way'!X73^(1/3)*COS(('OddsRatio_working_3-way'!Y73+2*PI())/3)</f>
        <v>-0.28334040558432644</v>
      </c>
      <c r="AB73" s="11">
        <f>'OddsRatio_working_3-way'!X73^(1/3)*COS(('OddsRatio_working_3-way'!Y73+4*PI())/3)</f>
        <v>-0.23749117387504373</v>
      </c>
      <c r="AC73" s="11">
        <f>'OddsRatio_working_3-way'!X73^(1/3)*SIN('OddsRatio_working_3-way'!Y73/3)</f>
        <v>2.6471066269492066E-2</v>
      </c>
      <c r="AD73" s="11">
        <f>'OddsRatio_working_3-way'!X73^(1/3)*SIN(('OddsRatio_working_3-way'!Y73+2*PI())/3)</f>
        <v>0.43781784577024169</v>
      </c>
      <c r="AE73" s="11">
        <f>'OddsRatio_working_3-way'!X73^(1/3)*SIN(('OddsRatio_working_3-way'!Y73+4*PI())/3)</f>
        <v>-0.4642889120397336</v>
      </c>
      <c r="AF73" s="11">
        <f>-'OddsRatio_working_3-way'!U73/(3*'OddsRatio_working_3-way'!X73^(1/3))*COS(('OddsRatio_working_3-way'!Y73)/3)</f>
        <v>0.52083157945936975</v>
      </c>
      <c r="AG73" s="11">
        <f>-'OddsRatio_working_3-way'!U73/(3*'OddsRatio_working_3-way'!X73^(1/3))*COS(('OddsRatio_working_3-way'!Y73+2*PI())/3)</f>
        <v>-0.28334040558432638</v>
      </c>
      <c r="AH73" s="11">
        <f>-'OddsRatio_working_3-way'!U73/(3*'OddsRatio_working_3-way'!X73^(1/3))*COS(('OddsRatio_working_3-way'!Y73+4*PI())/3)</f>
        <v>-0.23749117387504368</v>
      </c>
      <c r="AI73" s="11">
        <f>'OddsRatio_working_3-way'!U73/(3*'OddsRatio_working_3-way'!X73^(1/3))*SIN(('OddsRatio_working_3-way'!Y73)/3)</f>
        <v>-2.6471066269492062E-2</v>
      </c>
      <c r="AJ73" s="11">
        <f>'OddsRatio_working_3-way'!U73/(3*'OddsRatio_working_3-way'!X73^(1/3))*SIN(('OddsRatio_working_3-way'!Y73+2*PI())/3)</f>
        <v>-0.43781784577024163</v>
      </c>
      <c r="AK73" s="11">
        <f>'OddsRatio_working_3-way'!U73/(3*'OddsRatio_working_3-way'!X73^(1/3))*SIN(('OddsRatio_working_3-way'!Y73+4*PI())/3)</f>
        <v>0.46428891203973349</v>
      </c>
      <c r="AL73" s="11">
        <f>'OddsRatio_working_3-way'!Z73+'OddsRatio_working_3-way'!AF73</f>
        <v>1.0416631589187397</v>
      </c>
      <c r="AM73" s="11">
        <f>'OddsRatio_working_3-way'!AA73+'OddsRatio_working_3-way'!AG73</f>
        <v>-0.56668081116865276</v>
      </c>
      <c r="AN73" s="11">
        <f>'OddsRatio_working_3-way'!AB73+'OddsRatio_working_3-way'!AH73</f>
        <v>-0.47498234775008741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1.0416631589187397</v>
      </c>
      <c r="AS73" s="11">
        <f>IF(('OddsRatio_working_3-way'!X73=0),IF(Q73&gt;0,-Q73^(1/3),(-Q73)^(1/3)),'OddsRatio_working_3-way'!AM73-'OddsRatio_working_3-way'!R73/3)</f>
        <v>-0.56668081116865276</v>
      </c>
      <c r="AT73" s="11">
        <f>IF(('OddsRatio_working_3-way'!X73=0),IF(Q73&gt;0,-Q73^(1/3),(-Q73)^(1/3)),'OddsRatio_working_3-way'!AN73-'OddsRatio_working_3-way'!R73/3)</f>
        <v>-0.47498234775008741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2.08</v>
      </c>
      <c r="B74" s="4">
        <f>IF('True_Odds_Calculator_3-way'!B73="","",'True_Odds_Calculator_3-way'!B73)</f>
        <v>3.3</v>
      </c>
      <c r="C74" s="4">
        <f>IF('True_Odds_Calculator_3-way'!C73="","",'True_Odds_Calculator_3-way'!C73)</f>
        <v>4.09</v>
      </c>
      <c r="D74" s="9">
        <f t="shared" si="26"/>
        <v>0.46976605289754364</v>
      </c>
      <c r="E74" s="9">
        <f t="shared" si="27"/>
        <v>0.29379328390050385</v>
      </c>
      <c r="F74" s="9">
        <f t="shared" si="28"/>
        <v>0.23644066320195259</v>
      </c>
      <c r="G74" s="9">
        <f t="shared" si="29"/>
        <v>1.0451103382203701</v>
      </c>
      <c r="H74" s="9">
        <f t="shared" si="30"/>
        <v>2.1287191652780004</v>
      </c>
      <c r="I74" s="9">
        <f t="shared" si="31"/>
        <v>3.403753777906851</v>
      </c>
      <c r="J74" s="9">
        <f t="shared" si="32"/>
        <v>4.2293909451009428</v>
      </c>
      <c r="K74" s="11">
        <f t="shared" si="33"/>
        <v>0.48076923076923073</v>
      </c>
      <c r="L74" s="11">
        <f t="shared" si="34"/>
        <v>0.30303030303030304</v>
      </c>
      <c r="M74" s="11">
        <f t="shared" si="35"/>
        <v>0.24449877750611249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-0.27340691093747327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0.23046431970637349</v>
      </c>
      <c r="Q74" s="11">
        <f>2*'OddsRatio_working_3-way'!K74*'OddsRatio_working_3-way'!L74*'OddsRatio_working_3-way'!M74</f>
        <v>7.1240902536746059E-2</v>
      </c>
      <c r="R74" s="11">
        <f t="shared" si="36"/>
        <v>0</v>
      </c>
      <c r="S74" s="11">
        <f t="shared" si="37"/>
        <v>-0.84293523860148312</v>
      </c>
      <c r="T74" s="11">
        <f t="shared" si="38"/>
        <v>-0.26056730714110765</v>
      </c>
      <c r="U74" s="11">
        <f>'OddsRatio_working_3-way'!S74-'OddsRatio_working_3-way'!R74^2/3</f>
        <v>-0.84293523860148312</v>
      </c>
      <c r="V74" s="11">
        <f>'OddsRatio_working_3-way'!S74*'OddsRatio_working_3-way'!R74/3-2*'OddsRatio_working_3-way'!R74^3/27-'OddsRatio_working_3-way'!T74</f>
        <v>0.26056730714110765</v>
      </c>
      <c r="W74" s="11">
        <f>'OddsRatio_working_3-way'!V74^2+4*'OddsRatio_working_3-way'!U74^3/27</f>
        <v>-2.0836389521404777E-2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0.14893934257959943</v>
      </c>
      <c r="Y74" s="11">
        <f>IF('OddsRatio_working_3-way'!W74&gt;=0,IF('OddsRatio_working_3-way'!V74+SQRT('OddsRatio_working_3-way'!W74)&gt;0,0,PI()),ACOS('OddsRatio_working_3-way'!V74/(2*'OddsRatio_working_3-way'!X74)))</f>
        <v>0.50589102655851392</v>
      </c>
      <c r="Z74" s="11">
        <f>'OddsRatio_working_3-way'!X74^(1/3)*COS('OddsRatio_working_3-way'!Y74/3)</f>
        <v>0.52255516911018518</v>
      </c>
      <c r="AA74" s="11">
        <f>'OddsRatio_working_3-way'!X74^(1/3)*COS(('OddsRatio_working_3-way'!Y74+2*PI())/3)</f>
        <v>-0.33832225391994947</v>
      </c>
      <c r="AB74" s="11">
        <f>'OddsRatio_working_3-way'!X74^(1/3)*COS(('OddsRatio_working_3-way'!Y74+4*PI())/3)</f>
        <v>-0.18423291519023594</v>
      </c>
      <c r="AC74" s="11">
        <f>'OddsRatio_working_3-way'!X74^(1/3)*SIN('OddsRatio_working_3-way'!Y74/3)</f>
        <v>8.896352119485175E-2</v>
      </c>
      <c r="AD74" s="11">
        <f>'OddsRatio_working_3-way'!X74^(1/3)*SIN(('OddsRatio_working_3-way'!Y74+2*PI())/3)</f>
        <v>0.40806429073086803</v>
      </c>
      <c r="AE74" s="11">
        <f>'OddsRatio_working_3-way'!X74^(1/3)*SIN(('OddsRatio_working_3-way'!Y74+4*PI())/3)</f>
        <v>-0.4970278119257196</v>
      </c>
      <c r="AF74" s="11">
        <f>-'OddsRatio_working_3-way'!U74/(3*'OddsRatio_working_3-way'!X74^(1/3))*COS(('OddsRatio_working_3-way'!Y74)/3)</f>
        <v>0.52255516911018507</v>
      </c>
      <c r="AG74" s="11">
        <f>-'OddsRatio_working_3-way'!U74/(3*'OddsRatio_working_3-way'!X74^(1/3))*COS(('OddsRatio_working_3-way'!Y74+2*PI())/3)</f>
        <v>-0.33832225391994936</v>
      </c>
      <c r="AH74" s="11">
        <f>-'OddsRatio_working_3-way'!U74/(3*'OddsRatio_working_3-way'!X74^(1/3))*COS(('OddsRatio_working_3-way'!Y74+4*PI())/3)</f>
        <v>-0.18423291519023591</v>
      </c>
      <c r="AI74" s="11">
        <f>'OddsRatio_working_3-way'!U74/(3*'OddsRatio_working_3-way'!X74^(1/3))*SIN(('OddsRatio_working_3-way'!Y74)/3)</f>
        <v>-8.8963521194851736E-2</v>
      </c>
      <c r="AJ74" s="11">
        <f>'OddsRatio_working_3-way'!U74/(3*'OddsRatio_working_3-way'!X74^(1/3))*SIN(('OddsRatio_working_3-way'!Y74+2*PI())/3)</f>
        <v>-0.40806429073086797</v>
      </c>
      <c r="AK74" s="11">
        <f>'OddsRatio_working_3-way'!U74/(3*'OddsRatio_working_3-way'!X74^(1/3))*SIN(('OddsRatio_working_3-way'!Y74+4*PI())/3)</f>
        <v>0.49702781192571949</v>
      </c>
      <c r="AL74" s="11">
        <f>'OddsRatio_working_3-way'!Z74+'OddsRatio_working_3-way'!AF74</f>
        <v>1.0451103382203701</v>
      </c>
      <c r="AM74" s="11">
        <f>'OddsRatio_working_3-way'!AA74+'OddsRatio_working_3-way'!AG74</f>
        <v>-0.67664450783989882</v>
      </c>
      <c r="AN74" s="11">
        <f>'OddsRatio_working_3-way'!AB74+'OddsRatio_working_3-way'!AH74</f>
        <v>-0.36846583038047187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1.0451103382203701</v>
      </c>
      <c r="AS74" s="11">
        <f>IF(('OddsRatio_working_3-way'!X74=0),IF(Q74&gt;0,-Q74^(1/3),(-Q74)^(1/3)),'OddsRatio_working_3-way'!AM74-'OddsRatio_working_3-way'!R74/3)</f>
        <v>-0.67664450783989882</v>
      </c>
      <c r="AT74" s="11">
        <f>IF(('OddsRatio_working_3-way'!X74=0),IF(Q74&gt;0,-Q74^(1/3),(-Q74)^(1/3)),'OddsRatio_working_3-way'!AN74-'OddsRatio_working_3-way'!R74/3)</f>
        <v>-0.36846583038047187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2.54</v>
      </c>
      <c r="B75" s="4">
        <f>IF('True_Odds_Calculator_3-way'!B74="","",'True_Odds_Calculator_3-way'!B74)</f>
        <v>3.33</v>
      </c>
      <c r="C75" s="4">
        <f>IF('True_Odds_Calculator_3-way'!C74="","",'True_Odds_Calculator_3-way'!C74)</f>
        <v>3</v>
      </c>
      <c r="D75" s="9">
        <f t="shared" si="26"/>
        <v>0.38395798684318172</v>
      </c>
      <c r="E75" s="9">
        <f t="shared" si="27"/>
        <v>0.29175661006478348</v>
      </c>
      <c r="F75" s="9">
        <f t="shared" si="28"/>
        <v>0.3242854030920348</v>
      </c>
      <c r="G75" s="9">
        <f t="shared" si="29"/>
        <v>1.0418516998685137</v>
      </c>
      <c r="H75" s="9">
        <f t="shared" si="30"/>
        <v>2.604451617797511</v>
      </c>
      <c r="I75" s="9">
        <f t="shared" si="31"/>
        <v>3.4275144606936365</v>
      </c>
      <c r="J75" s="9">
        <f t="shared" si="32"/>
        <v>3.0837033997370273</v>
      </c>
      <c r="K75" s="11">
        <f t="shared" si="33"/>
        <v>0.39370078740157477</v>
      </c>
      <c r="L75" s="11">
        <f t="shared" si="34"/>
        <v>0.3003003003003003</v>
      </c>
      <c r="M75" s="11">
        <f t="shared" si="35"/>
        <v>0.33333333333333331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-0.2828182513221883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0.23133369590062502</v>
      </c>
      <c r="Q75" s="11">
        <f>2*'OddsRatio_working_3-way'!K75*'OddsRatio_working_3-way'!L75*'OddsRatio_working_3-way'!M75</f>
        <v>7.8818976456771717E-2</v>
      </c>
      <c r="R75" s="11">
        <f t="shared" si="36"/>
        <v>0</v>
      </c>
      <c r="S75" s="11">
        <f t="shared" si="37"/>
        <v>-0.81795886516916572</v>
      </c>
      <c r="T75" s="11">
        <f t="shared" si="38"/>
        <v>-0.27869126581572934</v>
      </c>
      <c r="U75" s="11">
        <f>'OddsRatio_working_3-way'!S75-'OddsRatio_working_3-way'!R75^2/3</f>
        <v>-0.81795886516916572</v>
      </c>
      <c r="V75" s="11">
        <f>'OddsRatio_working_3-way'!S75*'OddsRatio_working_3-way'!R75/3-2*'OddsRatio_working_3-way'!R75^3/27-'OddsRatio_working_3-way'!T75</f>
        <v>0.27869126581572934</v>
      </c>
      <c r="W75" s="11">
        <f>'OddsRatio_working_3-way'!V75^2+4*'OddsRatio_working_3-way'!U75^3/27</f>
        <v>-3.4068618016767499E-3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0.14236896031408169</v>
      </c>
      <c r="Y75" s="11">
        <f>IF('OddsRatio_working_3-way'!W75&gt;=0,IF('OddsRatio_working_3-way'!V75+SQRT('OddsRatio_working_3-way'!W75)&gt;0,0,PI()),ACOS('OddsRatio_working_3-way'!V75/(2*'OddsRatio_working_3-way'!X75)))</f>
        <v>0.20645314009517346</v>
      </c>
      <c r="Z75" s="11">
        <f>'OddsRatio_working_3-way'!X75^(1/3)*COS('OddsRatio_working_3-way'!Y75/3)</f>
        <v>0.52092584993425695</v>
      </c>
      <c r="AA75" s="11">
        <f>'OddsRatio_working_3-way'!X75^(1/3)*COS(('OddsRatio_working_3-way'!Y75+2*PI())/3)</f>
        <v>-0.2915581085973234</v>
      </c>
      <c r="AB75" s="11">
        <f>'OddsRatio_working_3-way'!X75^(1/3)*COS(('OddsRatio_working_3-way'!Y75+4*PI())/3)</f>
        <v>-0.22936774133693325</v>
      </c>
      <c r="AC75" s="11">
        <f>'OddsRatio_working_3-way'!X75^(1/3)*SIN('OddsRatio_working_3-way'!Y75/3)</f>
        <v>3.5905625278787857E-2</v>
      </c>
      <c r="AD75" s="11">
        <f>'OddsRatio_working_3-way'!X75^(1/3)*SIN(('OddsRatio_working_3-way'!Y75+2*PI())/3)</f>
        <v>0.43318220689167286</v>
      </c>
      <c r="AE75" s="11">
        <f>'OddsRatio_working_3-way'!X75^(1/3)*SIN(('OddsRatio_working_3-way'!Y75+4*PI())/3)</f>
        <v>-0.46908783217046079</v>
      </c>
      <c r="AF75" s="11">
        <f>-'OddsRatio_working_3-way'!U75/(3*'OddsRatio_working_3-way'!X75^(1/3))*COS(('OddsRatio_working_3-way'!Y75)/3)</f>
        <v>0.52092584993425672</v>
      </c>
      <c r="AG75" s="11">
        <f>-'OddsRatio_working_3-way'!U75/(3*'OddsRatio_working_3-way'!X75^(1/3))*COS(('OddsRatio_working_3-way'!Y75+2*PI())/3)</f>
        <v>-0.29155810859732328</v>
      </c>
      <c r="AH75" s="11">
        <f>-'OddsRatio_working_3-way'!U75/(3*'OddsRatio_working_3-way'!X75^(1/3))*COS(('OddsRatio_working_3-way'!Y75+4*PI())/3)</f>
        <v>-0.22936774133693316</v>
      </c>
      <c r="AI75" s="11">
        <f>'OddsRatio_working_3-way'!U75/(3*'OddsRatio_working_3-way'!X75^(1/3))*SIN(('OddsRatio_working_3-way'!Y75)/3)</f>
        <v>-3.5905625278787844E-2</v>
      </c>
      <c r="AJ75" s="11">
        <f>'OddsRatio_working_3-way'!U75/(3*'OddsRatio_working_3-way'!X75^(1/3))*SIN(('OddsRatio_working_3-way'!Y75+2*PI())/3)</f>
        <v>-0.43318220689167269</v>
      </c>
      <c r="AK75" s="11">
        <f>'OddsRatio_working_3-way'!U75/(3*'OddsRatio_working_3-way'!X75^(1/3))*SIN(('OddsRatio_working_3-way'!Y75+4*PI())/3)</f>
        <v>0.46908783217046057</v>
      </c>
      <c r="AL75" s="11">
        <f>'OddsRatio_working_3-way'!Z75+'OddsRatio_working_3-way'!AF75</f>
        <v>1.0418516998685137</v>
      </c>
      <c r="AM75" s="11">
        <f>'OddsRatio_working_3-way'!AA75+'OddsRatio_working_3-way'!AG75</f>
        <v>-0.58311621719464668</v>
      </c>
      <c r="AN75" s="11">
        <f>'OddsRatio_working_3-way'!AB75+'OddsRatio_working_3-way'!AH75</f>
        <v>-0.45873548267386643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1.0418516998685137</v>
      </c>
      <c r="AS75" s="11">
        <f>IF(('OddsRatio_working_3-way'!X75=0),IF(Q75&gt;0,-Q75^(1/3),(-Q75)^(1/3)),'OddsRatio_working_3-way'!AM75-'OddsRatio_working_3-way'!R75/3)</f>
        <v>-0.58311621719464668</v>
      </c>
      <c r="AT75" s="11">
        <f>IF(('OddsRatio_working_3-way'!X75=0),IF(Q75&gt;0,-Q75^(1/3),(-Q75)^(1/3)),'OddsRatio_working_3-way'!AN75-'OddsRatio_working_3-way'!R75/3)</f>
        <v>-0.45873548267386643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2.2799999999999998</v>
      </c>
      <c r="B76" s="4">
        <f>IF('True_Odds_Calculator_3-way'!B75="","",'True_Odds_Calculator_3-way'!B75)</f>
        <v>3.68</v>
      </c>
      <c r="C76" s="4">
        <f>IF('True_Odds_Calculator_3-way'!C75="","",'True_Odds_Calculator_3-way'!C75)</f>
        <v>3.15</v>
      </c>
      <c r="D76" s="9">
        <f t="shared" si="26"/>
        <v>0.42820003373392557</v>
      </c>
      <c r="E76" s="9">
        <f t="shared" si="27"/>
        <v>0.26344185858397129</v>
      </c>
      <c r="F76" s="9">
        <f t="shared" si="28"/>
        <v>0.3083581076821032</v>
      </c>
      <c r="G76" s="9">
        <f t="shared" si="29"/>
        <v>1.043247754443084</v>
      </c>
      <c r="H76" s="9">
        <f t="shared" si="30"/>
        <v>2.3353571256871475</v>
      </c>
      <c r="I76" s="9">
        <f t="shared" si="31"/>
        <v>3.7959039819074651</v>
      </c>
      <c r="J76" s="9">
        <f t="shared" si="32"/>
        <v>3.2429826720526314</v>
      </c>
      <c r="K76" s="11">
        <f t="shared" si="33"/>
        <v>0.43859649122807021</v>
      </c>
      <c r="L76" s="11">
        <f t="shared" si="34"/>
        <v>0.27173913043478259</v>
      </c>
      <c r="M76" s="11">
        <f t="shared" si="35"/>
        <v>0.31746031746031744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-0.27905512573704805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0.23117879239160707</v>
      </c>
      <c r="Q76" s="11">
        <f>2*'OddsRatio_working_3-way'!K76*'OddsRatio_working_3-way'!L76*'OddsRatio_working_3-way'!M76</f>
        <v>7.5672272468611135E-2</v>
      </c>
      <c r="R76" s="11">
        <f t="shared" si="36"/>
        <v>0</v>
      </c>
      <c r="S76" s="11">
        <f t="shared" si="37"/>
        <v>-0.82843413745227334</v>
      </c>
      <c r="T76" s="11">
        <f t="shared" si="38"/>
        <v>-0.27117320374869824</v>
      </c>
      <c r="U76" s="11">
        <f>'OddsRatio_working_3-way'!S76-'OddsRatio_working_3-way'!R76^2/3</f>
        <v>-0.82843413745227334</v>
      </c>
      <c r="V76" s="11">
        <f>'OddsRatio_working_3-way'!S76*'OddsRatio_working_3-way'!R76/3-2*'OddsRatio_working_3-way'!R76^3/27-'OddsRatio_working_3-way'!T76</f>
        <v>0.27117320374869824</v>
      </c>
      <c r="W76" s="11">
        <f>'OddsRatio_working_3-way'!V76^2+4*'OddsRatio_working_3-way'!U76^3/27</f>
        <v>-1.069575035796709E-2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0.14511259144996697</v>
      </c>
      <c r="Y76" s="11">
        <f>IF('OddsRatio_working_3-way'!W76&gt;=0,IF('OddsRatio_working_3-way'!V76+SQRT('OddsRatio_working_3-way'!W76)&gt;0,0,PI()),ACOS('OddsRatio_working_3-way'!V76/(2*'OddsRatio_working_3-way'!X76)))</f>
        <v>0.36435305162740428</v>
      </c>
      <c r="Z76" s="11">
        <f>'OddsRatio_working_3-way'!X76^(1/3)*COS('OddsRatio_working_3-way'!Y76/3)</f>
        <v>0.52162387722154202</v>
      </c>
      <c r="AA76" s="11">
        <f>'OddsRatio_working_3-way'!X76^(1/3)*COS(('OddsRatio_working_3-way'!Y76+2*PI())/3)</f>
        <v>-0.31594752056419345</v>
      </c>
      <c r="AB76" s="11">
        <f>'OddsRatio_working_3-way'!X76^(1/3)*COS(('OddsRatio_working_3-way'!Y76+4*PI())/3)</f>
        <v>-0.20567635665734865</v>
      </c>
      <c r="AC76" s="11">
        <f>'OddsRatio_working_3-way'!X76^(1/3)*SIN('OddsRatio_working_3-way'!Y76/3)</f>
        <v>6.3665086165470286E-2</v>
      </c>
      <c r="AD76" s="11">
        <f>'OddsRatio_working_3-way'!X76^(1/3)*SIN(('OddsRatio_working_3-way'!Y76+2*PI())/3)</f>
        <v>0.41990698581165525</v>
      </c>
      <c r="AE76" s="11">
        <f>'OddsRatio_working_3-way'!X76^(1/3)*SIN(('OddsRatio_working_3-way'!Y76+4*PI())/3)</f>
        <v>-0.48357207197712543</v>
      </c>
      <c r="AF76" s="11">
        <f>-'OddsRatio_working_3-way'!U76/(3*'OddsRatio_working_3-way'!X76^(1/3))*COS(('OddsRatio_working_3-way'!Y76)/3)</f>
        <v>0.52162387722154202</v>
      </c>
      <c r="AG76" s="11">
        <f>-'OddsRatio_working_3-way'!U76/(3*'OddsRatio_working_3-way'!X76^(1/3))*COS(('OddsRatio_working_3-way'!Y76+2*PI())/3)</f>
        <v>-0.31594752056419345</v>
      </c>
      <c r="AH76" s="11">
        <f>-'OddsRatio_working_3-way'!U76/(3*'OddsRatio_working_3-way'!X76^(1/3))*COS(('OddsRatio_working_3-way'!Y76+4*PI())/3)</f>
        <v>-0.20567635665734865</v>
      </c>
      <c r="AI76" s="11">
        <f>'OddsRatio_working_3-way'!U76/(3*'OddsRatio_working_3-way'!X76^(1/3))*SIN(('OddsRatio_working_3-way'!Y76)/3)</f>
        <v>-6.3665086165470286E-2</v>
      </c>
      <c r="AJ76" s="11">
        <f>'OddsRatio_working_3-way'!U76/(3*'OddsRatio_working_3-way'!X76^(1/3))*SIN(('OddsRatio_working_3-way'!Y76+2*PI())/3)</f>
        <v>-0.41990698581165525</v>
      </c>
      <c r="AK76" s="11">
        <f>'OddsRatio_working_3-way'!U76/(3*'OddsRatio_working_3-way'!X76^(1/3))*SIN(('OddsRatio_working_3-way'!Y76+4*PI())/3)</f>
        <v>0.48357207197712543</v>
      </c>
      <c r="AL76" s="11">
        <f>'OddsRatio_working_3-way'!Z76+'OddsRatio_working_3-way'!AF76</f>
        <v>1.043247754443084</v>
      </c>
      <c r="AM76" s="11">
        <f>'OddsRatio_working_3-way'!AA76+'OddsRatio_working_3-way'!AG76</f>
        <v>-0.6318950411283869</v>
      </c>
      <c r="AN76" s="11">
        <f>'OddsRatio_working_3-way'!AB76+'OddsRatio_working_3-way'!AH76</f>
        <v>-0.4113527133146973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1.043247754443084</v>
      </c>
      <c r="AS76" s="11">
        <f>IF(('OddsRatio_working_3-way'!X76=0),IF(Q76&gt;0,-Q76^(1/3),(-Q76)^(1/3)),'OddsRatio_working_3-way'!AM76-'OddsRatio_working_3-way'!R76/3)</f>
        <v>-0.6318950411283869</v>
      </c>
      <c r="AT76" s="11">
        <f>IF(('OddsRatio_working_3-way'!X76=0),IF(Q76&gt;0,-Q76^(1/3),(-Q76)^(1/3)),'OddsRatio_working_3-way'!AN76-'OddsRatio_working_3-way'!R76/3)</f>
        <v>-0.4113527133146973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2.29</v>
      </c>
      <c r="B77" s="4">
        <f>IF('True_Odds_Calculator_3-way'!B76="","",'True_Odds_Calculator_3-way'!B76)</f>
        <v>3.27</v>
      </c>
      <c r="C77" s="4">
        <f>IF('True_Odds_Calculator_3-way'!C76="","",'True_Odds_Calculator_3-way'!C76)</f>
        <v>3.49</v>
      </c>
      <c r="D77" s="9">
        <f t="shared" si="26"/>
        <v>0.4258659658944533</v>
      </c>
      <c r="E77" s="9">
        <f t="shared" si="27"/>
        <v>0.29653021060260076</v>
      </c>
      <c r="F77" s="9">
        <f t="shared" si="28"/>
        <v>0.27760382350294588</v>
      </c>
      <c r="G77" s="9">
        <f t="shared" si="29"/>
        <v>1.0450826747394579</v>
      </c>
      <c r="H77" s="9">
        <f t="shared" si="30"/>
        <v>2.3481566504139009</v>
      </c>
      <c r="I77" s="9">
        <f t="shared" si="31"/>
        <v>3.3723376716585696</v>
      </c>
      <c r="J77" s="9">
        <f t="shared" si="32"/>
        <v>3.6022558601012502</v>
      </c>
      <c r="K77" s="11">
        <f t="shared" si="33"/>
        <v>0.4366812227074236</v>
      </c>
      <c r="L77" s="11">
        <f t="shared" si="34"/>
        <v>0.3058103975535168</v>
      </c>
      <c r="M77" s="11">
        <f t="shared" si="35"/>
        <v>0.28653295128939826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-0.27900131655238902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0.23149771714552825</v>
      </c>
      <c r="Q77" s="11">
        <f>2*'OddsRatio_working_3-way'!K77*'OddsRatio_working_3-way'!L77*'OddsRatio_working_3-way'!M77</f>
        <v>7.6528170957199423E-2</v>
      </c>
      <c r="R77" s="11">
        <f t="shared" si="36"/>
        <v>0</v>
      </c>
      <c r="S77" s="11">
        <f t="shared" si="37"/>
        <v>-0.82973700628419489</v>
      </c>
      <c r="T77" s="11">
        <f t="shared" si="38"/>
        <v>-0.27429322521791566</v>
      </c>
      <c r="U77" s="11">
        <f>'OddsRatio_working_3-way'!S77-'OddsRatio_working_3-way'!R77^2/3</f>
        <v>-0.82973700628419489</v>
      </c>
      <c r="V77" s="11">
        <f>'OddsRatio_working_3-way'!S77*'OddsRatio_working_3-way'!R77/3-2*'OddsRatio_working_3-way'!R77^3/27-'OddsRatio_working_3-way'!T77</f>
        <v>0.27429322521791566</v>
      </c>
      <c r="W77" s="11">
        <f>'OddsRatio_working_3-way'!V77^2+4*'OddsRatio_working_3-way'!U77^3/27</f>
        <v>-9.3919144650256303E-3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0.14545505136078279</v>
      </c>
      <c r="Y77" s="11">
        <f>IF('OddsRatio_working_3-way'!W77&gt;=0,IF('OddsRatio_working_3-way'!V77+SQRT('OddsRatio_working_3-way'!W77)&gt;0,0,PI()),ACOS('OddsRatio_working_3-way'!V77/(2*'OddsRatio_working_3-way'!X77)))</f>
        <v>0.33962492389190335</v>
      </c>
      <c r="Z77" s="11">
        <f>'OddsRatio_working_3-way'!X77^(1/3)*COS('OddsRatio_working_3-way'!Y77/3)</f>
        <v>0.52254133736972908</v>
      </c>
      <c r="AA77" s="11">
        <f>'OddsRatio_working_3-way'!X77^(1/3)*COS(('OddsRatio_working_3-way'!Y77+2*PI())/3)</f>
        <v>-0.3127212724319543</v>
      </c>
      <c r="AB77" s="11">
        <f>'OddsRatio_working_3-way'!X77^(1/3)*COS(('OddsRatio_working_3-way'!Y77+4*PI())/3)</f>
        <v>-0.20982006493777458</v>
      </c>
      <c r="AC77" s="11">
        <f>'OddsRatio_working_3-way'!X77^(1/3)*SIN('OddsRatio_working_3-way'!Y77/3)</f>
        <v>5.9410039846702234E-2</v>
      </c>
      <c r="AD77" s="11">
        <f>'OddsRatio_working_3-way'!X77^(1/3)*SIN(('OddsRatio_working_3-way'!Y77+2*PI())/3)</f>
        <v>0.42282905276632909</v>
      </c>
      <c r="AE77" s="11">
        <f>'OddsRatio_working_3-way'!X77^(1/3)*SIN(('OddsRatio_working_3-way'!Y77+4*PI())/3)</f>
        <v>-0.48223909261303127</v>
      </c>
      <c r="AF77" s="11">
        <f>-'OddsRatio_working_3-way'!U77/(3*'OddsRatio_working_3-way'!X77^(1/3))*COS(('OddsRatio_working_3-way'!Y77)/3)</f>
        <v>0.52254133736972896</v>
      </c>
      <c r="AG77" s="11">
        <f>-'OddsRatio_working_3-way'!U77/(3*'OddsRatio_working_3-way'!X77^(1/3))*COS(('OddsRatio_working_3-way'!Y77+2*PI())/3)</f>
        <v>-0.31272127243195424</v>
      </c>
      <c r="AH77" s="11">
        <f>-'OddsRatio_working_3-way'!U77/(3*'OddsRatio_working_3-way'!X77^(1/3))*COS(('OddsRatio_working_3-way'!Y77+4*PI())/3)</f>
        <v>-0.20982006493777455</v>
      </c>
      <c r="AI77" s="11">
        <f>'OddsRatio_working_3-way'!U77/(3*'OddsRatio_working_3-way'!X77^(1/3))*SIN(('OddsRatio_working_3-way'!Y77)/3)</f>
        <v>-5.941003984670222E-2</v>
      </c>
      <c r="AJ77" s="11">
        <f>'OddsRatio_working_3-way'!U77/(3*'OddsRatio_working_3-way'!X77^(1/3))*SIN(('OddsRatio_working_3-way'!Y77+2*PI())/3)</f>
        <v>-0.42282905276632898</v>
      </c>
      <c r="AK77" s="11">
        <f>'OddsRatio_working_3-way'!U77/(3*'OddsRatio_working_3-way'!X77^(1/3))*SIN(('OddsRatio_working_3-way'!Y77+4*PI())/3)</f>
        <v>0.48223909261303116</v>
      </c>
      <c r="AL77" s="11">
        <f>'OddsRatio_working_3-way'!Z77+'OddsRatio_working_3-way'!AF77</f>
        <v>1.0450826747394579</v>
      </c>
      <c r="AM77" s="11">
        <f>'OddsRatio_working_3-way'!AA77+'OddsRatio_working_3-way'!AG77</f>
        <v>-0.62544254486390849</v>
      </c>
      <c r="AN77" s="11">
        <f>'OddsRatio_working_3-way'!AB77+'OddsRatio_working_3-way'!AH77</f>
        <v>-0.41964012987554911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1.0450826747394579</v>
      </c>
      <c r="AS77" s="11">
        <f>IF(('OddsRatio_working_3-way'!X77=0),IF(Q77&gt;0,-Q77^(1/3),(-Q77)^(1/3)),'OddsRatio_working_3-way'!AM77-'OddsRatio_working_3-way'!R77/3)</f>
        <v>-0.62544254486390849</v>
      </c>
      <c r="AT77" s="11">
        <f>IF(('OddsRatio_working_3-way'!X77=0),IF(Q77&gt;0,-Q77^(1/3),(-Q77)^(1/3)),'OddsRatio_working_3-way'!AN77-'OddsRatio_working_3-way'!R77/3)</f>
        <v>-0.41964012987554911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2.62</v>
      </c>
      <c r="B78" s="4">
        <f>IF('True_Odds_Calculator_3-way'!B77="","",'True_Odds_Calculator_3-way'!B77)</f>
        <v>3.18</v>
      </c>
      <c r="C78" s="4">
        <f>IF('True_Odds_Calculator_3-way'!C77="","",'True_Odds_Calculator_3-way'!C77)</f>
        <v>3.1</v>
      </c>
      <c r="D78" s="9">
        <f t="shared" si="26"/>
        <v>0.37507699413581885</v>
      </c>
      <c r="E78" s="9">
        <f t="shared" si="27"/>
        <v>0.30844570033792268</v>
      </c>
      <c r="F78" s="9">
        <f t="shared" si="28"/>
        <v>0.31647730552625852</v>
      </c>
      <c r="G78" s="9">
        <f t="shared" si="29"/>
        <v>1.0284686822241738</v>
      </c>
      <c r="H78" s="9">
        <f t="shared" si="30"/>
        <v>2.6661192652031618</v>
      </c>
      <c r="I78" s="9">
        <f t="shared" si="31"/>
        <v>3.2420617272486982</v>
      </c>
      <c r="J78" s="9">
        <f t="shared" si="32"/>
        <v>3.159784232670765</v>
      </c>
      <c r="K78" s="11">
        <f t="shared" si="33"/>
        <v>0.38167938931297707</v>
      </c>
      <c r="L78" s="11">
        <f t="shared" si="34"/>
        <v>0.31446540880503143</v>
      </c>
      <c r="M78" s="11">
        <f t="shared" si="35"/>
        <v>0.32258064516129031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-0.28714462930870277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0.22843461117331759</v>
      </c>
      <c r="Q78" s="11">
        <f>2*'OddsRatio_working_3-way'!K78*'OddsRatio_working_3-way'!L78*'OddsRatio_working_3-way'!M78</f>
        <v>7.7435461414683923E-2</v>
      </c>
      <c r="R78" s="11">
        <f t="shared" si="36"/>
        <v>0</v>
      </c>
      <c r="S78" s="11">
        <f t="shared" si="37"/>
        <v>-0.79553851215421012</v>
      </c>
      <c r="T78" s="11">
        <f t="shared" si="38"/>
        <v>-0.26967407191668136</v>
      </c>
      <c r="U78" s="11">
        <f>'OddsRatio_working_3-way'!S78-'OddsRatio_working_3-way'!R78^2/3</f>
        <v>-0.79553851215421012</v>
      </c>
      <c r="V78" s="11">
        <f>'OddsRatio_working_3-way'!S78*'OddsRatio_working_3-way'!R78/3-2*'OddsRatio_working_3-way'!R78^3/27-'OddsRatio_working_3-way'!T78</f>
        <v>0.26967407191668136</v>
      </c>
      <c r="W78" s="11">
        <f>'OddsRatio_working_3-way'!V78^2+4*'OddsRatio_working_3-way'!U78^3/27</f>
        <v>-1.8657654881501229E-3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0.13655573088694736</v>
      </c>
      <c r="Y78" s="11">
        <f>IF('OddsRatio_working_3-way'!W78&gt;=0,IF('OddsRatio_working_3-way'!V78+SQRT('OddsRatio_working_3-way'!W78)&gt;0,0,PI()),ACOS('OddsRatio_working_3-way'!V78/(2*'OddsRatio_working_3-way'!X78)))</f>
        <v>0.1588239483981011</v>
      </c>
      <c r="Z78" s="11">
        <f>'OddsRatio_working_3-way'!X78^(1/3)*COS('OddsRatio_working_3-way'!Y78/3)</f>
        <v>0.51423434111208688</v>
      </c>
      <c r="AA78" s="11">
        <f>'OddsRatio_working_3-way'!X78^(1/3)*COS(('OddsRatio_working_3-way'!Y78+2*PI())/3)</f>
        <v>-0.28071610812356929</v>
      </c>
      <c r="AB78" s="11">
        <f>'OddsRatio_working_3-way'!X78^(1/3)*COS(('OddsRatio_working_3-way'!Y78+4*PI())/3)</f>
        <v>-0.23351823298851751</v>
      </c>
      <c r="AC78" s="11">
        <f>'OddsRatio_working_3-way'!X78^(1/3)*SIN('OddsRatio_working_3-way'!Y78/3)</f>
        <v>2.7249705914400436E-2</v>
      </c>
      <c r="AD78" s="11">
        <f>'OddsRatio_working_3-way'!X78^(1/3)*SIN(('OddsRatio_working_3-way'!Y78+2*PI())/3)</f>
        <v>0.43171514994421961</v>
      </c>
      <c r="AE78" s="11">
        <f>'OddsRatio_working_3-way'!X78^(1/3)*SIN(('OddsRatio_working_3-way'!Y78+4*PI())/3)</f>
        <v>-0.45896485585862007</v>
      </c>
      <c r="AF78" s="11">
        <f>-'OddsRatio_working_3-way'!U78/(3*'OddsRatio_working_3-way'!X78^(1/3))*COS(('OddsRatio_working_3-way'!Y78)/3)</f>
        <v>0.51423434111208677</v>
      </c>
      <c r="AG78" s="11">
        <f>-'OddsRatio_working_3-way'!U78/(3*'OddsRatio_working_3-way'!X78^(1/3))*COS(('OddsRatio_working_3-way'!Y78+2*PI())/3)</f>
        <v>-0.28071610812356923</v>
      </c>
      <c r="AH78" s="11">
        <f>-'OddsRatio_working_3-way'!U78/(3*'OddsRatio_working_3-way'!X78^(1/3))*COS(('OddsRatio_working_3-way'!Y78+4*PI())/3)</f>
        <v>-0.23351823298851745</v>
      </c>
      <c r="AI78" s="11">
        <f>'OddsRatio_working_3-way'!U78/(3*'OddsRatio_working_3-way'!X78^(1/3))*SIN(('OddsRatio_working_3-way'!Y78)/3)</f>
        <v>-2.7249705914400429E-2</v>
      </c>
      <c r="AJ78" s="11">
        <f>'OddsRatio_working_3-way'!U78/(3*'OddsRatio_working_3-way'!X78^(1/3))*SIN(('OddsRatio_working_3-way'!Y78+2*PI())/3)</f>
        <v>-0.4317151499442195</v>
      </c>
      <c r="AK78" s="11">
        <f>'OddsRatio_working_3-way'!U78/(3*'OddsRatio_working_3-way'!X78^(1/3))*SIN(('OddsRatio_working_3-way'!Y78+4*PI())/3)</f>
        <v>0.45896485585861996</v>
      </c>
      <c r="AL78" s="11">
        <f>'OddsRatio_working_3-way'!Z78+'OddsRatio_working_3-way'!AF78</f>
        <v>1.0284686822241738</v>
      </c>
      <c r="AM78" s="11">
        <f>'OddsRatio_working_3-way'!AA78+'OddsRatio_working_3-way'!AG78</f>
        <v>-0.56143221624713857</v>
      </c>
      <c r="AN78" s="11">
        <f>'OddsRatio_working_3-way'!AB78+'OddsRatio_working_3-way'!AH78</f>
        <v>-0.46703646597703496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1.0284686822241738</v>
      </c>
      <c r="AS78" s="11">
        <f>IF(('OddsRatio_working_3-way'!X78=0),IF(Q78&gt;0,-Q78^(1/3),(-Q78)^(1/3)),'OddsRatio_working_3-way'!AM78-'OddsRatio_working_3-way'!R78/3)</f>
        <v>-0.56143221624713857</v>
      </c>
      <c r="AT78" s="11">
        <f>IF(('OddsRatio_working_3-way'!X78=0),IF(Q78&gt;0,-Q78^(1/3),(-Q78)^(1/3)),'OddsRatio_working_3-way'!AN78-'OddsRatio_working_3-way'!R78/3)</f>
        <v>-0.46703646597703496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3.06</v>
      </c>
      <c r="B79" s="4">
        <f>IF('True_Odds_Calculator_3-way'!B78="","",'True_Odds_Calculator_3-way'!B78)</f>
        <v>3.22</v>
      </c>
      <c r="C79" s="4">
        <f>IF('True_Odds_Calculator_3-way'!C78="","",'True_Odds_Calculator_3-way'!C78)</f>
        <v>2.57</v>
      </c>
      <c r="D79" s="9">
        <f t="shared" si="26"/>
        <v>0.31813776524747966</v>
      </c>
      <c r="E79" s="9">
        <f t="shared" si="27"/>
        <v>0.30213656055759669</v>
      </c>
      <c r="F79" s="9">
        <f t="shared" si="28"/>
        <v>0.37972567419492359</v>
      </c>
      <c r="G79" s="9">
        <f t="shared" si="29"/>
        <v>1.0404331738919286</v>
      </c>
      <c r="H79" s="9">
        <f t="shared" si="30"/>
        <v>3.143292338217373</v>
      </c>
      <c r="I79" s="9">
        <f t="shared" si="31"/>
        <v>3.3097616460400814</v>
      </c>
      <c r="J79" s="9">
        <f t="shared" si="32"/>
        <v>2.6334800830103275</v>
      </c>
      <c r="K79" s="11">
        <f t="shared" si="33"/>
        <v>0.32679738562091504</v>
      </c>
      <c r="L79" s="11">
        <f t="shared" si="34"/>
        <v>0.3105590062111801</v>
      </c>
      <c r="M79" s="11">
        <f t="shared" si="35"/>
        <v>0.38910505836575876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-0.28353679485666705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0.23101780045464299</v>
      </c>
      <c r="Q79" s="11">
        <f>2*'OddsRatio_working_3-way'!K79*'OddsRatio_working_3-way'!L79*'OddsRatio_working_3-way'!M79</f>
        <v>7.898044459987795E-2</v>
      </c>
      <c r="R79" s="11">
        <f t="shared" si="36"/>
        <v>0</v>
      </c>
      <c r="S79" s="11">
        <f t="shared" si="37"/>
        <v>-0.81477185552381881</v>
      </c>
      <c r="T79" s="11">
        <f t="shared" si="38"/>
        <v>-0.27855448052096371</v>
      </c>
      <c r="U79" s="11">
        <f>'OddsRatio_working_3-way'!S79-'OddsRatio_working_3-way'!R79^2/3</f>
        <v>-0.81477185552381881</v>
      </c>
      <c r="V79" s="11">
        <f>'OddsRatio_working_3-way'!S79*'OddsRatio_working_3-way'!R79/3-2*'OddsRatio_working_3-way'!R79^3/27-'OddsRatio_working_3-way'!T79</f>
        <v>0.27855448052096371</v>
      </c>
      <c r="W79" s="11">
        <f>'OddsRatio_working_3-way'!V79^2+4*'OddsRatio_working_3-way'!U79^3/27</f>
        <v>-2.5390879677791994E-3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0.14153770397502138</v>
      </c>
      <c r="Y79" s="11">
        <f>IF('OddsRatio_working_3-way'!W79&gt;=0,IF('OddsRatio_working_3-way'!V79+SQRT('OddsRatio_working_3-way'!W79)&gt;0,0,PI()),ACOS('OddsRatio_working_3-way'!V79/(2*'OddsRatio_working_3-way'!X79)))</f>
        <v>0.17896058693195238</v>
      </c>
      <c r="Z79" s="11">
        <f>'OddsRatio_working_3-way'!X79^(1/3)*COS('OddsRatio_working_3-way'!Y79/3)</f>
        <v>0.52021658694596418</v>
      </c>
      <c r="AA79" s="11">
        <f>'OddsRatio_working_3-way'!X79^(1/3)*COS(('OddsRatio_working_3-way'!Y79+2*PI())/3)</f>
        <v>-0.2870153721080505</v>
      </c>
      <c r="AB79" s="11">
        <f>'OddsRatio_working_3-way'!X79^(1/3)*COS(('OddsRatio_working_3-way'!Y79+4*PI())/3)</f>
        <v>-0.23320121483791356</v>
      </c>
      <c r="AC79" s="11">
        <f>'OddsRatio_working_3-way'!X79^(1/3)*SIN('OddsRatio_working_3-way'!Y79/3)</f>
        <v>3.1069618186126489E-2</v>
      </c>
      <c r="AD79" s="11">
        <f>'OddsRatio_working_3-way'!X79^(1/3)*SIN(('OddsRatio_working_3-way'!Y79+2*PI())/3)</f>
        <v>0.43498597067217798</v>
      </c>
      <c r="AE79" s="11">
        <f>'OddsRatio_working_3-way'!X79^(1/3)*SIN(('OddsRatio_working_3-way'!Y79+4*PI())/3)</f>
        <v>-0.46605558885830439</v>
      </c>
      <c r="AF79" s="11">
        <f>-'OddsRatio_working_3-way'!U79/(3*'OddsRatio_working_3-way'!X79^(1/3))*COS(('OddsRatio_working_3-way'!Y79)/3)</f>
        <v>0.52021658694596429</v>
      </c>
      <c r="AG79" s="11">
        <f>-'OddsRatio_working_3-way'!U79/(3*'OddsRatio_working_3-way'!X79^(1/3))*COS(('OddsRatio_working_3-way'!Y79+2*PI())/3)</f>
        <v>-0.28701537210805056</v>
      </c>
      <c r="AH79" s="11">
        <f>-'OddsRatio_working_3-way'!U79/(3*'OddsRatio_working_3-way'!X79^(1/3))*COS(('OddsRatio_working_3-way'!Y79+4*PI())/3)</f>
        <v>-0.23320121483791359</v>
      </c>
      <c r="AI79" s="11">
        <f>'OddsRatio_working_3-way'!U79/(3*'OddsRatio_working_3-way'!X79^(1/3))*SIN(('OddsRatio_working_3-way'!Y79)/3)</f>
        <v>-3.1069618186126496E-2</v>
      </c>
      <c r="AJ79" s="11">
        <f>'OddsRatio_working_3-way'!U79/(3*'OddsRatio_working_3-way'!X79^(1/3))*SIN(('OddsRatio_working_3-way'!Y79+2*PI())/3)</f>
        <v>-0.43498597067217809</v>
      </c>
      <c r="AK79" s="11">
        <f>'OddsRatio_working_3-way'!U79/(3*'OddsRatio_working_3-way'!X79^(1/3))*SIN(('OddsRatio_working_3-way'!Y79+4*PI())/3)</f>
        <v>0.4660555888583045</v>
      </c>
      <c r="AL79" s="11">
        <f>'OddsRatio_working_3-way'!Z79+'OddsRatio_working_3-way'!AF79</f>
        <v>1.0404331738919286</v>
      </c>
      <c r="AM79" s="11">
        <f>'OddsRatio_working_3-way'!AA79+'OddsRatio_working_3-way'!AG79</f>
        <v>-0.57403074421610101</v>
      </c>
      <c r="AN79" s="11">
        <f>'OddsRatio_working_3-way'!AB79+'OddsRatio_working_3-way'!AH79</f>
        <v>-0.46640242967582712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1.0404331738919286</v>
      </c>
      <c r="AS79" s="11">
        <f>IF(('OddsRatio_working_3-way'!X79=0),IF(Q79&gt;0,-Q79^(1/3),(-Q79)^(1/3)),'OddsRatio_working_3-way'!AM79-'OddsRatio_working_3-way'!R79/3)</f>
        <v>-0.57403074421610101</v>
      </c>
      <c r="AT79" s="11">
        <f>IF(('OddsRatio_working_3-way'!X79=0),IF(Q79&gt;0,-Q79^(1/3),(-Q79)^(1/3)),'OddsRatio_working_3-way'!AN79-'OddsRatio_working_3-way'!R79/3)</f>
        <v>-0.46640242967582712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2.8</v>
      </c>
      <c r="B80" s="4">
        <f>IF('True_Odds_Calculator_3-way'!B79="","",'True_Odds_Calculator_3-way'!B79)</f>
        <v>3.39</v>
      </c>
      <c r="C80" s="4">
        <f>IF('True_Odds_Calculator_3-way'!C79="","",'True_Odds_Calculator_3-way'!C79)</f>
        <v>2.7</v>
      </c>
      <c r="D80" s="9">
        <f t="shared" si="26"/>
        <v>0.34943812230081284</v>
      </c>
      <c r="E80" s="9">
        <f t="shared" si="27"/>
        <v>0.28802067278663906</v>
      </c>
      <c r="F80" s="9">
        <f t="shared" si="28"/>
        <v>0.3625412049125481</v>
      </c>
      <c r="G80" s="9">
        <f t="shared" si="29"/>
        <v>1.034298327293858</v>
      </c>
      <c r="H80" s="9">
        <f t="shared" si="30"/>
        <v>2.8617369891289446</v>
      </c>
      <c r="I80" s="9">
        <f t="shared" si="31"/>
        <v>3.4719730022323203</v>
      </c>
      <c r="J80" s="9">
        <f t="shared" si="32"/>
        <v>2.758307156399558</v>
      </c>
      <c r="K80" s="11">
        <f t="shared" si="33"/>
        <v>0.35714285714285715</v>
      </c>
      <c r="L80" s="11">
        <f t="shared" si="34"/>
        <v>0.29498525073746312</v>
      </c>
      <c r="M80" s="11">
        <f t="shared" si="35"/>
        <v>0.37037037037037035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-0.28536311279674109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0.22982316492640975</v>
      </c>
      <c r="Q80" s="11">
        <f>2*'OddsRatio_working_3-way'!K80*'OddsRatio_working_3-way'!L80*'OddsRatio_working_3-way'!M80</f>
        <v>7.8038426121021992E-2</v>
      </c>
      <c r="R80" s="11">
        <f t="shared" si="36"/>
        <v>0</v>
      </c>
      <c r="S80" s="11">
        <f t="shared" si="37"/>
        <v>-0.80537096289003751</v>
      </c>
      <c r="T80" s="11">
        <f t="shared" si="38"/>
        <v>-0.27347061558235569</v>
      </c>
      <c r="U80" s="11">
        <f>'OddsRatio_working_3-way'!S80-'OddsRatio_working_3-way'!R80^2/3</f>
        <v>-0.80537096289003751</v>
      </c>
      <c r="V80" s="11">
        <f>'OddsRatio_working_3-way'!S80*'OddsRatio_working_3-way'!R80/3-2*'OddsRatio_working_3-way'!R80^3/27-'OddsRatio_working_3-way'!T80</f>
        <v>0.27347061558235569</v>
      </c>
      <c r="W80" s="11">
        <f>'OddsRatio_working_3-way'!V80^2+4*'OddsRatio_working_3-way'!U80^3/27</f>
        <v>-2.6036945712324955E-3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0.13909517619082362</v>
      </c>
      <c r="Y80" s="11">
        <f>IF('OddsRatio_working_3-way'!W80&gt;=0,IF('OddsRatio_working_3-way'!V80+SQRT('OddsRatio_working_3-way'!W80)&gt;0,0,PI()),ACOS('OddsRatio_working_3-way'!V80/(2*'OddsRatio_working_3-way'!X80)))</f>
        <v>0.18446704435385475</v>
      </c>
      <c r="Z80" s="11">
        <f>'OddsRatio_working_3-way'!X80^(1/3)*COS('OddsRatio_working_3-way'!Y80/3)</f>
        <v>0.51714916364692898</v>
      </c>
      <c r="AA80" s="11">
        <f>'OddsRatio_working_3-way'!X80^(1/3)*COS(('OddsRatio_working_3-way'!Y80+2*PI())/3)</f>
        <v>-0.28614807683172944</v>
      </c>
      <c r="AB80" s="11">
        <f>'OddsRatio_working_3-way'!X80^(1/3)*COS(('OddsRatio_working_3-way'!Y80+4*PI())/3)</f>
        <v>-0.23100108681519943</v>
      </c>
      <c r="AC80" s="11">
        <f>'OddsRatio_working_3-way'!X80^(1/3)*SIN('OddsRatio_working_3-way'!Y80/3)</f>
        <v>3.1839129531041253E-2</v>
      </c>
      <c r="AD80" s="11">
        <f>'OddsRatio_working_3-way'!X80^(1/3)*SIN(('OddsRatio_working_3-way'!Y80+2*PI())/3)</f>
        <v>0.43194474849859582</v>
      </c>
      <c r="AE80" s="11">
        <f>'OddsRatio_working_3-way'!X80^(1/3)*SIN(('OddsRatio_working_3-way'!Y80+4*PI())/3)</f>
        <v>-0.46378387802963705</v>
      </c>
      <c r="AF80" s="11">
        <f>-'OddsRatio_working_3-way'!U80/(3*'OddsRatio_working_3-way'!X80^(1/3))*COS(('OddsRatio_working_3-way'!Y80)/3)</f>
        <v>0.51714916364692898</v>
      </c>
      <c r="AG80" s="11">
        <f>-'OddsRatio_working_3-way'!U80/(3*'OddsRatio_working_3-way'!X80^(1/3))*COS(('OddsRatio_working_3-way'!Y80+2*PI())/3)</f>
        <v>-0.28614807683172944</v>
      </c>
      <c r="AH80" s="11">
        <f>-'OddsRatio_working_3-way'!U80/(3*'OddsRatio_working_3-way'!X80^(1/3))*COS(('OddsRatio_working_3-way'!Y80+4*PI())/3)</f>
        <v>-0.23100108681519943</v>
      </c>
      <c r="AI80" s="11">
        <f>'OddsRatio_working_3-way'!U80/(3*'OddsRatio_working_3-way'!X80^(1/3))*SIN(('OddsRatio_working_3-way'!Y80)/3)</f>
        <v>-3.1839129531041253E-2</v>
      </c>
      <c r="AJ80" s="11">
        <f>'OddsRatio_working_3-way'!U80/(3*'OddsRatio_working_3-way'!X80^(1/3))*SIN(('OddsRatio_working_3-way'!Y80+2*PI())/3)</f>
        <v>-0.43194474849859582</v>
      </c>
      <c r="AK80" s="11">
        <f>'OddsRatio_working_3-way'!U80/(3*'OddsRatio_working_3-way'!X80^(1/3))*SIN(('OddsRatio_working_3-way'!Y80+4*PI())/3)</f>
        <v>0.46378387802963705</v>
      </c>
      <c r="AL80" s="11">
        <f>'OddsRatio_working_3-way'!Z80+'OddsRatio_working_3-way'!AF80</f>
        <v>1.034298327293858</v>
      </c>
      <c r="AM80" s="11">
        <f>'OddsRatio_working_3-way'!AA80+'OddsRatio_working_3-way'!AG80</f>
        <v>-0.57229615366345887</v>
      </c>
      <c r="AN80" s="11">
        <f>'OddsRatio_working_3-way'!AB80+'OddsRatio_working_3-way'!AH80</f>
        <v>-0.46200217363039886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1.034298327293858</v>
      </c>
      <c r="AS80" s="11">
        <f>IF(('OddsRatio_working_3-way'!X80=0),IF(Q80&gt;0,-Q80^(1/3),(-Q80)^(1/3)),'OddsRatio_working_3-way'!AM80-'OddsRatio_working_3-way'!R80/3)</f>
        <v>-0.57229615366345887</v>
      </c>
      <c r="AT80" s="11">
        <f>IF(('OddsRatio_working_3-way'!X80=0),IF(Q80&gt;0,-Q80^(1/3),(-Q80)^(1/3)),'OddsRatio_working_3-way'!AN80-'OddsRatio_working_3-way'!R80/3)</f>
        <v>-0.46200217363039886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1.85</v>
      </c>
      <c r="B81" s="4">
        <f>IF('True_Odds_Calculator_3-way'!B80="","",'True_Odds_Calculator_3-way'!B80)</f>
        <v>3.68</v>
      </c>
      <c r="C81" s="4">
        <f>IF('True_Odds_Calculator_3-way'!C80="","",'True_Odds_Calculator_3-way'!C80)</f>
        <v>4.57</v>
      </c>
      <c r="D81" s="9">
        <f t="shared" si="26"/>
        <v>0.52791590353582596</v>
      </c>
      <c r="E81" s="9">
        <f t="shared" si="27"/>
        <v>0.26181508821073068</v>
      </c>
      <c r="F81" s="9">
        <f t="shared" si="28"/>
        <v>0.21026900825344313</v>
      </c>
      <c r="G81" s="9">
        <f t="shared" si="29"/>
        <v>1.0520483488826047</v>
      </c>
      <c r="H81" s="9">
        <f t="shared" si="30"/>
        <v>1.8942410965502141</v>
      </c>
      <c r="I81" s="9">
        <f t="shared" si="31"/>
        <v>3.8194895750053806</v>
      </c>
      <c r="J81" s="9">
        <f t="shared" si="32"/>
        <v>4.755812605510898</v>
      </c>
      <c r="K81" s="11">
        <f t="shared" si="33"/>
        <v>0.54054054054054046</v>
      </c>
      <c r="L81" s="11">
        <f t="shared" si="34"/>
        <v>0.27173913043478259</v>
      </c>
      <c r="M81" s="11">
        <f t="shared" si="35"/>
        <v>0.21881838074398249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-0.26138832677221024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0.22820365794392999</v>
      </c>
      <c r="Q81" s="11">
        <f>2*'OddsRatio_working_3-way'!K81*'OddsRatio_working_3-way'!L81*'OddsRatio_working_3-way'!M81</f>
        <v>6.4282720547585909E-2</v>
      </c>
      <c r="R81" s="11">
        <f t="shared" si="36"/>
        <v>0</v>
      </c>
      <c r="S81" s="11">
        <f t="shared" si="37"/>
        <v>-0.87304456462128321</v>
      </c>
      <c r="T81" s="11">
        <f t="shared" si="38"/>
        <v>-0.24592804637219243</v>
      </c>
      <c r="U81" s="11">
        <f>'OddsRatio_working_3-way'!S81-'OddsRatio_working_3-way'!R81^2/3</f>
        <v>-0.87304456462128321</v>
      </c>
      <c r="V81" s="11">
        <f>'OddsRatio_working_3-way'!S81*'OddsRatio_working_3-way'!R81/3-2*'OddsRatio_working_3-way'!R81^3/27-'OddsRatio_working_3-way'!T81</f>
        <v>0.24592804637219243</v>
      </c>
      <c r="W81" s="11">
        <f>'OddsRatio_working_3-way'!V81^2+4*'OddsRatio_working_3-way'!U81^3/27</f>
        <v>-3.810317588491955E-2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0.15699027030150847</v>
      </c>
      <c r="Y81" s="11">
        <f>IF('OddsRatio_working_3-way'!W81&gt;=0,IF('OddsRatio_working_3-way'!V81+SQRT('OddsRatio_working_3-way'!W81)&gt;0,0,PI()),ACOS('OddsRatio_working_3-way'!V81/(2*'OddsRatio_working_3-way'!X81)))</f>
        <v>0.67090576130357438</v>
      </c>
      <c r="Z81" s="11">
        <f>'OddsRatio_working_3-way'!X81^(1/3)*COS('OddsRatio_working_3-way'!Y81/3)</f>
        <v>0.52602417444130234</v>
      </c>
      <c r="AA81" s="11">
        <f>'OddsRatio_working_3-way'!X81^(1/3)*COS(('OddsRatio_working_3-way'!Y81+2*PI())/3)</f>
        <v>-0.36662225604027343</v>
      </c>
      <c r="AB81" s="11">
        <f>'OddsRatio_working_3-way'!X81^(1/3)*COS(('OddsRatio_working_3-way'!Y81+4*PI())/3)</f>
        <v>-0.15940191840102896</v>
      </c>
      <c r="AC81" s="11">
        <f>'OddsRatio_working_3-way'!X81^(1/3)*SIN('OddsRatio_working_3-way'!Y81/3)</f>
        <v>0.11963871771758315</v>
      </c>
      <c r="AD81" s="11">
        <f>'OddsRatio_working_3-way'!X81^(1/3)*SIN(('OddsRatio_working_3-way'!Y81+2*PI())/3)</f>
        <v>0.39573093921211328</v>
      </c>
      <c r="AE81" s="11">
        <f>'OddsRatio_working_3-way'!X81^(1/3)*SIN(('OddsRatio_working_3-way'!Y81+4*PI())/3)</f>
        <v>-0.51536965692969627</v>
      </c>
      <c r="AF81" s="11">
        <f>-'OddsRatio_working_3-way'!U81/(3*'OddsRatio_working_3-way'!X81^(1/3))*COS(('OddsRatio_working_3-way'!Y81)/3)</f>
        <v>0.52602417444130223</v>
      </c>
      <c r="AG81" s="11">
        <f>-'OddsRatio_working_3-way'!U81/(3*'OddsRatio_working_3-way'!X81^(1/3))*COS(('OddsRatio_working_3-way'!Y81+2*PI())/3)</f>
        <v>-0.36662225604027338</v>
      </c>
      <c r="AH81" s="11">
        <f>-'OddsRatio_working_3-way'!U81/(3*'OddsRatio_working_3-way'!X81^(1/3))*COS(('OddsRatio_working_3-way'!Y81+4*PI())/3)</f>
        <v>-0.15940191840102891</v>
      </c>
      <c r="AI81" s="11">
        <f>'OddsRatio_working_3-way'!U81/(3*'OddsRatio_working_3-way'!X81^(1/3))*SIN(('OddsRatio_working_3-way'!Y81)/3)</f>
        <v>-0.11963871771758312</v>
      </c>
      <c r="AJ81" s="11">
        <f>'OddsRatio_working_3-way'!U81/(3*'OddsRatio_working_3-way'!X81^(1/3))*SIN(('OddsRatio_working_3-way'!Y81+2*PI())/3)</f>
        <v>-0.39573093921211322</v>
      </c>
      <c r="AK81" s="11">
        <f>'OddsRatio_working_3-way'!U81/(3*'OddsRatio_working_3-way'!X81^(1/3))*SIN(('OddsRatio_working_3-way'!Y81+4*PI())/3)</f>
        <v>0.51536965692969616</v>
      </c>
      <c r="AL81" s="11">
        <f>'OddsRatio_working_3-way'!Z81+'OddsRatio_working_3-way'!AF81</f>
        <v>1.0520483488826047</v>
      </c>
      <c r="AM81" s="11">
        <f>'OddsRatio_working_3-way'!AA81+'OddsRatio_working_3-way'!AG81</f>
        <v>-0.73324451208054686</v>
      </c>
      <c r="AN81" s="11">
        <f>'OddsRatio_working_3-way'!AB81+'OddsRatio_working_3-way'!AH81</f>
        <v>-0.31880383680205787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1.0520483488826047</v>
      </c>
      <c r="AS81" s="11">
        <f>IF(('OddsRatio_working_3-way'!X81=0),IF(Q81&gt;0,-Q81^(1/3),(-Q81)^(1/3)),'OddsRatio_working_3-way'!AM81-'OddsRatio_working_3-way'!R81/3)</f>
        <v>-0.73324451208054686</v>
      </c>
      <c r="AT81" s="11">
        <f>IF(('OddsRatio_working_3-way'!X81=0),IF(Q81&gt;0,-Q81^(1/3),(-Q81)^(1/3)),'OddsRatio_working_3-way'!AN81-'OddsRatio_working_3-way'!R81/3)</f>
        <v>-0.31880383680205787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1.49</v>
      </c>
      <c r="B82" s="4">
        <f>IF('True_Odds_Calculator_3-way'!B81="","",'True_Odds_Calculator_3-way'!B81)</f>
        <v>4.25</v>
      </c>
      <c r="C82" s="4">
        <f>IF('True_Odds_Calculator_3-way'!C81="","",'True_Odds_Calculator_3-way'!C81)</f>
        <v>7.99</v>
      </c>
      <c r="D82" s="9">
        <f t="shared" si="26"/>
        <v>0.65724269524822732</v>
      </c>
      <c r="E82" s="9">
        <f t="shared" si="27"/>
        <v>0.22426646370078482</v>
      </c>
      <c r="F82" s="9">
        <f t="shared" si="28"/>
        <v>0.11849084105098774</v>
      </c>
      <c r="G82" s="9">
        <f t="shared" si="29"/>
        <v>1.0643019825589053</v>
      </c>
      <c r="H82" s="9">
        <f t="shared" si="30"/>
        <v>1.5215079714538633</v>
      </c>
      <c r="I82" s="9">
        <f t="shared" si="31"/>
        <v>4.4589814433164419</v>
      </c>
      <c r="J82" s="9">
        <f t="shared" si="32"/>
        <v>8.4394708580867484</v>
      </c>
      <c r="K82" s="11">
        <f t="shared" si="33"/>
        <v>0.67114093959731547</v>
      </c>
      <c r="L82" s="11">
        <f t="shared" si="34"/>
        <v>0.23529411764705882</v>
      </c>
      <c r="M82" s="11">
        <f t="shared" si="35"/>
        <v>0.12515644555694619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-0.22000605771031378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0.21206927135034076</v>
      </c>
      <c r="Q82" s="11">
        <f>2*'OddsRatio_working_3-way'!K82*'OddsRatio_working_3-way'!L82*'OddsRatio_working_3-way'!M82</f>
        <v>3.9528289161293702E-2</v>
      </c>
      <c r="R82" s="11">
        <f t="shared" si="36"/>
        <v>0</v>
      </c>
      <c r="S82" s="11">
        <f t="shared" si="37"/>
        <v>-0.96392469169906425</v>
      </c>
      <c r="T82" s="11">
        <f t="shared" si="38"/>
        <v>-0.17966909444530552</v>
      </c>
      <c r="U82" s="11">
        <f>'OddsRatio_working_3-way'!S82-'OddsRatio_working_3-way'!R82^2/3</f>
        <v>-0.96392469169906425</v>
      </c>
      <c r="V82" s="11">
        <f>'OddsRatio_working_3-way'!S82*'OddsRatio_working_3-way'!R82/3-2*'OddsRatio_working_3-way'!R82^3/27-'OddsRatio_working_3-way'!T82</f>
        <v>0.17966909444530552</v>
      </c>
      <c r="W82" s="11">
        <f>'OddsRatio_working_3-way'!V82^2+4*'OddsRatio_working_3-way'!U82^3/27</f>
        <v>-0.10040515121122011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0.18213054021087199</v>
      </c>
      <c r="Y82" s="11">
        <f>IF('OddsRatio_working_3-way'!W82&gt;=0,IF('OddsRatio_working_3-way'!V82+SQRT('OddsRatio_working_3-way'!W82)&gt;0,0,PI()),ACOS('OddsRatio_working_3-way'!V82/(2*'OddsRatio_working_3-way'!X82)))</f>
        <v>1.0549828681863405</v>
      </c>
      <c r="Z82" s="11">
        <f>'OddsRatio_working_3-way'!X82^(1/3)*COS('OddsRatio_working_3-way'!Y82/3)</f>
        <v>0.53215099127945265</v>
      </c>
      <c r="AA82" s="11">
        <f>'OddsRatio_working_3-way'!X82^(1/3)*COS(('OddsRatio_working_3-way'!Y82+2*PI())/3)</f>
        <v>-0.4351691524840563</v>
      </c>
      <c r="AB82" s="11">
        <f>'OddsRatio_working_3-way'!X82^(1/3)*COS(('OddsRatio_working_3-way'!Y82+4*PI())/3)</f>
        <v>-9.6981838795396472E-2</v>
      </c>
      <c r="AC82" s="11">
        <f>'OddsRatio_working_3-way'!X82^(1/3)*SIN('OddsRatio_working_3-way'!Y82/3)</f>
        <v>0.19525253659466421</v>
      </c>
      <c r="AD82" s="11">
        <f>'OddsRatio_working_3-way'!X82^(1/3)*SIN(('OddsRatio_working_3-way'!Y82+2*PI())/3)</f>
        <v>0.36323000879974515</v>
      </c>
      <c r="AE82" s="11">
        <f>'OddsRatio_working_3-way'!X82^(1/3)*SIN(('OddsRatio_working_3-way'!Y82+4*PI())/3)</f>
        <v>-0.55848254539440934</v>
      </c>
      <c r="AF82" s="11">
        <f>-'OddsRatio_working_3-way'!U82/(3*'OddsRatio_working_3-way'!X82^(1/3))*COS(('OddsRatio_working_3-way'!Y82)/3)</f>
        <v>0.53215099127945265</v>
      </c>
      <c r="AG82" s="11">
        <f>-'OddsRatio_working_3-way'!U82/(3*'OddsRatio_working_3-way'!X82^(1/3))*COS(('OddsRatio_working_3-way'!Y82+2*PI())/3)</f>
        <v>-0.4351691524840563</v>
      </c>
      <c r="AH82" s="11">
        <f>-'OddsRatio_working_3-way'!U82/(3*'OddsRatio_working_3-way'!X82^(1/3))*COS(('OddsRatio_working_3-way'!Y82+4*PI())/3)</f>
        <v>-9.6981838795396472E-2</v>
      </c>
      <c r="AI82" s="11">
        <f>'OddsRatio_working_3-way'!U82/(3*'OddsRatio_working_3-way'!X82^(1/3))*SIN(('OddsRatio_working_3-way'!Y82)/3)</f>
        <v>-0.19525253659466421</v>
      </c>
      <c r="AJ82" s="11">
        <f>'OddsRatio_working_3-way'!U82/(3*'OddsRatio_working_3-way'!X82^(1/3))*SIN(('OddsRatio_working_3-way'!Y82+2*PI())/3)</f>
        <v>-0.36323000879974515</v>
      </c>
      <c r="AK82" s="11">
        <f>'OddsRatio_working_3-way'!U82/(3*'OddsRatio_working_3-way'!X82^(1/3))*SIN(('OddsRatio_working_3-way'!Y82+4*PI())/3)</f>
        <v>0.55848254539440934</v>
      </c>
      <c r="AL82" s="11">
        <f>'OddsRatio_working_3-way'!Z82+'OddsRatio_working_3-way'!AF82</f>
        <v>1.0643019825589053</v>
      </c>
      <c r="AM82" s="11">
        <f>'OddsRatio_working_3-way'!AA82+'OddsRatio_working_3-way'!AG82</f>
        <v>-0.8703383049681126</v>
      </c>
      <c r="AN82" s="11">
        <f>'OddsRatio_working_3-way'!AB82+'OddsRatio_working_3-way'!AH82</f>
        <v>-0.19396367759079294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1.0643019825589053</v>
      </c>
      <c r="AS82" s="11">
        <f>IF(('OddsRatio_working_3-way'!X82=0),IF(Q82&gt;0,-Q82^(1/3),(-Q82)^(1/3)),'OddsRatio_working_3-way'!AM82-'OddsRatio_working_3-way'!R82/3)</f>
        <v>-0.8703383049681126</v>
      </c>
      <c r="AT82" s="11">
        <f>IF(('OddsRatio_working_3-way'!X82=0),IF(Q82&gt;0,-Q82^(1/3),(-Q82)^(1/3)),'OddsRatio_working_3-way'!AN82-'OddsRatio_working_3-way'!R82/3)</f>
        <v>-0.19396367759079294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2.3199999999999998</v>
      </c>
      <c r="B83" s="4">
        <f>IF('True_Odds_Calculator_3-way'!B82="","",'True_Odds_Calculator_3-way'!B82)</f>
        <v>3.37</v>
      </c>
      <c r="C83" s="4">
        <f>IF('True_Odds_Calculator_3-way'!C82="","",'True_Odds_Calculator_3-way'!C82)</f>
        <v>3.33</v>
      </c>
      <c r="D83" s="9">
        <f t="shared" si="26"/>
        <v>0.4206308344365155</v>
      </c>
      <c r="E83" s="9">
        <f t="shared" si="27"/>
        <v>0.28793334455097069</v>
      </c>
      <c r="F83" s="9">
        <f t="shared" si="28"/>
        <v>0.29143582101251364</v>
      </c>
      <c r="G83" s="9">
        <f t="shared" si="29"/>
        <v>1.0434708979568057</v>
      </c>
      <c r="H83" s="9">
        <f t="shared" si="30"/>
        <v>2.3773815853029836</v>
      </c>
      <c r="I83" s="9">
        <f t="shared" si="31"/>
        <v>3.4730260281576295</v>
      </c>
      <c r="J83" s="9">
        <f t="shared" si="32"/>
        <v>3.431287192239358</v>
      </c>
      <c r="K83" s="11">
        <f t="shared" si="33"/>
        <v>0.43103448275862072</v>
      </c>
      <c r="L83" s="11">
        <f t="shared" si="34"/>
        <v>0.29673590504451036</v>
      </c>
      <c r="M83" s="11">
        <f t="shared" si="35"/>
        <v>0.3003003003003003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-0.27997295361461938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0.23122477844671646</v>
      </c>
      <c r="Q83" s="11">
        <f>2*'OddsRatio_working_3-way'!K83*'OddsRatio_working_3-way'!L83*'OddsRatio_working_3-way'!M83</f>
        <v>7.6818863271334373E-2</v>
      </c>
      <c r="R83" s="11">
        <f t="shared" si="36"/>
        <v>0</v>
      </c>
      <c r="S83" s="11">
        <f t="shared" si="37"/>
        <v>-0.82588255565927127</v>
      </c>
      <c r="T83" s="11">
        <f t="shared" si="38"/>
        <v>-0.27437958659776451</v>
      </c>
      <c r="U83" s="11">
        <f>'OddsRatio_working_3-way'!S83-'OddsRatio_working_3-way'!R83^2/3</f>
        <v>-0.82588255565927127</v>
      </c>
      <c r="V83" s="11">
        <f>'OddsRatio_working_3-way'!S83*'OddsRatio_working_3-way'!R83/3-2*'OddsRatio_working_3-way'!R83^3/27-'OddsRatio_working_3-way'!T83</f>
        <v>0.27437958659776451</v>
      </c>
      <c r="W83" s="11">
        <f>'OddsRatio_working_3-way'!V83^2+4*'OddsRatio_working_3-way'!U83^3/27</f>
        <v>-8.1706012455240035E-3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0.14444268654650205</v>
      </c>
      <c r="Y83" s="11">
        <f>IF('OddsRatio_working_3-way'!W83&gt;=0,IF('OddsRatio_working_3-way'!V83+SQRT('OddsRatio_working_3-way'!W83)&gt;0,0,PI()),ACOS('OddsRatio_working_3-way'!V83/(2*'OddsRatio_working_3-way'!X83)))</f>
        <v>0.31824170577554756</v>
      </c>
      <c r="Z83" s="11">
        <f>'OddsRatio_working_3-way'!X83^(1/3)*COS('OddsRatio_working_3-way'!Y83/3)</f>
        <v>0.52173544897840285</v>
      </c>
      <c r="AA83" s="11">
        <f>'OddsRatio_working_3-way'!X83^(1/3)*COS(('OddsRatio_working_3-way'!Y83+2*PI())/3)</f>
        <v>-0.30897936418580862</v>
      </c>
      <c r="AB83" s="11">
        <f>'OddsRatio_working_3-way'!X83^(1/3)*COS(('OddsRatio_working_3-way'!Y83+4*PI())/3)</f>
        <v>-0.21275608479259428</v>
      </c>
      <c r="AC83" s="11">
        <f>'OddsRatio_working_3-way'!X83^(1/3)*SIN('OddsRatio_working_3-way'!Y83/3)</f>
        <v>5.5554536259980851E-2</v>
      </c>
      <c r="AD83" s="11">
        <f>'OddsRatio_working_3-way'!X83^(1/3)*SIN(('OddsRatio_working_3-way'!Y83+2*PI())/3)</f>
        <v>0.42405888474018627</v>
      </c>
      <c r="AE83" s="11">
        <f>'OddsRatio_working_3-way'!X83^(1/3)*SIN(('OddsRatio_working_3-way'!Y83+4*PI())/3)</f>
        <v>-0.47961342100016707</v>
      </c>
      <c r="AF83" s="11">
        <f>-'OddsRatio_working_3-way'!U83/(3*'OddsRatio_working_3-way'!X83^(1/3))*COS(('OddsRatio_working_3-way'!Y83)/3)</f>
        <v>0.52173544897840285</v>
      </c>
      <c r="AG83" s="11">
        <f>-'OddsRatio_working_3-way'!U83/(3*'OddsRatio_working_3-way'!X83^(1/3))*COS(('OddsRatio_working_3-way'!Y83+2*PI())/3)</f>
        <v>-0.30897936418580862</v>
      </c>
      <c r="AH83" s="11">
        <f>-'OddsRatio_working_3-way'!U83/(3*'OddsRatio_working_3-way'!X83^(1/3))*COS(('OddsRatio_working_3-way'!Y83+4*PI())/3)</f>
        <v>-0.21275608479259428</v>
      </c>
      <c r="AI83" s="11">
        <f>'OddsRatio_working_3-way'!U83/(3*'OddsRatio_working_3-way'!X83^(1/3))*SIN(('OddsRatio_working_3-way'!Y83)/3)</f>
        <v>-5.5554536259980851E-2</v>
      </c>
      <c r="AJ83" s="11">
        <f>'OddsRatio_working_3-way'!U83/(3*'OddsRatio_working_3-way'!X83^(1/3))*SIN(('OddsRatio_working_3-way'!Y83+2*PI())/3)</f>
        <v>-0.42405888474018627</v>
      </c>
      <c r="AK83" s="11">
        <f>'OddsRatio_working_3-way'!U83/(3*'OddsRatio_working_3-way'!X83^(1/3))*SIN(('OddsRatio_working_3-way'!Y83+4*PI())/3)</f>
        <v>0.47961342100016707</v>
      </c>
      <c r="AL83" s="11">
        <f>'OddsRatio_working_3-way'!Z83+'OddsRatio_working_3-way'!AF83</f>
        <v>1.0434708979568057</v>
      </c>
      <c r="AM83" s="11">
        <f>'OddsRatio_working_3-way'!AA83+'OddsRatio_working_3-way'!AG83</f>
        <v>-0.61795872837161725</v>
      </c>
      <c r="AN83" s="11">
        <f>'OddsRatio_working_3-way'!AB83+'OddsRatio_working_3-way'!AH83</f>
        <v>-0.42551216958518856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1.0434708979568057</v>
      </c>
      <c r="AS83" s="11">
        <f>IF(('OddsRatio_working_3-way'!X83=0),IF(Q83&gt;0,-Q83^(1/3),(-Q83)^(1/3)),'OddsRatio_working_3-way'!AM83-'OddsRatio_working_3-way'!R83/3)</f>
        <v>-0.61795872837161725</v>
      </c>
      <c r="AT83" s="11">
        <f>IF(('OddsRatio_working_3-way'!X83=0),IF(Q83&gt;0,-Q83^(1/3),(-Q83)^(1/3)),'OddsRatio_working_3-way'!AN83-'OddsRatio_working_3-way'!R83/3)</f>
        <v>-0.42551216958518856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1.71</v>
      </c>
      <c r="B84" s="4">
        <f>IF('True_Odds_Calculator_3-way'!B83="","",'True_Odds_Calculator_3-way'!B83)</f>
        <v>3.91</v>
      </c>
      <c r="C84" s="4">
        <f>IF('True_Odds_Calculator_3-way'!C83="","",'True_Odds_Calculator_3-way'!C83)</f>
        <v>5.21</v>
      </c>
      <c r="D84" s="9">
        <f t="shared" si="26"/>
        <v>0.57122919598360755</v>
      </c>
      <c r="E84" s="9">
        <f t="shared" si="27"/>
        <v>0.24531165977270275</v>
      </c>
      <c r="F84" s="9">
        <f t="shared" si="28"/>
        <v>0.18345914424368978</v>
      </c>
      <c r="G84" s="9">
        <f t="shared" si="29"/>
        <v>1.0571983104405056</v>
      </c>
      <c r="H84" s="9">
        <f t="shared" si="30"/>
        <v>1.750610800412759</v>
      </c>
      <c r="I84" s="9">
        <f t="shared" si="31"/>
        <v>4.0764470833818711</v>
      </c>
      <c r="J84" s="9">
        <f t="shared" si="32"/>
        <v>5.4508048869545282</v>
      </c>
      <c r="K84" s="11">
        <f t="shared" si="33"/>
        <v>0.58479532163742687</v>
      </c>
      <c r="L84" s="11">
        <f t="shared" si="34"/>
        <v>0.25575447570332482</v>
      </c>
      <c r="M84" s="11">
        <f t="shared" si="35"/>
        <v>0.19193857965451055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-0.24970247237938659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0.2247766379047304</v>
      </c>
      <c r="Q84" s="11">
        <f>2*'OddsRatio_working_3-way'!K84*'OddsRatio_working_3-way'!L84*'OddsRatio_working_3-way'!M84</f>
        <v>5.7414211469918354E-2</v>
      </c>
      <c r="R84" s="11">
        <f t="shared" si="36"/>
        <v>0</v>
      </c>
      <c r="S84" s="11">
        <f t="shared" si="37"/>
        <v>-0.90017786272942868</v>
      </c>
      <c r="T84" s="11">
        <f t="shared" si="38"/>
        <v>-0.22993048856434953</v>
      </c>
      <c r="U84" s="11">
        <f>'OddsRatio_working_3-way'!S84-'OddsRatio_working_3-way'!R84^2/3</f>
        <v>-0.90017786272942868</v>
      </c>
      <c r="V84" s="11">
        <f>'OddsRatio_working_3-way'!S84*'OddsRatio_working_3-way'!R84/3-2*'OddsRatio_working_3-way'!R84^3/27-'OddsRatio_working_3-way'!T84</f>
        <v>0.22993048856434953</v>
      </c>
      <c r="W84" s="11">
        <f>'OddsRatio_working_3-way'!V84^2+4*'OddsRatio_working_3-way'!U84^3/27</f>
        <v>-5.5196013666047657E-2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0.16436547937256177</v>
      </c>
      <c r="Y84" s="11">
        <f>IF('OddsRatio_working_3-way'!W84&gt;=0,IF('OddsRatio_working_3-way'!V84+SQRT('OddsRatio_working_3-way'!W84)&gt;0,0,PI()),ACOS('OddsRatio_working_3-way'!V84/(2*'OddsRatio_working_3-way'!X84)))</f>
        <v>0.79617031353290146</v>
      </c>
      <c r="Z84" s="11">
        <f>'OddsRatio_working_3-way'!X84^(1/3)*COS('OddsRatio_working_3-way'!Y84/3)</f>
        <v>0.5285991552202528</v>
      </c>
      <c r="AA84" s="11">
        <f>'OddsRatio_working_3-way'!X84^(1/3)*COS(('OddsRatio_working_3-way'!Y84+2*PI())/3)</f>
        <v>-0.38872491870945175</v>
      </c>
      <c r="AB84" s="11">
        <f>'OddsRatio_working_3-way'!X84^(1/3)*COS(('OddsRatio_working_3-way'!Y84+4*PI())/3)</f>
        <v>-0.13987423651080122</v>
      </c>
      <c r="AC84" s="11">
        <f>'OddsRatio_working_3-way'!X84^(1/3)*SIN('OddsRatio_working_3-way'!Y84/3)</f>
        <v>0.14367400835541316</v>
      </c>
      <c r="AD84" s="11">
        <f>'OddsRatio_working_3-way'!X84^(1/3)*SIN(('OddsRatio_working_3-way'!Y84+2*PI())/3)</f>
        <v>0.38594329266202615</v>
      </c>
      <c r="AE84" s="11">
        <f>'OddsRatio_working_3-way'!X84^(1/3)*SIN(('OddsRatio_working_3-way'!Y84+4*PI())/3)</f>
        <v>-0.52961730101743909</v>
      </c>
      <c r="AF84" s="11">
        <f>-'OddsRatio_working_3-way'!U84/(3*'OddsRatio_working_3-way'!X84^(1/3))*COS(('OddsRatio_working_3-way'!Y84)/3)</f>
        <v>0.5285991552202528</v>
      </c>
      <c r="AG84" s="11">
        <f>-'OddsRatio_working_3-way'!U84/(3*'OddsRatio_working_3-way'!X84^(1/3))*COS(('OddsRatio_working_3-way'!Y84+2*PI())/3)</f>
        <v>-0.38872491870945175</v>
      </c>
      <c r="AH84" s="11">
        <f>-'OddsRatio_working_3-way'!U84/(3*'OddsRatio_working_3-way'!X84^(1/3))*COS(('OddsRatio_working_3-way'!Y84+4*PI())/3)</f>
        <v>-0.13987423651080122</v>
      </c>
      <c r="AI84" s="11">
        <f>'OddsRatio_working_3-way'!U84/(3*'OddsRatio_working_3-way'!X84^(1/3))*SIN(('OddsRatio_working_3-way'!Y84)/3)</f>
        <v>-0.14367400835541316</v>
      </c>
      <c r="AJ84" s="11">
        <f>'OddsRatio_working_3-way'!U84/(3*'OddsRatio_working_3-way'!X84^(1/3))*SIN(('OddsRatio_working_3-way'!Y84+2*PI())/3)</f>
        <v>-0.38594329266202615</v>
      </c>
      <c r="AK84" s="11">
        <f>'OddsRatio_working_3-way'!U84/(3*'OddsRatio_working_3-way'!X84^(1/3))*SIN(('OddsRatio_working_3-way'!Y84+4*PI())/3)</f>
        <v>0.52961730101743909</v>
      </c>
      <c r="AL84" s="11">
        <f>'OddsRatio_working_3-way'!Z84+'OddsRatio_working_3-way'!AF84</f>
        <v>1.0571983104405056</v>
      </c>
      <c r="AM84" s="11">
        <f>'OddsRatio_working_3-way'!AA84+'OddsRatio_working_3-way'!AG84</f>
        <v>-0.7774498374189035</v>
      </c>
      <c r="AN84" s="11">
        <f>'OddsRatio_working_3-way'!AB84+'OddsRatio_working_3-way'!AH84</f>
        <v>-0.27974847302160244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1.0571983104405056</v>
      </c>
      <c r="AS84" s="11">
        <f>IF(('OddsRatio_working_3-way'!X84=0),IF(Q84&gt;0,-Q84^(1/3),(-Q84)^(1/3)),'OddsRatio_working_3-way'!AM84-'OddsRatio_working_3-way'!R84/3)</f>
        <v>-0.7774498374189035</v>
      </c>
      <c r="AT84" s="11">
        <f>IF(('OddsRatio_working_3-way'!X84=0),IF(Q84&gt;0,-Q84^(1/3),(-Q84)^(1/3)),'OddsRatio_working_3-way'!AN84-'OddsRatio_working_3-way'!R84/3)</f>
        <v>-0.27974847302160244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5.0599999999999996</v>
      </c>
      <c r="B85" s="4">
        <f>IF('True_Odds_Calculator_3-way'!B84="","",'True_Odds_Calculator_3-way'!B84)</f>
        <v>3.9</v>
      </c>
      <c r="C85" s="4">
        <f>IF('True_Odds_Calculator_3-way'!C84="","",'True_Odds_Calculator_3-way'!C84)</f>
        <v>1.74</v>
      </c>
      <c r="D85" s="9">
        <f t="shared" si="26"/>
        <v>0.19001339707789033</v>
      </c>
      <c r="E85" s="9">
        <f t="shared" si="27"/>
        <v>0.24722809577641647</v>
      </c>
      <c r="F85" s="9">
        <f t="shared" si="28"/>
        <v>0.56275850714569331</v>
      </c>
      <c r="G85" s="9">
        <f t="shared" si="29"/>
        <v>1.049947490323019</v>
      </c>
      <c r="H85" s="9">
        <f t="shared" si="30"/>
        <v>5.2627868107114564</v>
      </c>
      <c r="I85" s="9">
        <f t="shared" si="31"/>
        <v>4.0448477219367547</v>
      </c>
      <c r="J85" s="9">
        <f t="shared" si="32"/>
        <v>1.7769611428390342</v>
      </c>
      <c r="K85" s="11">
        <f t="shared" si="33"/>
        <v>0.19762845849802374</v>
      </c>
      <c r="L85" s="11">
        <f t="shared" si="34"/>
        <v>0.25641025641025644</v>
      </c>
      <c r="M85" s="11">
        <f t="shared" si="35"/>
        <v>0.57471264367816088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-0.25374142765447116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0.2242468509335076</v>
      </c>
      <c r="Q85" s="11">
        <f>2*'OddsRatio_working_3-way'!K85*'OddsRatio_working_3-way'!L85*'OddsRatio_working_3-way'!M85</f>
        <v>5.824593530740458E-2</v>
      </c>
      <c r="R85" s="11">
        <f t="shared" si="36"/>
        <v>0</v>
      </c>
      <c r="S85" s="11">
        <f t="shared" si="37"/>
        <v>-0.88376128804190623</v>
      </c>
      <c r="T85" s="11">
        <f t="shared" si="38"/>
        <v>-0.22954838650439127</v>
      </c>
      <c r="U85" s="11">
        <f>'OddsRatio_working_3-way'!S85-'OddsRatio_working_3-way'!R85^2/3</f>
        <v>-0.88376128804190623</v>
      </c>
      <c r="V85" s="11">
        <f>'OddsRatio_working_3-way'!S85*'OddsRatio_working_3-way'!R85/3-2*'OddsRatio_working_3-way'!R85^3/27-'OddsRatio_working_3-way'!T85</f>
        <v>0.22954838650439127</v>
      </c>
      <c r="W85" s="11">
        <f>'OddsRatio_working_3-way'!V85^2+4*'OddsRatio_working_3-way'!U85^3/27</f>
        <v>-4.95664458725786E-2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0.15988973358173125</v>
      </c>
      <c r="Y85" s="11">
        <f>IF('OddsRatio_working_3-way'!W85&gt;=0,IF('OddsRatio_working_3-way'!V85+SQRT('OddsRatio_working_3-way'!W85)&gt;0,0,PI()),ACOS('OddsRatio_working_3-way'!V85/(2*'OddsRatio_working_3-way'!X85)))</f>
        <v>0.77011097214118307</v>
      </c>
      <c r="Z85" s="11">
        <f>'OddsRatio_working_3-way'!X85^(1/3)*COS('OddsRatio_working_3-way'!Y85/3)</f>
        <v>0.52497374516150963</v>
      </c>
      <c r="AA85" s="11">
        <f>'OddsRatio_working_3-way'!X85^(1/3)*COS(('OddsRatio_working_3-way'!Y85+2*PI())/3)</f>
        <v>-0.3818277590312934</v>
      </c>
      <c r="AB85" s="11">
        <f>'OddsRatio_working_3-way'!X85^(1/3)*COS(('OddsRatio_working_3-way'!Y85+4*PI())/3)</f>
        <v>-0.14314598613021637</v>
      </c>
      <c r="AC85" s="11">
        <f>'OddsRatio_working_3-way'!X85^(1/3)*SIN('OddsRatio_working_3-way'!Y85/3)</f>
        <v>0.13780298583509409</v>
      </c>
      <c r="AD85" s="11">
        <f>'OddsRatio_working_3-way'!X85^(1/3)*SIN(('OddsRatio_working_3-way'!Y85+2*PI())/3)</f>
        <v>0.38573910671217837</v>
      </c>
      <c r="AE85" s="11">
        <f>'OddsRatio_working_3-way'!X85^(1/3)*SIN(('OddsRatio_working_3-way'!Y85+4*PI())/3)</f>
        <v>-0.52354209254727235</v>
      </c>
      <c r="AF85" s="11">
        <f>-'OddsRatio_working_3-way'!U85/(3*'OddsRatio_working_3-way'!X85^(1/3))*COS(('OddsRatio_working_3-way'!Y85)/3)</f>
        <v>0.52497374516150952</v>
      </c>
      <c r="AG85" s="11">
        <f>-'OddsRatio_working_3-way'!U85/(3*'OddsRatio_working_3-way'!X85^(1/3))*COS(('OddsRatio_working_3-way'!Y85+2*PI())/3)</f>
        <v>-0.38182775903129335</v>
      </c>
      <c r="AH85" s="11">
        <f>-'OddsRatio_working_3-way'!U85/(3*'OddsRatio_working_3-way'!X85^(1/3))*COS(('OddsRatio_working_3-way'!Y85+4*PI())/3)</f>
        <v>-0.14314598613021634</v>
      </c>
      <c r="AI85" s="11">
        <f>'OddsRatio_working_3-way'!U85/(3*'OddsRatio_working_3-way'!X85^(1/3))*SIN(('OddsRatio_working_3-way'!Y85)/3)</f>
        <v>-0.13780298583509404</v>
      </c>
      <c r="AJ85" s="11">
        <f>'OddsRatio_working_3-way'!U85/(3*'OddsRatio_working_3-way'!X85^(1/3))*SIN(('OddsRatio_working_3-way'!Y85+2*PI())/3)</f>
        <v>-0.38573910671217831</v>
      </c>
      <c r="AK85" s="11">
        <f>'OddsRatio_working_3-way'!U85/(3*'OddsRatio_working_3-way'!X85^(1/3))*SIN(('OddsRatio_working_3-way'!Y85+4*PI())/3)</f>
        <v>0.52354209254727224</v>
      </c>
      <c r="AL85" s="11">
        <f>'OddsRatio_working_3-way'!Z85+'OddsRatio_working_3-way'!AF85</f>
        <v>1.049947490323019</v>
      </c>
      <c r="AM85" s="11">
        <f>'OddsRatio_working_3-way'!AA85+'OddsRatio_working_3-way'!AG85</f>
        <v>-0.7636555180625868</v>
      </c>
      <c r="AN85" s="11">
        <f>'OddsRatio_working_3-way'!AB85+'OddsRatio_working_3-way'!AH85</f>
        <v>-0.28629197226043268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1.049947490323019</v>
      </c>
      <c r="AS85" s="11">
        <f>IF(('OddsRatio_working_3-way'!X85=0),IF(Q85&gt;0,-Q85^(1/3),(-Q85)^(1/3)),'OddsRatio_working_3-way'!AM85-'OddsRatio_working_3-way'!R85/3)</f>
        <v>-0.7636555180625868</v>
      </c>
      <c r="AT85" s="11">
        <f>IF(('OddsRatio_working_3-way'!X85=0),IF(Q85&gt;0,-Q85^(1/3),(-Q85)^(1/3)),'OddsRatio_working_3-way'!AN85-'OddsRatio_working_3-way'!R85/3)</f>
        <v>-0.28629197226043268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3.83</v>
      </c>
      <c r="B86" s="4">
        <f>IF('True_Odds_Calculator_3-way'!B85="","",'True_Odds_Calculator_3-way'!B85)</f>
        <v>4.04</v>
      </c>
      <c r="C86" s="4">
        <f>IF('True_Odds_Calculator_3-way'!C85="","",'True_Odds_Calculator_3-way'!C85)</f>
        <v>1.92</v>
      </c>
      <c r="D86" s="9">
        <f t="shared" si="26"/>
        <v>0.25210080281476543</v>
      </c>
      <c r="E86" s="9">
        <f t="shared" si="27"/>
        <v>0.23884540353337369</v>
      </c>
      <c r="F86" s="9">
        <f t="shared" si="28"/>
        <v>0.5090537936518611</v>
      </c>
      <c r="G86" s="9">
        <f t="shared" si="29"/>
        <v>1.0482923169769085</v>
      </c>
      <c r="H86" s="9">
        <f t="shared" si="30"/>
        <v>3.9666672570446511</v>
      </c>
      <c r="I86" s="9">
        <f t="shared" si="31"/>
        <v>4.186808643609802</v>
      </c>
      <c r="J86" s="9">
        <f t="shared" si="32"/>
        <v>1.9644289316187558</v>
      </c>
      <c r="K86" s="11">
        <f t="shared" si="33"/>
        <v>0.2610966057441253</v>
      </c>
      <c r="L86" s="11">
        <f t="shared" si="34"/>
        <v>0.24752475247524752</v>
      </c>
      <c r="M86" s="11">
        <f t="shared" si="35"/>
        <v>0.52083333333333337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-0.26641978819291856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0.22855377900714355</v>
      </c>
      <c r="Q86" s="11">
        <f>2*'OddsRatio_working_3-way'!K86*'OddsRatio_working_3-way'!L86*'OddsRatio_working_3-way'!M86</f>
        <v>6.7320700738481162E-2</v>
      </c>
      <c r="R86" s="11">
        <f t="shared" si="36"/>
        <v>0</v>
      </c>
      <c r="S86" s="11">
        <f t="shared" si="37"/>
        <v>-0.85787088323050664</v>
      </c>
      <c r="T86" s="11">
        <f t="shared" si="38"/>
        <v>-0.25268656354359548</v>
      </c>
      <c r="U86" s="11">
        <f>'OddsRatio_working_3-way'!S86-'OddsRatio_working_3-way'!R86^2/3</f>
        <v>-0.85787088323050664</v>
      </c>
      <c r="V86" s="11">
        <f>'OddsRatio_working_3-way'!S86*'OddsRatio_working_3-way'!R86/3-2*'OddsRatio_working_3-way'!R86^3/27-'OddsRatio_working_3-way'!T86</f>
        <v>0.25268656354359548</v>
      </c>
      <c r="W86" s="11">
        <f>'OddsRatio_working_3-way'!V86^2+4*'OddsRatio_working_3-way'!U86^3/27</f>
        <v>-2.968188602036112E-2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0.15291532413057288</v>
      </c>
      <c r="Y86" s="11">
        <f>IF('OddsRatio_working_3-way'!W86&gt;=0,IF('OddsRatio_working_3-way'!V86+SQRT('OddsRatio_working_3-way'!W86)&gt;0,0,PI()),ACOS('OddsRatio_working_3-way'!V86/(2*'OddsRatio_working_3-way'!X86)))</f>
        <v>0.59841355533695273</v>
      </c>
      <c r="Z86" s="11">
        <f>'OddsRatio_working_3-way'!X86^(1/3)*COS('OddsRatio_working_3-way'!Y86/3)</f>
        <v>0.52414615848845425</v>
      </c>
      <c r="AA86" s="11">
        <f>'OddsRatio_working_3-way'!X86^(1/3)*COS(('OddsRatio_working_3-way'!Y86+2*PI())/3)</f>
        <v>-0.35383812822243949</v>
      </c>
      <c r="AB86" s="11">
        <f>'OddsRatio_working_3-way'!X86^(1/3)*COS(('OddsRatio_working_3-way'!Y86+4*PI())/3)</f>
        <v>-0.17030803026601501</v>
      </c>
      <c r="AC86" s="11">
        <f>'OddsRatio_working_3-way'!X86^(1/3)*SIN('OddsRatio_working_3-way'!Y86/3)</f>
        <v>0.10596115145954031</v>
      </c>
      <c r="AD86" s="11">
        <f>'OddsRatio_working_3-way'!X86^(1/3)*SIN(('OddsRatio_working_3-way'!Y86+2*PI())/3)</f>
        <v>0.40094331281725598</v>
      </c>
      <c r="AE86" s="11">
        <f>'OddsRatio_working_3-way'!X86^(1/3)*SIN(('OddsRatio_working_3-way'!Y86+4*PI())/3)</f>
        <v>-0.50690446427679614</v>
      </c>
      <c r="AF86" s="11">
        <f>-'OddsRatio_working_3-way'!U86/(3*'OddsRatio_working_3-way'!X86^(1/3))*COS(('OddsRatio_working_3-way'!Y86)/3)</f>
        <v>0.52414615848845425</v>
      </c>
      <c r="AG86" s="11">
        <f>-'OddsRatio_working_3-way'!U86/(3*'OddsRatio_working_3-way'!X86^(1/3))*COS(('OddsRatio_working_3-way'!Y86+2*PI())/3)</f>
        <v>-0.35383812822243949</v>
      </c>
      <c r="AH86" s="11">
        <f>-'OddsRatio_working_3-way'!U86/(3*'OddsRatio_working_3-way'!X86^(1/3))*COS(('OddsRatio_working_3-way'!Y86+4*PI())/3)</f>
        <v>-0.17030803026601501</v>
      </c>
      <c r="AI86" s="11">
        <f>'OddsRatio_working_3-way'!U86/(3*'OddsRatio_working_3-way'!X86^(1/3))*SIN(('OddsRatio_working_3-way'!Y86)/3)</f>
        <v>-0.10596115145954031</v>
      </c>
      <c r="AJ86" s="11">
        <f>'OddsRatio_working_3-way'!U86/(3*'OddsRatio_working_3-way'!X86^(1/3))*SIN(('OddsRatio_working_3-way'!Y86+2*PI())/3)</f>
        <v>-0.40094331281725598</v>
      </c>
      <c r="AK86" s="11">
        <f>'OddsRatio_working_3-way'!U86/(3*'OddsRatio_working_3-way'!X86^(1/3))*SIN(('OddsRatio_working_3-way'!Y86+4*PI())/3)</f>
        <v>0.50690446427679614</v>
      </c>
      <c r="AL86" s="11">
        <f>'OddsRatio_working_3-way'!Z86+'OddsRatio_working_3-way'!AF86</f>
        <v>1.0482923169769085</v>
      </c>
      <c r="AM86" s="11">
        <f>'OddsRatio_working_3-way'!AA86+'OddsRatio_working_3-way'!AG86</f>
        <v>-0.70767625644487897</v>
      </c>
      <c r="AN86" s="11">
        <f>'OddsRatio_working_3-way'!AB86+'OddsRatio_working_3-way'!AH86</f>
        <v>-0.34061606053203003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1.0482923169769085</v>
      </c>
      <c r="AS86" s="11">
        <f>IF(('OddsRatio_working_3-way'!X86=0),IF(Q86&gt;0,-Q86^(1/3),(-Q86)^(1/3)),'OddsRatio_working_3-way'!AM86-'OddsRatio_working_3-way'!R86/3)</f>
        <v>-0.70767625644487897</v>
      </c>
      <c r="AT86" s="11">
        <f>IF(('OddsRatio_working_3-way'!X86=0),IF(Q86&gt;0,-Q86^(1/3),(-Q86)^(1/3)),'OddsRatio_working_3-way'!AN86-'OddsRatio_working_3-way'!R86/3)</f>
        <v>-0.34061606053203003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1.89</v>
      </c>
      <c r="B87" s="4">
        <f>IF('True_Odds_Calculator_3-way'!B86="","",'True_Odds_Calculator_3-way'!B86)</f>
        <v>3.63</v>
      </c>
      <c r="C87" s="4">
        <f>IF('True_Odds_Calculator_3-way'!C86="","",'True_Odds_Calculator_3-way'!C86)</f>
        <v>4.45</v>
      </c>
      <c r="D87" s="9">
        <f t="shared" si="26"/>
        <v>0.51728945101593349</v>
      </c>
      <c r="E87" s="9">
        <f t="shared" si="27"/>
        <v>0.26613287400382113</v>
      </c>
      <c r="F87" s="9">
        <f t="shared" si="28"/>
        <v>0.2165776749802456</v>
      </c>
      <c r="G87" s="9">
        <f t="shared" si="29"/>
        <v>1.0484872681777884</v>
      </c>
      <c r="H87" s="9">
        <f t="shared" si="30"/>
        <v>1.9331536686782311</v>
      </c>
      <c r="I87" s="9">
        <f t="shared" si="31"/>
        <v>3.7575215153075829</v>
      </c>
      <c r="J87" s="9">
        <f t="shared" si="32"/>
        <v>4.6172810752133691</v>
      </c>
      <c r="K87" s="11">
        <f t="shared" si="33"/>
        <v>0.52910052910052918</v>
      </c>
      <c r="L87" s="11">
        <f t="shared" si="34"/>
        <v>0.27548209366391185</v>
      </c>
      <c r="M87" s="11">
        <f t="shared" si="35"/>
        <v>0.2247191011235955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-0.26450653723381001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0.22829917280036452</v>
      </c>
      <c r="Q87" s="11">
        <f>2*'OddsRatio_working_3-way'!K87*'OddsRatio_working_3-way'!L87*'OddsRatio_working_3-way'!M87</f>
        <v>6.5509088321481931E-2</v>
      </c>
      <c r="R87" s="11">
        <f t="shared" si="36"/>
        <v>0</v>
      </c>
      <c r="S87" s="11">
        <f t="shared" si="37"/>
        <v>-0.86311353657985368</v>
      </c>
      <c r="T87" s="11">
        <f t="shared" si="38"/>
        <v>-0.247665290266816</v>
      </c>
      <c r="U87" s="11">
        <f>'OddsRatio_working_3-way'!S87-'OddsRatio_working_3-way'!R87^2/3</f>
        <v>-0.86311353657985368</v>
      </c>
      <c r="V87" s="11">
        <f>'OddsRatio_working_3-way'!S87*'OddsRatio_working_3-way'!R87/3-2*'OddsRatio_working_3-way'!R87^3/27-'OddsRatio_working_3-way'!T87</f>
        <v>0.247665290266816</v>
      </c>
      <c r="W87" s="11">
        <f>'OddsRatio_working_3-way'!V87^2+4*'OddsRatio_working_3-way'!U87^3/27</f>
        <v>-3.3919586360051324E-2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0.15431921653102501</v>
      </c>
      <c r="Y87" s="11">
        <f>IF('OddsRatio_working_3-way'!W87&gt;=0,IF('OddsRatio_working_3-way'!V87+SQRT('OddsRatio_working_3-way'!W87)&gt;0,0,PI()),ACOS('OddsRatio_working_3-way'!V87/(2*'OddsRatio_working_3-way'!X87)))</f>
        <v>0.63941538530766717</v>
      </c>
      <c r="Z87" s="11">
        <f>'OddsRatio_working_3-way'!X87^(1/3)*COS('OddsRatio_working_3-way'!Y87/3)</f>
        <v>0.52424363408889418</v>
      </c>
      <c r="AA87" s="11">
        <f>'OddsRatio_working_3-way'!X87^(1/3)*COS(('OddsRatio_working_3-way'!Y87+2*PI())/3)</f>
        <v>-0.36038087888057313</v>
      </c>
      <c r="AB87" s="11">
        <f>'OddsRatio_working_3-way'!X87^(1/3)*COS(('OddsRatio_working_3-way'!Y87+4*PI())/3)</f>
        <v>-0.16386275520832119</v>
      </c>
      <c r="AC87" s="11">
        <f>'OddsRatio_working_3-way'!X87^(1/3)*SIN('OddsRatio_working_3-way'!Y87/3)</f>
        <v>0.11345979160281484</v>
      </c>
      <c r="AD87" s="11">
        <f>'OddsRatio_working_3-way'!X87^(1/3)*SIN(('OddsRatio_working_3-way'!Y87+2*PI())/3)</f>
        <v>0.39727840909184864</v>
      </c>
      <c r="AE87" s="11">
        <f>'OddsRatio_working_3-way'!X87^(1/3)*SIN(('OddsRatio_working_3-way'!Y87+4*PI())/3)</f>
        <v>-0.51073820069466347</v>
      </c>
      <c r="AF87" s="11">
        <f>-'OddsRatio_working_3-way'!U87/(3*'OddsRatio_working_3-way'!X87^(1/3))*COS(('OddsRatio_working_3-way'!Y87)/3)</f>
        <v>0.52424363408889418</v>
      </c>
      <c r="AG87" s="11">
        <f>-'OddsRatio_working_3-way'!U87/(3*'OddsRatio_working_3-way'!X87^(1/3))*COS(('OddsRatio_working_3-way'!Y87+2*PI())/3)</f>
        <v>-0.36038087888057313</v>
      </c>
      <c r="AH87" s="11">
        <f>-'OddsRatio_working_3-way'!U87/(3*'OddsRatio_working_3-way'!X87^(1/3))*COS(('OddsRatio_working_3-way'!Y87+4*PI())/3)</f>
        <v>-0.16386275520832119</v>
      </c>
      <c r="AI87" s="11">
        <f>'OddsRatio_working_3-way'!U87/(3*'OddsRatio_working_3-way'!X87^(1/3))*SIN(('OddsRatio_working_3-way'!Y87)/3)</f>
        <v>-0.11345979160281484</v>
      </c>
      <c r="AJ87" s="11">
        <f>'OddsRatio_working_3-way'!U87/(3*'OddsRatio_working_3-way'!X87^(1/3))*SIN(('OddsRatio_working_3-way'!Y87+2*PI())/3)</f>
        <v>-0.39727840909184864</v>
      </c>
      <c r="AK87" s="11">
        <f>'OddsRatio_working_3-way'!U87/(3*'OddsRatio_working_3-way'!X87^(1/3))*SIN(('OddsRatio_working_3-way'!Y87+4*PI())/3)</f>
        <v>0.51073820069466347</v>
      </c>
      <c r="AL87" s="11">
        <f>'OddsRatio_working_3-way'!Z87+'OddsRatio_working_3-way'!AF87</f>
        <v>1.0484872681777884</v>
      </c>
      <c r="AM87" s="11">
        <f>'OddsRatio_working_3-way'!AA87+'OddsRatio_working_3-way'!AG87</f>
        <v>-0.72076175776114626</v>
      </c>
      <c r="AN87" s="11">
        <f>'OddsRatio_working_3-way'!AB87+'OddsRatio_working_3-way'!AH87</f>
        <v>-0.32772551041664238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1.0484872681777884</v>
      </c>
      <c r="AS87" s="11">
        <f>IF(('OddsRatio_working_3-way'!X87=0),IF(Q87&gt;0,-Q87^(1/3),(-Q87)^(1/3)),'OddsRatio_working_3-way'!AM87-'OddsRatio_working_3-way'!R87/3)</f>
        <v>-0.72076175776114626</v>
      </c>
      <c r="AT87" s="11">
        <f>IF(('OddsRatio_working_3-way'!X87=0),IF(Q87&gt;0,-Q87^(1/3),(-Q87)^(1/3)),'OddsRatio_working_3-way'!AN87-'OddsRatio_working_3-way'!R87/3)</f>
        <v>-0.32772551041664238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1.67</v>
      </c>
      <c r="B88" s="4">
        <f>IF('True_Odds_Calculator_3-way'!B87="","",'True_Odds_Calculator_3-way'!B87)</f>
        <v>3.99</v>
      </c>
      <c r="C88" s="4">
        <f>IF('True_Odds_Calculator_3-way'!C87="","",'True_Odds_Calculator_3-way'!C87)</f>
        <v>5.49</v>
      </c>
      <c r="D88" s="9">
        <f t="shared" si="26"/>
        <v>0.58549558882771935</v>
      </c>
      <c r="E88" s="9">
        <f t="shared" si="27"/>
        <v>0.24042042611804004</v>
      </c>
      <c r="F88" s="9">
        <f t="shared" si="28"/>
        <v>0.17408398505424061</v>
      </c>
      <c r="G88" s="9">
        <f t="shared" si="29"/>
        <v>1.0566489518662721</v>
      </c>
      <c r="H88" s="9">
        <f t="shared" si="30"/>
        <v>1.7079547977504022</v>
      </c>
      <c r="I88" s="9">
        <f t="shared" si="31"/>
        <v>4.1593803660801543</v>
      </c>
      <c r="J88" s="9">
        <f t="shared" si="32"/>
        <v>5.7443537938795624</v>
      </c>
      <c r="K88" s="11">
        <f t="shared" si="33"/>
        <v>0.5988023952095809</v>
      </c>
      <c r="L88" s="11">
        <f t="shared" si="34"/>
        <v>0.25062656641604009</v>
      </c>
      <c r="M88" s="11">
        <f t="shared" si="35"/>
        <v>0.18214936247723132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-0.24588419884281998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0.22279010463125404</v>
      </c>
      <c r="Q88" s="11">
        <f>2*'OddsRatio_working_3-way'!K88*'OddsRatio_working_3-way'!L88*'OddsRatio_working_3-way'!M88</f>
        <v>5.4672418314418179E-2</v>
      </c>
      <c r="R88" s="11">
        <f t="shared" si="36"/>
        <v>0</v>
      </c>
      <c r="S88" s="11">
        <f t="shared" si="37"/>
        <v>-0.90607735543702539</v>
      </c>
      <c r="T88" s="11">
        <f t="shared" si="38"/>
        <v>-0.22235027127288973</v>
      </c>
      <c r="U88" s="11">
        <f>'OddsRatio_working_3-way'!S88-'OddsRatio_working_3-way'!R88^2/3</f>
        <v>-0.90607735543702539</v>
      </c>
      <c r="V88" s="11">
        <f>'OddsRatio_working_3-way'!S88*'OddsRatio_working_3-way'!R88/3-2*'OddsRatio_working_3-way'!R88^3/27-'OddsRatio_working_3-way'!T88</f>
        <v>0.22235027127288973</v>
      </c>
      <c r="W88" s="11">
        <f>'OddsRatio_working_3-way'!V88^2+4*'OddsRatio_working_3-way'!U88^3/27</f>
        <v>-6.0763011775557194E-2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0.16598392611235346</v>
      </c>
      <c r="Y88" s="11">
        <f>IF('OddsRatio_working_3-way'!W88&gt;=0,IF('OddsRatio_working_3-way'!V88+SQRT('OddsRatio_working_3-way'!W88)&gt;0,0,PI()),ACOS('OddsRatio_working_3-way'!V88/(2*'OddsRatio_working_3-way'!X88)))</f>
        <v>0.83686420384759774</v>
      </c>
      <c r="Z88" s="11">
        <f>'OddsRatio_working_3-way'!X88^(1/3)*COS('OddsRatio_working_3-way'!Y88/3)</f>
        <v>0.52832447593313603</v>
      </c>
      <c r="AA88" s="11">
        <f>'OddsRatio_working_3-way'!X88^(1/3)*COS(('OddsRatio_working_3-way'!Y88+2*PI())/3)</f>
        <v>-0.39521289594560777</v>
      </c>
      <c r="AB88" s="11">
        <f>'OddsRatio_working_3-way'!X88^(1/3)*COS(('OddsRatio_working_3-way'!Y88+4*PI())/3)</f>
        <v>-0.13311157998752865</v>
      </c>
      <c r="AC88" s="11">
        <f>'OddsRatio_working_3-way'!X88^(1/3)*SIN('OddsRatio_working_3-way'!Y88/3)</f>
        <v>0.15132426532335236</v>
      </c>
      <c r="AD88" s="11">
        <f>'OddsRatio_working_3-way'!X88^(1/3)*SIN(('OddsRatio_working_3-way'!Y88+2*PI())/3)</f>
        <v>0.38188028493751991</v>
      </c>
      <c r="AE88" s="11">
        <f>'OddsRatio_working_3-way'!X88^(1/3)*SIN(('OddsRatio_working_3-way'!Y88+4*PI())/3)</f>
        <v>-0.53320455026087221</v>
      </c>
      <c r="AF88" s="11">
        <f>-'OddsRatio_working_3-way'!U88/(3*'OddsRatio_working_3-way'!X88^(1/3))*COS(('OddsRatio_working_3-way'!Y88)/3)</f>
        <v>0.52832447593313592</v>
      </c>
      <c r="AG88" s="11">
        <f>-'OddsRatio_working_3-way'!U88/(3*'OddsRatio_working_3-way'!X88^(1/3))*COS(('OddsRatio_working_3-way'!Y88+2*PI())/3)</f>
        <v>-0.39521289594560771</v>
      </c>
      <c r="AH88" s="11">
        <f>-'OddsRatio_working_3-way'!U88/(3*'OddsRatio_working_3-way'!X88^(1/3))*COS(('OddsRatio_working_3-way'!Y88+4*PI())/3)</f>
        <v>-0.13311157998752862</v>
      </c>
      <c r="AI88" s="11">
        <f>'OddsRatio_working_3-way'!U88/(3*'OddsRatio_working_3-way'!X88^(1/3))*SIN(('OddsRatio_working_3-way'!Y88)/3)</f>
        <v>-0.15132426532335233</v>
      </c>
      <c r="AJ88" s="11">
        <f>'OddsRatio_working_3-way'!U88/(3*'OddsRatio_working_3-way'!X88^(1/3))*SIN(('OddsRatio_working_3-way'!Y88+2*PI())/3)</f>
        <v>-0.38188028493751985</v>
      </c>
      <c r="AK88" s="11">
        <f>'OddsRatio_working_3-way'!U88/(3*'OddsRatio_working_3-way'!X88^(1/3))*SIN(('OddsRatio_working_3-way'!Y88+4*PI())/3)</f>
        <v>0.5332045502608721</v>
      </c>
      <c r="AL88" s="11">
        <f>'OddsRatio_working_3-way'!Z88+'OddsRatio_working_3-way'!AF88</f>
        <v>1.0566489518662721</v>
      </c>
      <c r="AM88" s="11">
        <f>'OddsRatio_working_3-way'!AA88+'OddsRatio_working_3-way'!AG88</f>
        <v>-0.79042579189121542</v>
      </c>
      <c r="AN88" s="11">
        <f>'OddsRatio_working_3-way'!AB88+'OddsRatio_working_3-way'!AH88</f>
        <v>-0.2662231599750573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1.0566489518662721</v>
      </c>
      <c r="AS88" s="11">
        <f>IF(('OddsRatio_working_3-way'!X88=0),IF(Q88&gt;0,-Q88^(1/3),(-Q88)^(1/3)),'OddsRatio_working_3-way'!AM88-'OddsRatio_working_3-way'!R88/3)</f>
        <v>-0.79042579189121542</v>
      </c>
      <c r="AT88" s="11">
        <f>IF(('OddsRatio_working_3-way'!X88=0),IF(Q88&gt;0,-Q88^(1/3),(-Q88)^(1/3)),'OddsRatio_working_3-way'!AN88-'OddsRatio_working_3-way'!R88/3)</f>
        <v>-0.2662231599750573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1.59</v>
      </c>
      <c r="B89" s="4">
        <f>IF('True_Odds_Calculator_3-way'!B88="","",'True_Odds_Calculator_3-way'!B88)</f>
        <v>4.46</v>
      </c>
      <c r="C89" s="4">
        <f>IF('True_Odds_Calculator_3-way'!C88="","",'True_Odds_Calculator_3-way'!C88)</f>
        <v>5.61</v>
      </c>
      <c r="D89" s="9">
        <f t="shared" si="26"/>
        <v>0.61551339382146986</v>
      </c>
      <c r="E89" s="9">
        <f t="shared" si="27"/>
        <v>0.21444223734165879</v>
      </c>
      <c r="F89" s="9">
        <f t="shared" si="28"/>
        <v>0.17004436883687155</v>
      </c>
      <c r="G89" s="9">
        <f t="shared" si="29"/>
        <v>1.0587457891305183</v>
      </c>
      <c r="H89" s="9">
        <f t="shared" si="30"/>
        <v>1.6246600155870057</v>
      </c>
      <c r="I89" s="9">
        <f t="shared" si="31"/>
        <v>4.6632604303915937</v>
      </c>
      <c r="J89" s="9">
        <f t="shared" si="32"/>
        <v>5.8808180878916891</v>
      </c>
      <c r="K89" s="11">
        <f t="shared" si="33"/>
        <v>0.62893081761006286</v>
      </c>
      <c r="L89" s="11">
        <f t="shared" si="34"/>
        <v>0.22421524663677131</v>
      </c>
      <c r="M89" s="11">
        <f t="shared" si="35"/>
        <v>0.17825311942959002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-0.23655612178080987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0.21768226503373794</v>
      </c>
      <c r="Q89" s="11">
        <f>2*'OddsRatio_working_3-way'!K89*'OddsRatio_working_3-way'!L89*'OddsRatio_working_3-way'!M89</f>
        <v>5.027304042349607E-2</v>
      </c>
      <c r="R89" s="11">
        <f t="shared" si="36"/>
        <v>0</v>
      </c>
      <c r="S89" s="11">
        <f t="shared" si="37"/>
        <v>-0.92021404221125924</v>
      </c>
      <c r="T89" s="11">
        <f t="shared" si="38"/>
        <v>-0.21252056402107605</v>
      </c>
      <c r="U89" s="11">
        <f>'OddsRatio_working_3-way'!S89-'OddsRatio_working_3-way'!R89^2/3</f>
        <v>-0.92021404221125924</v>
      </c>
      <c r="V89" s="11">
        <f>'OddsRatio_working_3-way'!S89*'OddsRatio_working_3-way'!R89/3-2*'OddsRatio_working_3-way'!R89^3/27-'OddsRatio_working_3-way'!T89</f>
        <v>0.21252056402107605</v>
      </c>
      <c r="W89" s="11">
        <f>'OddsRatio_working_3-way'!V89^2+4*'OddsRatio_working_3-way'!U89^3/27</f>
        <v>-7.0276731711047258E-2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0.16988357913795224</v>
      </c>
      <c r="Y89" s="11">
        <f>IF('OddsRatio_working_3-way'!W89&gt;=0,IF('OddsRatio_working_3-way'!V89+SQRT('OddsRatio_working_3-way'!W89)&gt;0,0,PI()),ACOS('OddsRatio_working_3-way'!V89/(2*'OddsRatio_working_3-way'!X89)))</f>
        <v>0.89503842671364453</v>
      </c>
      <c r="Z89" s="11">
        <f>'OddsRatio_working_3-way'!X89^(1/3)*COS('OddsRatio_working_3-way'!Y89/3)</f>
        <v>0.52937289456525916</v>
      </c>
      <c r="AA89" s="11">
        <f>'OddsRatio_working_3-way'!X89^(1/3)*COS(('OddsRatio_working_3-way'!Y89+2*PI())/3)</f>
        <v>-0.4056714267219797</v>
      </c>
      <c r="AB89" s="11">
        <f>'OddsRatio_working_3-way'!X89^(1/3)*COS(('OddsRatio_working_3-way'!Y89+4*PI())/3)</f>
        <v>-0.12370146784327921</v>
      </c>
      <c r="AC89" s="11">
        <f>'OddsRatio_working_3-way'!X89^(1/3)*SIN('OddsRatio_working_3-way'!Y89/3)</f>
        <v>0.16279543166200539</v>
      </c>
      <c r="AD89" s="11">
        <f>'OddsRatio_working_3-way'!X89^(1/3)*SIN(('OddsRatio_working_3-way'!Y89+2*PI())/3)</f>
        <v>0.37705265893741308</v>
      </c>
      <c r="AE89" s="11">
        <f>'OddsRatio_working_3-way'!X89^(1/3)*SIN(('OddsRatio_working_3-way'!Y89+4*PI())/3)</f>
        <v>-0.53984809059941841</v>
      </c>
      <c r="AF89" s="11">
        <f>-'OddsRatio_working_3-way'!U89/(3*'OddsRatio_working_3-way'!X89^(1/3))*COS(('OddsRatio_working_3-way'!Y89)/3)</f>
        <v>0.52937289456525927</v>
      </c>
      <c r="AG89" s="11">
        <f>-'OddsRatio_working_3-way'!U89/(3*'OddsRatio_working_3-way'!X89^(1/3))*COS(('OddsRatio_working_3-way'!Y89+2*PI())/3)</f>
        <v>-0.40567142672197981</v>
      </c>
      <c r="AH89" s="11">
        <f>-'OddsRatio_working_3-way'!U89/(3*'OddsRatio_working_3-way'!X89^(1/3))*COS(('OddsRatio_working_3-way'!Y89+4*PI())/3)</f>
        <v>-0.12370146784327922</v>
      </c>
      <c r="AI89" s="11">
        <f>'OddsRatio_working_3-way'!U89/(3*'OddsRatio_working_3-way'!X89^(1/3))*SIN(('OddsRatio_working_3-way'!Y89)/3)</f>
        <v>-0.16279543166200541</v>
      </c>
      <c r="AJ89" s="11">
        <f>'OddsRatio_working_3-way'!U89/(3*'OddsRatio_working_3-way'!X89^(1/3))*SIN(('OddsRatio_working_3-way'!Y89+2*PI())/3)</f>
        <v>-0.37705265893741319</v>
      </c>
      <c r="AK89" s="11">
        <f>'OddsRatio_working_3-way'!U89/(3*'OddsRatio_working_3-way'!X89^(1/3))*SIN(('OddsRatio_working_3-way'!Y89+4*PI())/3)</f>
        <v>0.53984809059941852</v>
      </c>
      <c r="AL89" s="11">
        <f>'OddsRatio_working_3-way'!Z89+'OddsRatio_working_3-way'!AF89</f>
        <v>1.0587457891305183</v>
      </c>
      <c r="AM89" s="11">
        <f>'OddsRatio_working_3-way'!AA89+'OddsRatio_working_3-way'!AG89</f>
        <v>-0.81134285344395951</v>
      </c>
      <c r="AN89" s="11">
        <f>'OddsRatio_working_3-way'!AB89+'OddsRatio_working_3-way'!AH89</f>
        <v>-0.24740293568655841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1.0587457891305183</v>
      </c>
      <c r="AS89" s="11">
        <f>IF(('OddsRatio_working_3-way'!X89=0),IF(Q89&gt;0,-Q89^(1/3),(-Q89)^(1/3)),'OddsRatio_working_3-way'!AM89-'OddsRatio_working_3-way'!R89/3)</f>
        <v>-0.81134285344395951</v>
      </c>
      <c r="AT89" s="11">
        <f>IF(('OddsRatio_working_3-way'!X89=0),IF(Q89&gt;0,-Q89^(1/3),(-Q89)^(1/3)),'OddsRatio_working_3-way'!AN89-'OddsRatio_working_3-way'!R89/3)</f>
        <v>-0.24740293568655841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2.48</v>
      </c>
      <c r="B90" s="4">
        <f>IF('True_Odds_Calculator_3-way'!B89="","",'True_Odds_Calculator_3-way'!B89)</f>
        <v>3.02</v>
      </c>
      <c r="C90" s="4">
        <f>IF('True_Odds_Calculator_3-way'!C89="","",'True_Odds_Calculator_3-way'!C89)</f>
        <v>3.29</v>
      </c>
      <c r="D90" s="9">
        <f t="shared" si="26"/>
        <v>0.38950146693679588</v>
      </c>
      <c r="E90" s="9">
        <f t="shared" si="27"/>
        <v>0.31854560411624366</v>
      </c>
      <c r="F90" s="9">
        <f t="shared" si="28"/>
        <v>0.2919529289469604</v>
      </c>
      <c r="G90" s="9">
        <f t="shared" si="29"/>
        <v>1.059043530876933</v>
      </c>
      <c r="H90" s="9">
        <f t="shared" si="30"/>
        <v>2.5673844256978606</v>
      </c>
      <c r="I90" s="9">
        <f t="shared" si="31"/>
        <v>3.1392679323714039</v>
      </c>
      <c r="J90" s="9">
        <f t="shared" si="32"/>
        <v>3.4252096857081771</v>
      </c>
      <c r="K90" s="11">
        <f t="shared" si="33"/>
        <v>0.40322580645161293</v>
      </c>
      <c r="L90" s="11">
        <f t="shared" si="34"/>
        <v>0.33112582781456956</v>
      </c>
      <c r="M90" s="11">
        <f t="shared" si="35"/>
        <v>0.303951367781155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-0.2778395362744952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0.23497628971545714</v>
      </c>
      <c r="Q90" s="11">
        <f>2*'OddsRatio_working_3-way'!K90*'OddsRatio_working_3-way'!L90*'OddsRatio_working_3-way'!M90</f>
        <v>8.1166248606375516E-2</v>
      </c>
      <c r="R90" s="11">
        <f t="shared" si="36"/>
        <v>0</v>
      </c>
      <c r="S90" s="11">
        <f t="shared" si="37"/>
        <v>-0.84572661208054001</v>
      </c>
      <c r="T90" s="11">
        <f t="shared" si="38"/>
        <v>-0.29213354476011744</v>
      </c>
      <c r="U90" s="11">
        <f>'OddsRatio_working_3-way'!S90-'OddsRatio_working_3-way'!R90^2/3</f>
        <v>-0.84572661208054001</v>
      </c>
      <c r="V90" s="11">
        <f>'OddsRatio_working_3-way'!S90*'OddsRatio_working_3-way'!R90/3-2*'OddsRatio_working_3-way'!R90^3/27-'OddsRatio_working_3-way'!T90</f>
        <v>0.29213354476011744</v>
      </c>
      <c r="W90" s="11">
        <f>'OddsRatio_working_3-way'!V90^2+4*'OddsRatio_working_3-way'!U90^3/27</f>
        <v>-4.2741285218316494E-3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0.1496797719265559</v>
      </c>
      <c r="Y90" s="11">
        <f>IF('OddsRatio_working_3-way'!W90&gt;=0,IF('OddsRatio_working_3-way'!V90+SQRT('OddsRatio_working_3-way'!W90)&gt;0,0,PI()),ACOS('OddsRatio_working_3-way'!V90/(2*'OddsRatio_working_3-way'!X90)))</f>
        <v>0.22016327519460099</v>
      </c>
      <c r="Z90" s="11">
        <f>'OddsRatio_working_3-way'!X90^(1/3)*COS('OddsRatio_working_3-way'!Y90/3)</f>
        <v>0.52952176543846652</v>
      </c>
      <c r="AA90" s="11">
        <f>'OddsRatio_working_3-way'!X90^(1/3)*COS(('OddsRatio_working_3-way'!Y90+2*PI())/3)</f>
        <v>-0.29847553777207814</v>
      </c>
      <c r="AB90" s="11">
        <f>'OddsRatio_working_3-way'!X90^(1/3)*COS(('OddsRatio_working_3-way'!Y90+4*PI())/3)</f>
        <v>-0.23104622766638847</v>
      </c>
      <c r="AC90" s="11">
        <f>'OddsRatio_working_3-way'!X90^(1/3)*SIN('OddsRatio_working_3-way'!Y90/3)</f>
        <v>3.8930330340790749E-2</v>
      </c>
      <c r="AD90" s="11">
        <f>'OddsRatio_working_3-way'!X90^(1/3)*SIN(('OddsRatio_working_3-way'!Y90+2*PI())/3)</f>
        <v>0.4391141355561014</v>
      </c>
      <c r="AE90" s="11">
        <f>'OddsRatio_working_3-way'!X90^(1/3)*SIN(('OddsRatio_working_3-way'!Y90+4*PI())/3)</f>
        <v>-0.47804446589689203</v>
      </c>
      <c r="AF90" s="11">
        <f>-'OddsRatio_working_3-way'!U90/(3*'OddsRatio_working_3-way'!X90^(1/3))*COS(('OddsRatio_working_3-way'!Y90)/3)</f>
        <v>0.52952176543846641</v>
      </c>
      <c r="AG90" s="11">
        <f>-'OddsRatio_working_3-way'!U90/(3*'OddsRatio_working_3-way'!X90^(1/3))*COS(('OddsRatio_working_3-way'!Y90+2*PI())/3)</f>
        <v>-0.29847553777207808</v>
      </c>
      <c r="AH90" s="11">
        <f>-'OddsRatio_working_3-way'!U90/(3*'OddsRatio_working_3-way'!X90^(1/3))*COS(('OddsRatio_working_3-way'!Y90+4*PI())/3)</f>
        <v>-0.23104622766638841</v>
      </c>
      <c r="AI90" s="11">
        <f>'OddsRatio_working_3-way'!U90/(3*'OddsRatio_working_3-way'!X90^(1/3))*SIN(('OddsRatio_working_3-way'!Y90)/3)</f>
        <v>-3.8930330340790742E-2</v>
      </c>
      <c r="AJ90" s="11">
        <f>'OddsRatio_working_3-way'!U90/(3*'OddsRatio_working_3-way'!X90^(1/3))*SIN(('OddsRatio_working_3-way'!Y90+2*PI())/3)</f>
        <v>-0.43911413555610129</v>
      </c>
      <c r="AK90" s="11">
        <f>'OddsRatio_working_3-way'!U90/(3*'OddsRatio_working_3-way'!X90^(1/3))*SIN(('OddsRatio_working_3-way'!Y90+4*PI())/3)</f>
        <v>0.47804446589689192</v>
      </c>
      <c r="AL90" s="11">
        <f>'OddsRatio_working_3-way'!Z90+'OddsRatio_working_3-way'!AF90</f>
        <v>1.059043530876933</v>
      </c>
      <c r="AM90" s="11">
        <f>'OddsRatio_working_3-way'!AA90+'OddsRatio_working_3-way'!AG90</f>
        <v>-0.59695107554415627</v>
      </c>
      <c r="AN90" s="11">
        <f>'OddsRatio_working_3-way'!AB90+'OddsRatio_working_3-way'!AH90</f>
        <v>-0.46209245533277687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1.059043530876933</v>
      </c>
      <c r="AS90" s="11">
        <f>IF(('OddsRatio_working_3-way'!X90=0),IF(Q90&gt;0,-Q90^(1/3),(-Q90)^(1/3)),'OddsRatio_working_3-way'!AM90-'OddsRatio_working_3-way'!R90/3)</f>
        <v>-0.59695107554415627</v>
      </c>
      <c r="AT90" s="11">
        <f>IF(('OddsRatio_working_3-way'!X90=0),IF(Q90&gt;0,-Q90^(1/3),(-Q90)^(1/3)),'OddsRatio_working_3-way'!AN90-'OddsRatio_working_3-way'!R90/3)</f>
        <v>-0.46209245533277687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2.56</v>
      </c>
      <c r="B91" s="4">
        <f>IF('True_Odds_Calculator_3-way'!B90="","",'True_Odds_Calculator_3-way'!B90)</f>
        <v>3.59</v>
      </c>
      <c r="C91" s="4">
        <f>IF('True_Odds_Calculator_3-way'!C90="","",'True_Odds_Calculator_3-way'!C90)</f>
        <v>2.71</v>
      </c>
      <c r="D91" s="9">
        <f t="shared" si="26"/>
        <v>0.37706595356097933</v>
      </c>
      <c r="E91" s="9">
        <f t="shared" si="27"/>
        <v>0.2671770492082306</v>
      </c>
      <c r="F91" s="9">
        <f t="shared" si="28"/>
        <v>0.35575699723078985</v>
      </c>
      <c r="G91" s="9">
        <f t="shared" si="29"/>
        <v>1.0590102146962783</v>
      </c>
      <c r="H91" s="9">
        <f t="shared" si="30"/>
        <v>2.6520559349261945</v>
      </c>
      <c r="I91" s="9">
        <f t="shared" si="31"/>
        <v>3.7428364560633609</v>
      </c>
      <c r="J91" s="9">
        <f t="shared" si="32"/>
        <v>2.8109074671306353</v>
      </c>
      <c r="K91" s="11">
        <f t="shared" si="33"/>
        <v>0.390625</v>
      </c>
      <c r="L91" s="11">
        <f t="shared" si="34"/>
        <v>0.2785515320334262</v>
      </c>
      <c r="M91" s="11">
        <f t="shared" si="35"/>
        <v>0.36900369003690037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-0.27740658630472081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0.23528482151116775</v>
      </c>
      <c r="Q91" s="11">
        <f>2*'OddsRatio_working_3-way'!K91*'OddsRatio_working_3-way'!L91*'OddsRatio_working_3-way'!M91</f>
        <v>8.0301986863879793E-2</v>
      </c>
      <c r="R91" s="11">
        <f t="shared" si="36"/>
        <v>0</v>
      </c>
      <c r="S91" s="11">
        <f t="shared" si="37"/>
        <v>-0.84815874289558546</v>
      </c>
      <c r="T91" s="11">
        <f t="shared" si="38"/>
        <v>-0.28947397368450023</v>
      </c>
      <c r="U91" s="11">
        <f>'OddsRatio_working_3-way'!S91-'OddsRatio_working_3-way'!R91^2/3</f>
        <v>-0.84815874289558546</v>
      </c>
      <c r="V91" s="11">
        <f>'OddsRatio_working_3-way'!S91*'OddsRatio_working_3-way'!R91/3-2*'OddsRatio_working_3-way'!R91^3/27-'OddsRatio_working_3-way'!T91</f>
        <v>0.28947397368450023</v>
      </c>
      <c r="W91" s="11">
        <f>'OddsRatio_working_3-way'!V91^2+4*'OddsRatio_working_3-way'!U91^3/27</f>
        <v>-6.5963317540605609E-3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0.15032590694450781</v>
      </c>
      <c r="Y91" s="11">
        <f>IF('OddsRatio_working_3-way'!W91&gt;=0,IF('OddsRatio_working_3-way'!V91+SQRT('OddsRatio_working_3-way'!W91)&gt;0,0,PI()),ACOS('OddsRatio_working_3-way'!V91/(2*'OddsRatio_working_3-way'!X91)))</f>
        <v>0.27353747905868353</v>
      </c>
      <c r="Z91" s="11">
        <f>'OddsRatio_working_3-way'!X91^(1/3)*COS('OddsRatio_working_3-way'!Y91/3)</f>
        <v>0.52950510734813905</v>
      </c>
      <c r="AA91" s="11">
        <f>'OddsRatio_working_3-way'!X91^(1/3)*COS(('OddsRatio_working_3-way'!Y91+2*PI())/3)</f>
        <v>-0.30668036894118234</v>
      </c>
      <c r="AB91" s="11">
        <f>'OddsRatio_working_3-way'!X91^(1/3)*COS(('OddsRatio_working_3-way'!Y91+4*PI())/3)</f>
        <v>-0.22282473840695688</v>
      </c>
      <c r="AC91" s="11">
        <f>'OddsRatio_working_3-way'!X91^(1/3)*SIN('OddsRatio_working_3-way'!Y91/3)</f>
        <v>4.8414070862000877E-2</v>
      </c>
      <c r="AD91" s="11">
        <f>'OddsRatio_working_3-way'!X91^(1/3)*SIN(('OddsRatio_working_3-way'!Y91+2*PI())/3)</f>
        <v>0.4343578389660942</v>
      </c>
      <c r="AE91" s="11">
        <f>'OddsRatio_working_3-way'!X91^(1/3)*SIN(('OddsRatio_working_3-way'!Y91+4*PI())/3)</f>
        <v>-0.48277190982809504</v>
      </c>
      <c r="AF91" s="11">
        <f>-'OddsRatio_working_3-way'!U91/(3*'OddsRatio_working_3-way'!X91^(1/3))*COS(('OddsRatio_working_3-way'!Y91)/3)</f>
        <v>0.52950510734813916</v>
      </c>
      <c r="AG91" s="11">
        <f>-'OddsRatio_working_3-way'!U91/(3*'OddsRatio_working_3-way'!X91^(1/3))*COS(('OddsRatio_working_3-way'!Y91+2*PI())/3)</f>
        <v>-0.30668036894118239</v>
      </c>
      <c r="AH91" s="11">
        <f>-'OddsRatio_working_3-way'!U91/(3*'OddsRatio_working_3-way'!X91^(1/3))*COS(('OddsRatio_working_3-way'!Y91+4*PI())/3)</f>
        <v>-0.22282473840695693</v>
      </c>
      <c r="AI91" s="11">
        <f>'OddsRatio_working_3-way'!U91/(3*'OddsRatio_working_3-way'!X91^(1/3))*SIN(('OddsRatio_working_3-way'!Y91)/3)</f>
        <v>-4.8414070862000884E-2</v>
      </c>
      <c r="AJ91" s="11">
        <f>'OddsRatio_working_3-way'!U91/(3*'OddsRatio_working_3-way'!X91^(1/3))*SIN(('OddsRatio_working_3-way'!Y91+2*PI())/3)</f>
        <v>-0.43435783896609426</v>
      </c>
      <c r="AK91" s="11">
        <f>'OddsRatio_working_3-way'!U91/(3*'OddsRatio_working_3-way'!X91^(1/3))*SIN(('OddsRatio_working_3-way'!Y91+4*PI())/3)</f>
        <v>0.48277190982809515</v>
      </c>
      <c r="AL91" s="11">
        <f>'OddsRatio_working_3-way'!Z91+'OddsRatio_working_3-way'!AF91</f>
        <v>1.0590102146962783</v>
      </c>
      <c r="AM91" s="11">
        <f>'OddsRatio_working_3-way'!AA91+'OddsRatio_working_3-way'!AG91</f>
        <v>-0.61336073788236467</v>
      </c>
      <c r="AN91" s="11">
        <f>'OddsRatio_working_3-way'!AB91+'OddsRatio_working_3-way'!AH91</f>
        <v>-0.44564947681391381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1.0590102146962783</v>
      </c>
      <c r="AS91" s="11">
        <f>IF(('OddsRatio_working_3-way'!X91=0),IF(Q91&gt;0,-Q91^(1/3),(-Q91)^(1/3)),'OddsRatio_working_3-way'!AM91-'OddsRatio_working_3-way'!R91/3)</f>
        <v>-0.61336073788236467</v>
      </c>
      <c r="AT91" s="11">
        <f>IF(('OddsRatio_working_3-way'!X91=0),IF(Q91&gt;0,-Q91^(1/3),(-Q91)^(1/3)),'OddsRatio_working_3-way'!AN91-'OddsRatio_working_3-way'!R91/3)</f>
        <v>-0.44564947681391381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1.53</v>
      </c>
      <c r="B92" s="4">
        <f>IF('True_Odds_Calculator_3-way'!B91="","",'True_Odds_Calculator_3-way'!B91)</f>
        <v>4.24</v>
      </c>
      <c r="C92" s="4">
        <f>IF('True_Odds_Calculator_3-way'!C91="","",'True_Odds_Calculator_3-way'!C91)</f>
        <v>6.41</v>
      </c>
      <c r="D92" s="9">
        <f t="shared" si="26"/>
        <v>0.63405406220329141</v>
      </c>
      <c r="E92" s="9">
        <f t="shared" si="27"/>
        <v>0.22083569269807321</v>
      </c>
      <c r="F92" s="9">
        <f t="shared" si="28"/>
        <v>0.14511024509863521</v>
      </c>
      <c r="G92" s="9">
        <f t="shared" si="29"/>
        <v>1.0889671318868037</v>
      </c>
      <c r="H92" s="9">
        <f t="shared" si="30"/>
        <v>1.5771525799000061</v>
      </c>
      <c r="I92" s="9">
        <f t="shared" si="31"/>
        <v>4.5282535073132451</v>
      </c>
      <c r="J92" s="9">
        <f t="shared" si="32"/>
        <v>6.8913121835076083</v>
      </c>
      <c r="K92" s="11">
        <f t="shared" si="33"/>
        <v>0.65359477124183007</v>
      </c>
      <c r="L92" s="11">
        <f t="shared" si="34"/>
        <v>0.23584905660377356</v>
      </c>
      <c r="M92" s="11">
        <f t="shared" si="35"/>
        <v>0.15600624024960999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-0.22341011287510315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0.22076354752303301</v>
      </c>
      <c r="Q92" s="11">
        <f>2*'OddsRatio_working_3-way'!K92*'OddsRatio_working_3-way'!L92*'OddsRatio_working_3-way'!M92</f>
        <v>4.8096633447283876E-2</v>
      </c>
      <c r="R92" s="11">
        <f t="shared" si="36"/>
        <v>0</v>
      </c>
      <c r="S92" s="11">
        <f t="shared" si="37"/>
        <v>-0.98815377997884235</v>
      </c>
      <c r="T92" s="11">
        <f t="shared" si="38"/>
        <v>-0.21528404792567368</v>
      </c>
      <c r="U92" s="11">
        <f>'OddsRatio_working_3-way'!S92-'OddsRatio_working_3-way'!R92^2/3</f>
        <v>-0.98815377997884235</v>
      </c>
      <c r="V92" s="11">
        <f>'OddsRatio_working_3-way'!S92*'OddsRatio_working_3-way'!R92/3-2*'OddsRatio_working_3-way'!R92^3/27-'OddsRatio_working_3-way'!T92</f>
        <v>0.21528404792567368</v>
      </c>
      <c r="W92" s="11">
        <f>'OddsRatio_working_3-way'!V92^2+4*'OddsRatio_working_3-way'!U92^3/27</f>
        <v>-9.6598064087720759E-2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0.18904052831270371</v>
      </c>
      <c r="Y92" s="11">
        <f>IF('OddsRatio_working_3-way'!W92&gt;=0,IF('OddsRatio_working_3-way'!V92+SQRT('OddsRatio_working_3-way'!W92)&gt;0,0,PI()),ACOS('OddsRatio_working_3-way'!V92/(2*'OddsRatio_working_3-way'!X92)))</f>
        <v>0.96500542574531989</v>
      </c>
      <c r="Z92" s="11">
        <f>'OddsRatio_working_3-way'!X92^(1/3)*COS('OddsRatio_working_3-way'!Y92/3)</f>
        <v>0.54448356594340186</v>
      </c>
      <c r="AA92" s="11">
        <f>'OddsRatio_working_3-way'!X92^(1/3)*COS(('OddsRatio_working_3-way'!Y92+2*PI())/3)</f>
        <v>-0.42937764713987359</v>
      </c>
      <c r="AB92" s="11">
        <f>'OddsRatio_working_3-way'!X92^(1/3)*COS(('OddsRatio_working_3-way'!Y92+4*PI())/3)</f>
        <v>-0.11510591880352822</v>
      </c>
      <c r="AC92" s="11">
        <f>'OddsRatio_working_3-way'!X92^(1/3)*SIN('OddsRatio_working_3-way'!Y92/3)</f>
        <v>0.18144486695367795</v>
      </c>
      <c r="AD92" s="11">
        <f>'OddsRatio_working_3-way'!X92^(1/3)*SIN(('OddsRatio_working_3-way'!Y92+2*PI())/3)</f>
        <v>0.38081416657328676</v>
      </c>
      <c r="AE92" s="11">
        <f>'OddsRatio_working_3-way'!X92^(1/3)*SIN(('OddsRatio_working_3-way'!Y92+4*PI())/3)</f>
        <v>-0.5622590335269646</v>
      </c>
      <c r="AF92" s="11">
        <f>-'OddsRatio_working_3-way'!U92/(3*'OddsRatio_working_3-way'!X92^(1/3))*COS(('OddsRatio_working_3-way'!Y92)/3)</f>
        <v>0.54448356594340186</v>
      </c>
      <c r="AG92" s="11">
        <f>-'OddsRatio_working_3-way'!U92/(3*'OddsRatio_working_3-way'!X92^(1/3))*COS(('OddsRatio_working_3-way'!Y92+2*PI())/3)</f>
        <v>-0.42937764713987359</v>
      </c>
      <c r="AH92" s="11">
        <f>-'OddsRatio_working_3-way'!U92/(3*'OddsRatio_working_3-way'!X92^(1/3))*COS(('OddsRatio_working_3-way'!Y92+4*PI())/3)</f>
        <v>-0.11510591880352822</v>
      </c>
      <c r="AI92" s="11">
        <f>'OddsRatio_working_3-way'!U92/(3*'OddsRatio_working_3-way'!X92^(1/3))*SIN(('OddsRatio_working_3-way'!Y92)/3)</f>
        <v>-0.18144486695367795</v>
      </c>
      <c r="AJ92" s="11">
        <f>'OddsRatio_working_3-way'!U92/(3*'OddsRatio_working_3-way'!X92^(1/3))*SIN(('OddsRatio_working_3-way'!Y92+2*PI())/3)</f>
        <v>-0.38081416657328676</v>
      </c>
      <c r="AK92" s="11">
        <f>'OddsRatio_working_3-way'!U92/(3*'OddsRatio_working_3-way'!X92^(1/3))*SIN(('OddsRatio_working_3-way'!Y92+4*PI())/3)</f>
        <v>0.5622590335269646</v>
      </c>
      <c r="AL92" s="11">
        <f>'OddsRatio_working_3-way'!Z92+'OddsRatio_working_3-way'!AF92</f>
        <v>1.0889671318868037</v>
      </c>
      <c r="AM92" s="11">
        <f>'OddsRatio_working_3-way'!AA92+'OddsRatio_working_3-way'!AG92</f>
        <v>-0.85875529427974717</v>
      </c>
      <c r="AN92" s="11">
        <f>'OddsRatio_working_3-way'!AB92+'OddsRatio_working_3-way'!AH92</f>
        <v>-0.23021183760705644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1.0889671318868037</v>
      </c>
      <c r="AS92" s="11">
        <f>IF(('OddsRatio_working_3-way'!X92=0),IF(Q92&gt;0,-Q92^(1/3),(-Q92)^(1/3)),'OddsRatio_working_3-way'!AM92-'OddsRatio_working_3-way'!R92/3)</f>
        <v>-0.85875529427974717</v>
      </c>
      <c r="AT92" s="11">
        <f>IF(('OddsRatio_working_3-way'!X92=0),IF(Q92&gt;0,-Q92^(1/3),(-Q92)^(1/3)),'OddsRatio_working_3-way'!AN92-'OddsRatio_working_3-way'!R92/3)</f>
        <v>-0.23021183760705644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2.87</v>
      </c>
      <c r="B93" s="4">
        <f>IF('True_Odds_Calculator_3-way'!B92="","",'True_Odds_Calculator_3-way'!B92)</f>
        <v>2.96</v>
      </c>
      <c r="C93" s="4">
        <f>IF('True_Odds_Calculator_3-way'!C92="","",'True_Odds_Calculator_3-way'!C92)</f>
        <v>2.72</v>
      </c>
      <c r="D93" s="9">
        <f t="shared" si="26"/>
        <v>0.33052017300578534</v>
      </c>
      <c r="E93" s="9">
        <f t="shared" si="27"/>
        <v>0.32020292908025993</v>
      </c>
      <c r="F93" s="9">
        <f t="shared" si="28"/>
        <v>0.34927689791395461</v>
      </c>
      <c r="G93" s="9">
        <f t="shared" si="29"/>
        <v>1.0831732278696238</v>
      </c>
      <c r="H93" s="9">
        <f t="shared" si="30"/>
        <v>3.0255339361161964</v>
      </c>
      <c r="I93" s="9">
        <f t="shared" si="31"/>
        <v>3.1230195266244634</v>
      </c>
      <c r="J93" s="9">
        <f t="shared" si="32"/>
        <v>2.8630579519357533</v>
      </c>
      <c r="K93" s="11">
        <f t="shared" si="33"/>
        <v>0.34843205574912889</v>
      </c>
      <c r="L93" s="11">
        <f t="shared" si="34"/>
        <v>0.33783783783783783</v>
      </c>
      <c r="M93" s="11">
        <f t="shared" si="35"/>
        <v>0.36764705882352938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-0.27282465392221489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0.24018753843000609</v>
      </c>
      <c r="Q93" s="11">
        <f>2*'OddsRatio_working_3-way'!K93*'OddsRatio_working_3-way'!L93*'OddsRatio_working_3-way'!M93</f>
        <v>8.6554067902704895E-2</v>
      </c>
      <c r="R93" s="11">
        <f t="shared" si="36"/>
        <v>0</v>
      </c>
      <c r="S93" s="11">
        <f t="shared" si="37"/>
        <v>-0.8803732909654346</v>
      </c>
      <c r="T93" s="11">
        <f t="shared" si="38"/>
        <v>-0.31725163638394038</v>
      </c>
      <c r="U93" s="11">
        <f>'OddsRatio_working_3-way'!S93-'OddsRatio_working_3-way'!R93^2/3</f>
        <v>-0.8803732909654346</v>
      </c>
      <c r="V93" s="11">
        <f>'OddsRatio_working_3-way'!S93*'OddsRatio_working_3-way'!R93/3-2*'OddsRatio_working_3-way'!R93^3/27-'OddsRatio_working_3-way'!T93</f>
        <v>0.31725163638394038</v>
      </c>
      <c r="W93" s="11">
        <f>'OddsRatio_working_3-way'!V93^2+4*'OddsRatio_working_3-way'!U93^3/27</f>
        <v>-4.3874698900640829E-4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0.15897118274808042</v>
      </c>
      <c r="Y93" s="11">
        <f>IF('OddsRatio_working_3-way'!W93&gt;=0,IF('OddsRatio_working_3-way'!V93+SQRT('OddsRatio_working_3-way'!W93)&gt;0,0,PI()),ACOS('OddsRatio_working_3-way'!V93/(2*'OddsRatio_working_3-way'!X93)))</f>
        <v>6.5928521169300147E-2</v>
      </c>
      <c r="Z93" s="11">
        <f>'OddsRatio_working_3-way'!X93^(1/3)*COS('OddsRatio_working_3-way'!Y93/3)</f>
        <v>0.54158661393481189</v>
      </c>
      <c r="AA93" s="11">
        <f>'OddsRatio_working_3-way'!X93^(1/3)*COS(('OddsRatio_working_3-way'!Y93+2*PI())/3)</f>
        <v>-0.28110240228792038</v>
      </c>
      <c r="AB93" s="11">
        <f>'OddsRatio_working_3-way'!X93^(1/3)*COS(('OddsRatio_working_3-way'!Y93+4*PI())/3)</f>
        <v>-0.26048421164689156</v>
      </c>
      <c r="AC93" s="11">
        <f>'OddsRatio_working_3-way'!X93^(1/3)*SIN('OddsRatio_working_3-way'!Y93/3)</f>
        <v>1.1903917916801038E-2</v>
      </c>
      <c r="AD93" s="11">
        <f>'OddsRatio_working_3-way'!X93^(1/3)*SIN(('OddsRatio_working_3-way'!Y93+2*PI())/3)</f>
        <v>0.4630758070587418</v>
      </c>
      <c r="AE93" s="11">
        <f>'OddsRatio_working_3-way'!X93^(1/3)*SIN(('OddsRatio_working_3-way'!Y93+4*PI())/3)</f>
        <v>-0.47497972497554281</v>
      </c>
      <c r="AF93" s="11">
        <f>-'OddsRatio_working_3-way'!U93/(3*'OddsRatio_working_3-way'!X93^(1/3))*COS(('OddsRatio_working_3-way'!Y93)/3)</f>
        <v>0.54158661393481189</v>
      </c>
      <c r="AG93" s="11">
        <f>-'OddsRatio_working_3-way'!U93/(3*'OddsRatio_working_3-way'!X93^(1/3))*COS(('OddsRatio_working_3-way'!Y93+2*PI())/3)</f>
        <v>-0.28110240228792038</v>
      </c>
      <c r="AH93" s="11">
        <f>-'OddsRatio_working_3-way'!U93/(3*'OddsRatio_working_3-way'!X93^(1/3))*COS(('OddsRatio_working_3-way'!Y93+4*PI())/3)</f>
        <v>-0.26048421164689156</v>
      </c>
      <c r="AI93" s="11">
        <f>'OddsRatio_working_3-way'!U93/(3*'OddsRatio_working_3-way'!X93^(1/3))*SIN(('OddsRatio_working_3-way'!Y93)/3)</f>
        <v>-1.1903917916801038E-2</v>
      </c>
      <c r="AJ93" s="11">
        <f>'OddsRatio_working_3-way'!U93/(3*'OddsRatio_working_3-way'!X93^(1/3))*SIN(('OddsRatio_working_3-way'!Y93+2*PI())/3)</f>
        <v>-0.4630758070587418</v>
      </c>
      <c r="AK93" s="11">
        <f>'OddsRatio_working_3-way'!U93/(3*'OddsRatio_working_3-way'!X93^(1/3))*SIN(('OddsRatio_working_3-way'!Y93+4*PI())/3)</f>
        <v>0.47497972497554281</v>
      </c>
      <c r="AL93" s="11">
        <f>'OddsRatio_working_3-way'!Z93+'OddsRatio_working_3-way'!AF93</f>
        <v>1.0831732278696238</v>
      </c>
      <c r="AM93" s="11">
        <f>'OddsRatio_working_3-way'!AA93+'OddsRatio_working_3-way'!AG93</f>
        <v>-0.56220480457584077</v>
      </c>
      <c r="AN93" s="11">
        <f>'OddsRatio_working_3-way'!AB93+'OddsRatio_working_3-way'!AH93</f>
        <v>-0.52096842329378312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1.0831732278696238</v>
      </c>
      <c r="AS93" s="11">
        <f>IF(('OddsRatio_working_3-way'!X93=0),IF(Q93&gt;0,-Q93^(1/3),(-Q93)^(1/3)),'OddsRatio_working_3-way'!AM93-'OddsRatio_working_3-way'!R93/3)</f>
        <v>-0.56220480457584077</v>
      </c>
      <c r="AT93" s="11">
        <f>IF(('OddsRatio_working_3-way'!X93=0),IF(Q93&gt;0,-Q93^(1/3),(-Q93)^(1/3)),'OddsRatio_working_3-way'!AN93-'OddsRatio_working_3-way'!R93/3)</f>
        <v>-0.52096842329378312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2.73</v>
      </c>
      <c r="B94" s="4">
        <f>IF('True_Odds_Calculator_3-way'!B93="","",'True_Odds_Calculator_3-way'!B93)</f>
        <v>2.95</v>
      </c>
      <c r="C94" s="4">
        <f>IF('True_Odds_Calculator_3-way'!C93="","",'True_Odds_Calculator_3-way'!C93)</f>
        <v>2.86</v>
      </c>
      <c r="D94" s="9">
        <f t="shared" si="26"/>
        <v>0.34762503285313207</v>
      </c>
      <c r="E94" s="9">
        <f t="shared" si="27"/>
        <v>0.32099497559061624</v>
      </c>
      <c r="F94" s="9">
        <f t="shared" si="28"/>
        <v>0.33137999155625181</v>
      </c>
      <c r="G94" s="9">
        <f t="shared" si="29"/>
        <v>1.084776184376838</v>
      </c>
      <c r="H94" s="9">
        <f t="shared" si="30"/>
        <v>2.87666279897193</v>
      </c>
      <c r="I94" s="9">
        <f t="shared" si="31"/>
        <v>3.1153135595348345</v>
      </c>
      <c r="J94" s="9">
        <f t="shared" si="32"/>
        <v>3.0176837029409178</v>
      </c>
      <c r="K94" s="11">
        <f t="shared" si="33"/>
        <v>0.36630036630036628</v>
      </c>
      <c r="L94" s="11">
        <f t="shared" si="34"/>
        <v>0.33898305084745761</v>
      </c>
      <c r="M94" s="11">
        <f t="shared" si="35"/>
        <v>0.34965034965034969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-0.2724224927614759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0.24052436047220926</v>
      </c>
      <c r="Q94" s="11">
        <f>2*'OddsRatio_working_3-way'!K94*'OddsRatio_working_3-way'!L94*'OddsRatio_working_3-way'!M94</f>
        <v>8.6831899087440156E-2</v>
      </c>
      <c r="R94" s="11">
        <f t="shared" si="36"/>
        <v>0</v>
      </c>
      <c r="S94" s="11">
        <f t="shared" si="37"/>
        <v>-0.88290932967419988</v>
      </c>
      <c r="T94" s="11">
        <f t="shared" si="38"/>
        <v>-0.31873983020729235</v>
      </c>
      <c r="U94" s="11">
        <f>'OddsRatio_working_3-way'!S94-'OddsRatio_working_3-way'!R94^2/3</f>
        <v>-0.88290932967419988</v>
      </c>
      <c r="V94" s="11">
        <f>'OddsRatio_working_3-way'!S94*'OddsRatio_working_3-way'!R94/3-2*'OddsRatio_working_3-way'!R94^3/27-'OddsRatio_working_3-way'!T94</f>
        <v>0.31873983020729235</v>
      </c>
      <c r="W94" s="11">
        <f>'OddsRatio_working_3-way'!V94^2+4*'OddsRatio_working_3-way'!U94^3/27</f>
        <v>-3.6837616683552121E-4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0.1596585853684426</v>
      </c>
      <c r="Y94" s="11">
        <f>IF('OddsRatio_working_3-way'!W94&gt;=0,IF('OddsRatio_working_3-way'!V94+SQRT('OddsRatio_working_3-way'!W94)&gt;0,0,PI()),ACOS('OddsRatio_working_3-way'!V94/(2*'OddsRatio_working_3-way'!X94)))</f>
        <v>6.0143035226062347E-2</v>
      </c>
      <c r="Z94" s="11">
        <f>'OddsRatio_working_3-way'!X94^(1/3)*COS('OddsRatio_working_3-way'!Y94/3)</f>
        <v>0.54238809218841899</v>
      </c>
      <c r="AA94" s="11">
        <f>'OddsRatio_working_3-way'!X94^(1/3)*COS(('OddsRatio_working_3-way'!Y94+2*PI())/3)</f>
        <v>-0.28061214079034008</v>
      </c>
      <c r="AB94" s="11">
        <f>'OddsRatio_working_3-way'!X94^(1/3)*COS(('OddsRatio_working_3-way'!Y94+4*PI())/3)</f>
        <v>-0.26177595139807908</v>
      </c>
      <c r="AC94" s="11">
        <f>'OddsRatio_working_3-way'!X94^(1/3)*SIN('OddsRatio_working_3-way'!Y94/3)</f>
        <v>1.0875079016128919E-2</v>
      </c>
      <c r="AD94" s="11">
        <f>'OddsRatio_working_3-way'!X94^(1/3)*SIN(('OddsRatio_working_3-way'!Y94+2*PI())/3)</f>
        <v>0.46428432703728256</v>
      </c>
      <c r="AE94" s="11">
        <f>'OddsRatio_working_3-way'!X94^(1/3)*SIN(('OddsRatio_working_3-way'!Y94+4*PI())/3)</f>
        <v>-0.47515940605341123</v>
      </c>
      <c r="AF94" s="11">
        <f>-'OddsRatio_working_3-way'!U94/(3*'OddsRatio_working_3-way'!X94^(1/3))*COS(('OddsRatio_working_3-way'!Y94)/3)</f>
        <v>0.54238809218841888</v>
      </c>
      <c r="AG94" s="11">
        <f>-'OddsRatio_working_3-way'!U94/(3*'OddsRatio_working_3-way'!X94^(1/3))*COS(('OddsRatio_working_3-way'!Y94+2*PI())/3)</f>
        <v>-0.28061214079034003</v>
      </c>
      <c r="AH94" s="11">
        <f>-'OddsRatio_working_3-way'!U94/(3*'OddsRatio_working_3-way'!X94^(1/3))*COS(('OddsRatio_working_3-way'!Y94+4*PI())/3)</f>
        <v>-0.26177595139807902</v>
      </c>
      <c r="AI94" s="11">
        <f>'OddsRatio_working_3-way'!U94/(3*'OddsRatio_working_3-way'!X94^(1/3))*SIN(('OddsRatio_working_3-way'!Y94)/3)</f>
        <v>-1.0875079016128917E-2</v>
      </c>
      <c r="AJ94" s="11">
        <f>'OddsRatio_working_3-way'!U94/(3*'OddsRatio_working_3-way'!X94^(1/3))*SIN(('OddsRatio_working_3-way'!Y94+2*PI())/3)</f>
        <v>-0.46428432703728245</v>
      </c>
      <c r="AK94" s="11">
        <f>'OddsRatio_working_3-way'!U94/(3*'OddsRatio_working_3-way'!X94^(1/3))*SIN(('OddsRatio_working_3-way'!Y94+4*PI())/3)</f>
        <v>0.47515940605341112</v>
      </c>
      <c r="AL94" s="11">
        <f>'OddsRatio_working_3-way'!Z94+'OddsRatio_working_3-way'!AF94</f>
        <v>1.084776184376838</v>
      </c>
      <c r="AM94" s="11">
        <f>'OddsRatio_working_3-way'!AA94+'OddsRatio_working_3-way'!AG94</f>
        <v>-0.56122428158068005</v>
      </c>
      <c r="AN94" s="11">
        <f>'OddsRatio_working_3-way'!AB94+'OddsRatio_working_3-way'!AH94</f>
        <v>-0.52355190279615815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1.084776184376838</v>
      </c>
      <c r="AS94" s="11">
        <f>IF(('OddsRatio_working_3-way'!X94=0),IF(Q94&gt;0,-Q94^(1/3),(-Q94)^(1/3)),'OddsRatio_working_3-way'!AM94-'OddsRatio_working_3-way'!R94/3)</f>
        <v>-0.56122428158068005</v>
      </c>
      <c r="AT94" s="11">
        <f>IF(('OddsRatio_working_3-way'!X94=0),IF(Q94&gt;0,-Q94^(1/3),(-Q94)^(1/3)),'OddsRatio_working_3-way'!AN94-'OddsRatio_working_3-way'!R94/3)</f>
        <v>-0.52355190279615815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2.89</v>
      </c>
      <c r="B95" s="4">
        <f>IF('True_Odds_Calculator_3-way'!B94="","",'True_Odds_Calculator_3-way'!B94)</f>
        <v>2.93</v>
      </c>
      <c r="C95" s="4">
        <f>IF('True_Odds_Calculator_3-way'!C94="","",'True_Odds_Calculator_3-way'!C94)</f>
        <v>2.8</v>
      </c>
      <c r="D95" s="9">
        <f t="shared" si="26"/>
        <v>0.33124241761683221</v>
      </c>
      <c r="E95" s="9">
        <f t="shared" si="27"/>
        <v>0.3266195749229801</v>
      </c>
      <c r="F95" s="9">
        <f t="shared" si="28"/>
        <v>0.34213800746018785</v>
      </c>
      <c r="G95" s="9">
        <f t="shared" si="29"/>
        <v>1.0682206500745703</v>
      </c>
      <c r="H95" s="9">
        <f t="shared" si="30"/>
        <v>3.0189370286409378</v>
      </c>
      <c r="I95" s="9">
        <f t="shared" si="31"/>
        <v>3.0616658546439206</v>
      </c>
      <c r="J95" s="9">
        <f t="shared" si="32"/>
        <v>2.9227971701342268</v>
      </c>
      <c r="K95" s="11">
        <f t="shared" si="33"/>
        <v>0.34602076124567471</v>
      </c>
      <c r="L95" s="11">
        <f t="shared" si="34"/>
        <v>0.34129692832764502</v>
      </c>
      <c r="M95" s="11">
        <f t="shared" si="35"/>
        <v>0.35714285714285715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-0.27692880002834297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0.23703518749398975</v>
      </c>
      <c r="Q95" s="11">
        <f>2*'OddsRatio_working_3-way'!K95*'OddsRatio_working_3-way'!L95*'OddsRatio_working_3-way'!M95</f>
        <v>8.435415925053015E-2</v>
      </c>
      <c r="R95" s="11">
        <f t="shared" si="36"/>
        <v>0</v>
      </c>
      <c r="S95" s="11">
        <f t="shared" si="37"/>
        <v>-0.855942709713579</v>
      </c>
      <c r="T95" s="11">
        <f t="shared" si="38"/>
        <v>-0.3046059465172879</v>
      </c>
      <c r="U95" s="11">
        <f>'OddsRatio_working_3-way'!S95-'OddsRatio_working_3-way'!R95^2/3</f>
        <v>-0.855942709713579</v>
      </c>
      <c r="V95" s="11">
        <f>'OddsRatio_working_3-way'!S95*'OddsRatio_working_3-way'!R95/3-2*'OddsRatio_working_3-way'!R95^3/27-'OddsRatio_working_3-way'!T95</f>
        <v>0.3046059465172879</v>
      </c>
      <c r="W95" s="11">
        <f>'OddsRatio_working_3-way'!V95^2+4*'OddsRatio_working_3-way'!U95^3/27</f>
        <v>-1.1834156297518827E-4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0.15240006907533543</v>
      </c>
      <c r="Y95" s="11">
        <f>IF('OddsRatio_working_3-way'!W95&gt;=0,IF('OddsRatio_working_3-way'!V95+SQRT('OddsRatio_working_3-way'!W95)&gt;0,0,PI()),ACOS('OddsRatio_working_3-way'!V95/(2*'OddsRatio_working_3-way'!X95)))</f>
        <v>3.5698152126463656E-2</v>
      </c>
      <c r="Z95" s="11">
        <f>'OddsRatio_working_3-way'!X95^(1/3)*COS('OddsRatio_working_3-way'!Y95/3)</f>
        <v>0.53411032503728528</v>
      </c>
      <c r="AA95" s="11">
        <f>'OddsRatio_working_3-way'!X95^(1/3)*COS(('OddsRatio_working_3-way'!Y95+2*PI())/3)</f>
        <v>-0.27255951941285406</v>
      </c>
      <c r="AB95" s="11">
        <f>'OddsRatio_working_3-way'!X95^(1/3)*COS(('OddsRatio_working_3-way'!Y95+4*PI())/3)</f>
        <v>-0.26155080562443117</v>
      </c>
      <c r="AC95" s="11">
        <f>'OddsRatio_working_3-way'!X95^(1/3)*SIN('OddsRatio_working_3-way'!Y95/3)</f>
        <v>6.3558838691775369E-3</v>
      </c>
      <c r="AD95" s="11">
        <f>'OddsRatio_working_3-way'!X95^(1/3)*SIN(('OddsRatio_working_3-way'!Y95+2*PI())/3)</f>
        <v>0.45937516797126404</v>
      </c>
      <c r="AE95" s="11">
        <f>'OddsRatio_working_3-way'!X95^(1/3)*SIN(('OddsRatio_working_3-way'!Y95+4*PI())/3)</f>
        <v>-0.46573105184044161</v>
      </c>
      <c r="AF95" s="11">
        <f>-'OddsRatio_working_3-way'!U95/(3*'OddsRatio_working_3-way'!X95^(1/3))*COS(('OddsRatio_working_3-way'!Y95)/3)</f>
        <v>0.53411032503728517</v>
      </c>
      <c r="AG95" s="11">
        <f>-'OddsRatio_working_3-way'!U95/(3*'OddsRatio_working_3-way'!X95^(1/3))*COS(('OddsRatio_working_3-way'!Y95+2*PI())/3)</f>
        <v>-0.272559519412854</v>
      </c>
      <c r="AH95" s="11">
        <f>-'OddsRatio_working_3-way'!U95/(3*'OddsRatio_working_3-way'!X95^(1/3))*COS(('OddsRatio_working_3-way'!Y95+4*PI())/3)</f>
        <v>-0.26155080562443112</v>
      </c>
      <c r="AI95" s="11">
        <f>'OddsRatio_working_3-way'!U95/(3*'OddsRatio_working_3-way'!X95^(1/3))*SIN(('OddsRatio_working_3-way'!Y95)/3)</f>
        <v>-6.355883869177536E-3</v>
      </c>
      <c r="AJ95" s="11">
        <f>'OddsRatio_working_3-way'!U95/(3*'OddsRatio_working_3-way'!X95^(1/3))*SIN(('OddsRatio_working_3-way'!Y95+2*PI())/3)</f>
        <v>-0.45937516797126399</v>
      </c>
      <c r="AK95" s="11">
        <f>'OddsRatio_working_3-way'!U95/(3*'OddsRatio_working_3-way'!X95^(1/3))*SIN(('OddsRatio_working_3-way'!Y95+4*PI())/3)</f>
        <v>0.4657310518404415</v>
      </c>
      <c r="AL95" s="11">
        <f>'OddsRatio_working_3-way'!Z95+'OddsRatio_working_3-way'!AF95</f>
        <v>1.0682206500745703</v>
      </c>
      <c r="AM95" s="11">
        <f>'OddsRatio_working_3-way'!AA95+'OddsRatio_working_3-way'!AG95</f>
        <v>-0.54511903882570811</v>
      </c>
      <c r="AN95" s="11">
        <f>'OddsRatio_working_3-way'!AB95+'OddsRatio_working_3-way'!AH95</f>
        <v>-0.52310161124886223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1.0682206500745703</v>
      </c>
      <c r="AS95" s="11">
        <f>IF(('OddsRatio_working_3-way'!X95=0),IF(Q95&gt;0,-Q95^(1/3),(-Q95)^(1/3)),'OddsRatio_working_3-way'!AM95-'OddsRatio_working_3-way'!R95/3)</f>
        <v>-0.54511903882570811</v>
      </c>
      <c r="AT95" s="11">
        <f>IF(('OddsRatio_working_3-way'!X95=0),IF(Q95&gt;0,-Q95^(1/3),(-Q95)^(1/3)),'OddsRatio_working_3-way'!AN95-'OddsRatio_working_3-way'!R95/3)</f>
        <v>-0.52310161124886223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3.02</v>
      </c>
      <c r="B96" s="4">
        <f>IF('True_Odds_Calculator_3-way'!B95="","",'True_Odds_Calculator_3-way'!B95)</f>
        <v>3.12</v>
      </c>
      <c r="C96" s="4">
        <f>IF('True_Odds_Calculator_3-way'!C95="","",'True_Odds_Calculator_3-way'!C95)</f>
        <v>2.54</v>
      </c>
      <c r="D96" s="9">
        <f t="shared" si="26"/>
        <v>0.31633260293068743</v>
      </c>
      <c r="E96" s="9">
        <f t="shared" si="27"/>
        <v>0.30597684102633271</v>
      </c>
      <c r="F96" s="9">
        <f t="shared" si="28"/>
        <v>0.37769055604298013</v>
      </c>
      <c r="G96" s="9">
        <f t="shared" si="29"/>
        <v>1.0699156626107094</v>
      </c>
      <c r="H96" s="9">
        <f t="shared" si="30"/>
        <v>3.1612296384736318</v>
      </c>
      <c r="I96" s="9">
        <f t="shared" si="31"/>
        <v>3.2682212047347035</v>
      </c>
      <c r="J96" s="9">
        <f t="shared" si="32"/>
        <v>2.6476701204204924</v>
      </c>
      <c r="K96" s="11">
        <f t="shared" si="33"/>
        <v>0.33112582781456956</v>
      </c>
      <c r="L96" s="11">
        <f t="shared" si="34"/>
        <v>0.32051282051282048</v>
      </c>
      <c r="M96" s="11">
        <f t="shared" si="35"/>
        <v>0.39370078740157477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-0.27555779292234439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0.23733024202336397</v>
      </c>
      <c r="Q96" s="11">
        <f>2*'OddsRatio_working_3-way'!K96*'OddsRatio_working_3-way'!L96*'OddsRatio_working_3-way'!M96</f>
        <v>8.3566986627945067E-2</v>
      </c>
      <c r="R96" s="11">
        <f t="shared" si="36"/>
        <v>0</v>
      </c>
      <c r="S96" s="11">
        <f t="shared" si="37"/>
        <v>-0.86127211103859647</v>
      </c>
      <c r="T96" s="11">
        <f t="shared" si="38"/>
        <v>-0.30326482783049175</v>
      </c>
      <c r="U96" s="11">
        <f>'OddsRatio_working_3-way'!S96-'OddsRatio_working_3-way'!R96^2/3</f>
        <v>-0.86127211103859647</v>
      </c>
      <c r="V96" s="11">
        <f>'OddsRatio_working_3-way'!S96*'OddsRatio_working_3-way'!R96/3-2*'OddsRatio_working_3-way'!R96^3/27-'OddsRatio_working_3-way'!T96</f>
        <v>0.30326482783049175</v>
      </c>
      <c r="W96" s="11">
        <f>'OddsRatio_working_3-way'!V96^2+4*'OddsRatio_working_3-way'!U96^3/27</f>
        <v>-2.6797385948101188E-3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0.15382562724873569</v>
      </c>
      <c r="Y96" s="11">
        <f>IF('OddsRatio_working_3-way'!W96&gt;=0,IF('OddsRatio_working_3-way'!V96+SQRT('OddsRatio_working_3-way'!W96)&gt;0,0,PI()),ACOS('OddsRatio_working_3-way'!V96/(2*'OddsRatio_working_3-way'!X96)))</f>
        <v>0.16906684566402341</v>
      </c>
      <c r="Z96" s="11">
        <f>'OddsRatio_working_3-way'!X96^(1/3)*COS('OddsRatio_working_3-way'!Y96/3)</f>
        <v>0.53495783130535468</v>
      </c>
      <c r="AA96" s="11">
        <f>'OddsRatio_working_3-way'!X96^(1/3)*COS(('OddsRatio_working_3-way'!Y96+2*PI())/3)</f>
        <v>-0.29361541892784593</v>
      </c>
      <c r="AB96" s="11">
        <f>'OddsRatio_working_3-way'!X96^(1/3)*COS(('OddsRatio_working_3-way'!Y96+4*PI())/3)</f>
        <v>-0.24134241237750886</v>
      </c>
      <c r="AC96" s="11">
        <f>'OddsRatio_working_3-way'!X96^(1/3)*SIN('OddsRatio_working_3-way'!Y96/3)</f>
        <v>3.0179834403188225E-2</v>
      </c>
      <c r="AD96" s="11">
        <f>'OddsRatio_working_3-way'!X96^(1/3)*SIN(('OddsRatio_working_3-way'!Y96+2*PI())/3)</f>
        <v>0.44819715466227333</v>
      </c>
      <c r="AE96" s="11">
        <f>'OddsRatio_working_3-way'!X96^(1/3)*SIN(('OddsRatio_working_3-way'!Y96+4*PI())/3)</f>
        <v>-0.4783769890654615</v>
      </c>
      <c r="AF96" s="11">
        <f>-'OddsRatio_working_3-way'!U96/(3*'OddsRatio_working_3-way'!X96^(1/3))*COS(('OddsRatio_working_3-way'!Y96)/3)</f>
        <v>0.53495783130535457</v>
      </c>
      <c r="AG96" s="11">
        <f>-'OddsRatio_working_3-way'!U96/(3*'OddsRatio_working_3-way'!X96^(1/3))*COS(('OddsRatio_working_3-way'!Y96+2*PI())/3)</f>
        <v>-0.29361541892784587</v>
      </c>
      <c r="AH96" s="11">
        <f>-'OddsRatio_working_3-way'!U96/(3*'OddsRatio_working_3-way'!X96^(1/3))*COS(('OddsRatio_working_3-way'!Y96+4*PI())/3)</f>
        <v>-0.24134241237750884</v>
      </c>
      <c r="AI96" s="11">
        <f>'OddsRatio_working_3-way'!U96/(3*'OddsRatio_working_3-way'!X96^(1/3))*SIN(('OddsRatio_working_3-way'!Y96)/3)</f>
        <v>-3.0179834403188218E-2</v>
      </c>
      <c r="AJ96" s="11">
        <f>'OddsRatio_working_3-way'!U96/(3*'OddsRatio_working_3-way'!X96^(1/3))*SIN(('OddsRatio_working_3-way'!Y96+2*PI())/3)</f>
        <v>-0.44819715466227322</v>
      </c>
      <c r="AK96" s="11">
        <f>'OddsRatio_working_3-way'!U96/(3*'OddsRatio_working_3-way'!X96^(1/3))*SIN(('OddsRatio_working_3-way'!Y96+4*PI())/3)</f>
        <v>0.47837698906546139</v>
      </c>
      <c r="AL96" s="11">
        <f>'OddsRatio_working_3-way'!Z96+'OddsRatio_working_3-way'!AF96</f>
        <v>1.0699156626107094</v>
      </c>
      <c r="AM96" s="11">
        <f>'OddsRatio_working_3-way'!AA96+'OddsRatio_working_3-way'!AG96</f>
        <v>-0.58723083785569186</v>
      </c>
      <c r="AN96" s="11">
        <f>'OddsRatio_working_3-way'!AB96+'OddsRatio_working_3-way'!AH96</f>
        <v>-0.48268482475501773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1.0699156626107094</v>
      </c>
      <c r="AS96" s="11">
        <f>IF(('OddsRatio_working_3-way'!X96=0),IF(Q96&gt;0,-Q96^(1/3),(-Q96)^(1/3)),'OddsRatio_working_3-way'!AM96-'OddsRatio_working_3-way'!R96/3)</f>
        <v>-0.58723083785569186</v>
      </c>
      <c r="AT96" s="11">
        <f>IF(('OddsRatio_working_3-way'!X96=0),IF(Q96&gt;0,-Q96^(1/3),(-Q96)^(1/3)),'OddsRatio_working_3-way'!AN96-'OddsRatio_working_3-way'!R96/3)</f>
        <v>-0.48268482475501773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1.47</v>
      </c>
      <c r="B97" s="4">
        <f>IF('True_Odds_Calculator_3-way'!B96="","",'True_Odds_Calculator_3-way'!B96)</f>
        <v>4.55</v>
      </c>
      <c r="C97" s="4">
        <f>IF('True_Odds_Calculator_3-way'!C96="","",'True_Odds_Calculator_3-way'!C96)</f>
        <v>6.77</v>
      </c>
      <c r="D97" s="9">
        <f t="shared" si="26"/>
        <v>0.6595610227569233</v>
      </c>
      <c r="E97" s="9">
        <f t="shared" si="27"/>
        <v>0.20413767227431995</v>
      </c>
      <c r="F97" s="9">
        <f t="shared" si="28"/>
        <v>0.13630130496875642</v>
      </c>
      <c r="G97" s="9">
        <f t="shared" si="29"/>
        <v>1.0982126360737119</v>
      </c>
      <c r="H97" s="9">
        <f t="shared" si="30"/>
        <v>1.516159938954645</v>
      </c>
      <c r="I97" s="9">
        <f t="shared" si="31"/>
        <v>4.8986548580616773</v>
      </c>
      <c r="J97" s="9">
        <f t="shared" si="32"/>
        <v>7.3366869101453167</v>
      </c>
      <c r="K97" s="11">
        <f t="shared" si="33"/>
        <v>0.68027210884353739</v>
      </c>
      <c r="L97" s="11">
        <f t="shared" si="34"/>
        <v>0.21978021978021978</v>
      </c>
      <c r="M97" s="11">
        <f t="shared" si="35"/>
        <v>0.14771048744460857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-0.21261045850320248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0.21620478015739225</v>
      </c>
      <c r="Q97" s="11">
        <f>2*'OddsRatio_working_3-way'!K97*'OddsRatio_working_3-way'!L97*'OddsRatio_working_3-way'!M97</f>
        <v>4.4168494414176147E-2</v>
      </c>
      <c r="R97" s="11">
        <f t="shared" si="36"/>
        <v>0</v>
      </c>
      <c r="S97" s="11">
        <f t="shared" si="37"/>
        <v>-1.0169056671976258</v>
      </c>
      <c r="T97" s="11">
        <f t="shared" si="38"/>
        <v>-0.20774375223649147</v>
      </c>
      <c r="U97" s="11">
        <f>'OddsRatio_working_3-way'!S97-'OddsRatio_working_3-way'!R97^2/3</f>
        <v>-1.0169056671976258</v>
      </c>
      <c r="V97" s="11">
        <f>'OddsRatio_working_3-way'!S97*'OddsRatio_working_3-way'!R97/3-2*'OddsRatio_working_3-way'!R97^3/27-'OddsRatio_working_3-way'!T97</f>
        <v>0.20774375223649147</v>
      </c>
      <c r="W97" s="11">
        <f>'OddsRatio_working_3-way'!V97^2+4*'OddsRatio_working_3-way'!U97^3/27</f>
        <v>-0.11263205014885458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0.19735090368563765</v>
      </c>
      <c r="Y97" s="11">
        <f>IF('OddsRatio_working_3-way'!W97&gt;=0,IF('OddsRatio_working_3-way'!V97+SQRT('OddsRatio_working_3-way'!W97)&gt;0,0,PI()),ACOS('OddsRatio_working_3-way'!V97/(2*'OddsRatio_working_3-way'!X97)))</f>
        <v>1.016516736900452</v>
      </c>
      <c r="Z97" s="11">
        <f>'OddsRatio_working_3-way'!X97^(1/3)*COS('OddsRatio_working_3-way'!Y97/3)</f>
        <v>0.54910631803685594</v>
      </c>
      <c r="AA97" s="11">
        <f>'OddsRatio_working_3-way'!X97^(1/3)*COS(('OddsRatio_working_3-way'!Y97+2*PI())/3)</f>
        <v>-0.44214822284314775</v>
      </c>
      <c r="AB97" s="11">
        <f>'OddsRatio_working_3-way'!X97^(1/3)*COS(('OddsRatio_working_3-way'!Y97+4*PI())/3)</f>
        <v>-0.10695809519370832</v>
      </c>
      <c r="AC97" s="11">
        <f>'OddsRatio_working_3-way'!X97^(1/3)*SIN('OddsRatio_working_3-way'!Y97/3)</f>
        <v>0.19352211042810891</v>
      </c>
      <c r="AD97" s="11">
        <f>'OddsRatio_working_3-way'!X97^(1/3)*SIN(('OddsRatio_working_3-way'!Y97+2*PI())/3)</f>
        <v>0.37877896558440005</v>
      </c>
      <c r="AE97" s="11">
        <f>'OddsRatio_working_3-way'!X97^(1/3)*SIN(('OddsRatio_working_3-way'!Y97+4*PI())/3)</f>
        <v>-0.5723010760125089</v>
      </c>
      <c r="AF97" s="11">
        <f>-'OddsRatio_working_3-way'!U97/(3*'OddsRatio_working_3-way'!X97^(1/3))*COS(('OddsRatio_working_3-way'!Y97)/3)</f>
        <v>0.54910631803685594</v>
      </c>
      <c r="AG97" s="11">
        <f>-'OddsRatio_working_3-way'!U97/(3*'OddsRatio_working_3-way'!X97^(1/3))*COS(('OddsRatio_working_3-way'!Y97+2*PI())/3)</f>
        <v>-0.44214822284314775</v>
      </c>
      <c r="AH97" s="11">
        <f>-'OddsRatio_working_3-way'!U97/(3*'OddsRatio_working_3-way'!X97^(1/3))*COS(('OddsRatio_working_3-way'!Y97+4*PI())/3)</f>
        <v>-0.10695809519370832</v>
      </c>
      <c r="AI97" s="11">
        <f>'OddsRatio_working_3-way'!U97/(3*'OddsRatio_working_3-way'!X97^(1/3))*SIN(('OddsRatio_working_3-way'!Y97)/3)</f>
        <v>-0.19352211042810891</v>
      </c>
      <c r="AJ97" s="11">
        <f>'OddsRatio_working_3-way'!U97/(3*'OddsRatio_working_3-way'!X97^(1/3))*SIN(('OddsRatio_working_3-way'!Y97+2*PI())/3)</f>
        <v>-0.37877896558440005</v>
      </c>
      <c r="AK97" s="11">
        <f>'OddsRatio_working_3-way'!U97/(3*'OddsRatio_working_3-way'!X97^(1/3))*SIN(('OddsRatio_working_3-way'!Y97+4*PI())/3)</f>
        <v>0.5723010760125089</v>
      </c>
      <c r="AL97" s="11">
        <f>'OddsRatio_working_3-way'!Z97+'OddsRatio_working_3-way'!AF97</f>
        <v>1.0982126360737119</v>
      </c>
      <c r="AM97" s="11">
        <f>'OddsRatio_working_3-way'!AA97+'OddsRatio_working_3-way'!AG97</f>
        <v>-0.88429644568629551</v>
      </c>
      <c r="AN97" s="11">
        <f>'OddsRatio_working_3-way'!AB97+'OddsRatio_working_3-way'!AH97</f>
        <v>-0.21391619038741663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1.0982126360737119</v>
      </c>
      <c r="AS97" s="11">
        <f>IF(('OddsRatio_working_3-way'!X97=0),IF(Q97&gt;0,-Q97^(1/3),(-Q97)^(1/3)),'OddsRatio_working_3-way'!AM97-'OddsRatio_working_3-way'!R97/3)</f>
        <v>-0.88429644568629551</v>
      </c>
      <c r="AT97" s="11">
        <f>IF(('OddsRatio_working_3-way'!X97=0),IF(Q97&gt;0,-Q97^(1/3),(-Q97)^(1/3)),'OddsRatio_working_3-way'!AN97-'OddsRatio_working_3-way'!R97/3)</f>
        <v>-0.21391619038741663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2.6</v>
      </c>
      <c r="B98" s="4">
        <f>IF('True_Odds_Calculator_3-way'!B97="","",'True_Odds_Calculator_3-way'!B97)</f>
        <v>3.14</v>
      </c>
      <c r="C98" s="4">
        <f>IF('True_Odds_Calculator_3-way'!C97="","",'True_Odds_Calculator_3-way'!C97)</f>
        <v>2.94</v>
      </c>
      <c r="D98" s="9">
        <f t="shared" si="26"/>
        <v>0.36949593766428884</v>
      </c>
      <c r="E98" s="9">
        <f t="shared" si="27"/>
        <v>0.30466476262532677</v>
      </c>
      <c r="F98" s="9">
        <f t="shared" si="28"/>
        <v>0.32583929971038444</v>
      </c>
      <c r="G98" s="9">
        <f t="shared" si="29"/>
        <v>1.0664935626920293</v>
      </c>
      <c r="H98" s="9">
        <f t="shared" si="30"/>
        <v>2.7063897003072475</v>
      </c>
      <c r="I98" s="9">
        <f t="shared" si="31"/>
        <v>3.2822962241609428</v>
      </c>
      <c r="J98" s="9">
        <f t="shared" si="32"/>
        <v>3.0689975116225372</v>
      </c>
      <c r="K98" s="11">
        <f t="shared" si="33"/>
        <v>0.38461538461538458</v>
      </c>
      <c r="L98" s="11">
        <f t="shared" si="34"/>
        <v>0.31847133757961782</v>
      </c>
      <c r="M98" s="11">
        <f t="shared" si="35"/>
        <v>0.3401360544217687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-0.27674842597499572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0.23664536858349411</v>
      </c>
      <c r="Q98" s="11">
        <f>2*'OddsRatio_working_3-way'!K98*'OddsRatio_working_3-way'!L98*'OddsRatio_working_3-way'!M98</f>
        <v>8.3325834008272578E-2</v>
      </c>
      <c r="R98" s="11">
        <f t="shared" si="36"/>
        <v>0</v>
      </c>
      <c r="S98" s="11">
        <f t="shared" si="37"/>
        <v>-0.85509201271798774</v>
      </c>
      <c r="T98" s="11">
        <f t="shared" si="38"/>
        <v>-0.3010887368725309</v>
      </c>
      <c r="U98" s="11">
        <f>'OddsRatio_working_3-way'!S98-'OddsRatio_working_3-way'!R98^2/3</f>
        <v>-0.85509201271798774</v>
      </c>
      <c r="V98" s="11">
        <f>'OddsRatio_working_3-way'!S98*'OddsRatio_working_3-way'!R98/3-2*'OddsRatio_working_3-way'!R98^3/27-'OddsRatio_working_3-way'!T98</f>
        <v>0.3010887368725309</v>
      </c>
      <c r="W98" s="11">
        <f>'OddsRatio_working_3-way'!V98^2+4*'OddsRatio_working_3-way'!U98^3/27</f>
        <v>-1.971970677902779E-3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0.15217292642697561</v>
      </c>
      <c r="Y98" s="11">
        <f>IF('OddsRatio_working_3-way'!W98&gt;=0,IF('OddsRatio_working_3-way'!V98+SQRT('OddsRatio_working_3-way'!W98)&gt;0,0,PI()),ACOS('OddsRatio_working_3-way'!V98/(2*'OddsRatio_working_3-way'!X98)))</f>
        <v>0.14643200087989472</v>
      </c>
      <c r="Z98" s="11">
        <f>'OddsRatio_working_3-way'!X98^(1/3)*COS('OddsRatio_working_3-way'!Y98/3)</f>
        <v>0.53324678134601466</v>
      </c>
      <c r="AA98" s="11">
        <f>'OddsRatio_working_3-way'!X98^(1/3)*COS(('OddsRatio_working_3-way'!Y98+2*PI())/3)</f>
        <v>-0.28918233164069601</v>
      </c>
      <c r="AB98" s="11">
        <f>'OddsRatio_working_3-way'!X98^(1/3)*COS(('OddsRatio_working_3-way'!Y98+4*PI())/3)</f>
        <v>-0.24406444970531874</v>
      </c>
      <c r="AC98" s="11">
        <f>'OddsRatio_working_3-way'!X98^(1/3)*SIN('OddsRatio_working_3-way'!Y98/3)</f>
        <v>2.6048821280655967E-2</v>
      </c>
      <c r="AD98" s="11">
        <f>'OddsRatio_working_3-way'!X98^(1/3)*SIN(('OddsRatio_working_3-way'!Y98+2*PI())/3)</f>
        <v>0.44878084849160665</v>
      </c>
      <c r="AE98" s="11">
        <f>'OddsRatio_working_3-way'!X98^(1/3)*SIN(('OddsRatio_working_3-way'!Y98+4*PI())/3)</f>
        <v>-0.47482966977226254</v>
      </c>
      <c r="AF98" s="11">
        <f>-'OddsRatio_working_3-way'!U98/(3*'OddsRatio_working_3-way'!X98^(1/3))*COS(('OddsRatio_working_3-way'!Y98)/3)</f>
        <v>0.53324678134601455</v>
      </c>
      <c r="AG98" s="11">
        <f>-'OddsRatio_working_3-way'!U98/(3*'OddsRatio_working_3-way'!X98^(1/3))*COS(('OddsRatio_working_3-way'!Y98+2*PI())/3)</f>
        <v>-0.28918233164069596</v>
      </c>
      <c r="AH98" s="11">
        <f>-'OddsRatio_working_3-way'!U98/(3*'OddsRatio_working_3-way'!X98^(1/3))*COS(('OddsRatio_working_3-way'!Y98+4*PI())/3)</f>
        <v>-0.24406444970531868</v>
      </c>
      <c r="AI98" s="11">
        <f>'OddsRatio_working_3-way'!U98/(3*'OddsRatio_working_3-way'!X98^(1/3))*SIN(('OddsRatio_working_3-way'!Y98)/3)</f>
        <v>-2.604882128065596E-2</v>
      </c>
      <c r="AJ98" s="11">
        <f>'OddsRatio_working_3-way'!U98/(3*'OddsRatio_working_3-way'!X98^(1/3))*SIN(('OddsRatio_working_3-way'!Y98+2*PI())/3)</f>
        <v>-0.44878084849160654</v>
      </c>
      <c r="AK98" s="11">
        <f>'OddsRatio_working_3-way'!U98/(3*'OddsRatio_working_3-way'!X98^(1/3))*SIN(('OddsRatio_working_3-way'!Y98+4*PI())/3)</f>
        <v>0.47482966977226243</v>
      </c>
      <c r="AL98" s="11">
        <f>'OddsRatio_working_3-way'!Z98+'OddsRatio_working_3-way'!AF98</f>
        <v>1.0664935626920293</v>
      </c>
      <c r="AM98" s="11">
        <f>'OddsRatio_working_3-way'!AA98+'OddsRatio_working_3-way'!AG98</f>
        <v>-0.57836466328139191</v>
      </c>
      <c r="AN98" s="11">
        <f>'OddsRatio_working_3-way'!AB98+'OddsRatio_working_3-way'!AH98</f>
        <v>-0.48812889941063742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1.0664935626920293</v>
      </c>
      <c r="AS98" s="11">
        <f>IF(('OddsRatio_working_3-way'!X98=0),IF(Q98&gt;0,-Q98^(1/3),(-Q98)^(1/3)),'OddsRatio_working_3-way'!AM98-'OddsRatio_working_3-way'!R98/3)</f>
        <v>-0.57836466328139191</v>
      </c>
      <c r="AT98" s="11">
        <f>IF(('OddsRatio_working_3-way'!X98=0),IF(Q98&gt;0,-Q98^(1/3),(-Q98)^(1/3)),'OddsRatio_working_3-way'!AN98-'OddsRatio_working_3-way'!R98/3)</f>
        <v>-0.48812889941063742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2.99</v>
      </c>
      <c r="B99" s="4">
        <f>IF('True_Odds_Calculator_3-way'!B98="","",'True_Odds_Calculator_3-way'!B98)</f>
        <v>3.27</v>
      </c>
      <c r="C99" s="4">
        <f>IF('True_Odds_Calculator_3-way'!C98="","",'True_Odds_Calculator_3-way'!C98)</f>
        <v>2.58</v>
      </c>
      <c r="D99" s="9">
        <f t="shared" si="26"/>
        <v>0.32522849146180816</v>
      </c>
      <c r="E99" s="9">
        <f t="shared" si="27"/>
        <v>0.29702785733878295</v>
      </c>
      <c r="F99" s="9">
        <f t="shared" si="28"/>
        <v>0.37774365119940878</v>
      </c>
      <c r="G99" s="9">
        <f t="shared" si="29"/>
        <v>1.0425936502222521</v>
      </c>
      <c r="H99" s="9">
        <f t="shared" si="30"/>
        <v>3.0747613639422817</v>
      </c>
      <c r="I99" s="9">
        <f t="shared" si="31"/>
        <v>3.3666875860045127</v>
      </c>
      <c r="J99" s="9">
        <f t="shared" si="32"/>
        <v>2.6472979673511587</v>
      </c>
      <c r="K99" s="11">
        <f t="shared" si="33"/>
        <v>0.33444816053511706</v>
      </c>
      <c r="L99" s="11">
        <f t="shared" si="34"/>
        <v>0.3058103975535168</v>
      </c>
      <c r="M99" s="11">
        <f t="shared" si="35"/>
        <v>0.38759689922480617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-0.28294197039384938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0.23151236961869515</v>
      </c>
      <c r="Q99" s="11">
        <f>2*'OddsRatio_working_3-way'!K99*'OddsRatio_working_3-way'!L99*'OddsRatio_working_3-way'!M99</f>
        <v>7.9285058088594221E-2</v>
      </c>
      <c r="R99" s="11">
        <f t="shared" si="36"/>
        <v>0</v>
      </c>
      <c r="S99" s="11">
        <f t="shared" si="37"/>
        <v>-0.81823269024540513</v>
      </c>
      <c r="T99" s="11">
        <f t="shared" si="38"/>
        <v>-0.28021667474157708</v>
      </c>
      <c r="U99" s="11">
        <f>'OddsRatio_working_3-way'!S99-'OddsRatio_working_3-way'!R99^2/3</f>
        <v>-0.81823269024540513</v>
      </c>
      <c r="V99" s="11">
        <f>'OddsRatio_working_3-way'!S99*'OddsRatio_working_3-way'!R99/3-2*'OddsRatio_working_3-way'!R99^3/27-'OddsRatio_working_3-way'!T99</f>
        <v>0.28021667474157708</v>
      </c>
      <c r="W99" s="11">
        <f>'OddsRatio_working_3-way'!V99^2+4*'OddsRatio_working_3-way'!U99^3/27</f>
        <v>-2.6357501252347593E-3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0.14244045679551645</v>
      </c>
      <c r="Y99" s="11">
        <f>IF('OddsRatio_working_3-way'!W99&gt;=0,IF('OddsRatio_working_3-way'!V99+SQRT('OddsRatio_working_3-way'!W99)&gt;0,0,PI()),ACOS('OddsRatio_working_3-way'!V99/(2*'OddsRatio_working_3-way'!X99)))</f>
        <v>0.18120410944845555</v>
      </c>
      <c r="Z99" s="11">
        <f>'OddsRatio_working_3-way'!X99^(1/3)*COS('OddsRatio_working_3-way'!Y99/3)</f>
        <v>0.52129682511112607</v>
      </c>
      <c r="AA99" s="11">
        <f>'OddsRatio_working_3-way'!X99^(1/3)*COS(('OddsRatio_working_3-way'!Y99+2*PI())/3)</f>
        <v>-0.28795020110771402</v>
      </c>
      <c r="AB99" s="11">
        <f>'OddsRatio_working_3-way'!X99^(1/3)*COS(('OddsRatio_working_3-way'!Y99+4*PI())/3)</f>
        <v>-0.23334662400341241</v>
      </c>
      <c r="AC99" s="11">
        <f>'OddsRatio_working_3-way'!X99^(1/3)*SIN('OddsRatio_working_3-way'!Y99/3)</f>
        <v>3.1525389939885191E-2</v>
      </c>
      <c r="AD99" s="11">
        <f>'OddsRatio_working_3-way'!X99^(1/3)*SIN(('OddsRatio_working_3-way'!Y99+2*PI())/3)</f>
        <v>0.43569359848846623</v>
      </c>
      <c r="AE99" s="11">
        <f>'OddsRatio_working_3-way'!X99^(1/3)*SIN(('OddsRatio_working_3-way'!Y99+4*PI())/3)</f>
        <v>-0.4672189884283513</v>
      </c>
      <c r="AF99" s="11">
        <f>-'OddsRatio_working_3-way'!U99/(3*'OddsRatio_working_3-way'!X99^(1/3))*COS(('OddsRatio_working_3-way'!Y99)/3)</f>
        <v>0.52129682511112596</v>
      </c>
      <c r="AG99" s="11">
        <f>-'OddsRatio_working_3-way'!U99/(3*'OddsRatio_working_3-way'!X99^(1/3))*COS(('OddsRatio_working_3-way'!Y99+2*PI())/3)</f>
        <v>-0.28795020110771391</v>
      </c>
      <c r="AH99" s="11">
        <f>-'OddsRatio_working_3-way'!U99/(3*'OddsRatio_working_3-way'!X99^(1/3))*COS(('OddsRatio_working_3-way'!Y99+4*PI())/3)</f>
        <v>-0.23334662400341236</v>
      </c>
      <c r="AI99" s="11">
        <f>'OddsRatio_working_3-way'!U99/(3*'OddsRatio_working_3-way'!X99^(1/3))*SIN(('OddsRatio_working_3-way'!Y99)/3)</f>
        <v>-3.1525389939885184E-2</v>
      </c>
      <c r="AJ99" s="11">
        <f>'OddsRatio_working_3-way'!U99/(3*'OddsRatio_working_3-way'!X99^(1/3))*SIN(('OddsRatio_working_3-way'!Y99+2*PI())/3)</f>
        <v>-0.43569359848846617</v>
      </c>
      <c r="AK99" s="11">
        <f>'OddsRatio_working_3-way'!U99/(3*'OddsRatio_working_3-way'!X99^(1/3))*SIN(('OddsRatio_working_3-way'!Y99+4*PI())/3)</f>
        <v>0.46721898842835119</v>
      </c>
      <c r="AL99" s="11">
        <f>'OddsRatio_working_3-way'!Z99+'OddsRatio_working_3-way'!AF99</f>
        <v>1.0425936502222521</v>
      </c>
      <c r="AM99" s="11">
        <f>'OddsRatio_working_3-way'!AA99+'OddsRatio_working_3-way'!AG99</f>
        <v>-0.57590040221542793</v>
      </c>
      <c r="AN99" s="11">
        <f>'OddsRatio_working_3-way'!AB99+'OddsRatio_working_3-way'!AH99</f>
        <v>-0.46669324800682477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1.0425936502222521</v>
      </c>
      <c r="AS99" s="11">
        <f>IF(('OddsRatio_working_3-way'!X99=0),IF(Q99&gt;0,-Q99^(1/3),(-Q99)^(1/3)),'OddsRatio_working_3-way'!AM99-'OddsRatio_working_3-way'!R99/3)</f>
        <v>-0.57590040221542793</v>
      </c>
      <c r="AT99" s="11">
        <f>IF(('OddsRatio_working_3-way'!X99=0),IF(Q99&gt;0,-Q99^(1/3),(-Q99)^(1/3)),'OddsRatio_working_3-way'!AN99-'OddsRatio_working_3-way'!R99/3)</f>
        <v>-0.46669324800682477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2.97</v>
      </c>
      <c r="B100" s="4">
        <f>IF('True_Odds_Calculator_3-way'!B99="","",'True_Odds_Calculator_3-way'!B99)</f>
        <v>3.16</v>
      </c>
      <c r="C100" s="4">
        <f>IF('True_Odds_Calculator_3-way'!C99="","",'True_Odds_Calculator_3-way'!C99)</f>
        <v>2.67</v>
      </c>
      <c r="D100" s="9">
        <f t="shared" si="26"/>
        <v>0.3275270135130719</v>
      </c>
      <c r="E100" s="9">
        <f t="shared" si="27"/>
        <v>0.30757816986400588</v>
      </c>
      <c r="F100" s="9">
        <f t="shared" si="28"/>
        <v>0.36489481662292222</v>
      </c>
      <c r="G100" s="9">
        <f t="shared" si="29"/>
        <v>1.0422250130486623</v>
      </c>
      <c r="H100" s="9">
        <f t="shared" si="30"/>
        <v>3.053183275705865</v>
      </c>
      <c r="I100" s="9">
        <f t="shared" si="31"/>
        <v>3.251206028185111</v>
      </c>
      <c r="J100" s="9">
        <f t="shared" si="32"/>
        <v>2.7405157717912654</v>
      </c>
      <c r="K100" s="11">
        <f t="shared" si="33"/>
        <v>0.33670033670033667</v>
      </c>
      <c r="L100" s="11">
        <f t="shared" si="34"/>
        <v>0.31645569620253161</v>
      </c>
      <c r="M100" s="11">
        <f t="shared" si="35"/>
        <v>0.37453183520599254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-0.28358395503894018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0.23145853516118531</v>
      </c>
      <c r="Q100" s="11">
        <f>2*'OddsRatio_working_3-way'!K100*'OddsRatio_working_3-way'!L100*'OddsRatio_working_3-way'!M100</f>
        <v>7.9813287986615619E-2</v>
      </c>
      <c r="R100" s="11">
        <f t="shared" si="36"/>
        <v>0</v>
      </c>
      <c r="S100" s="11">
        <f t="shared" si="37"/>
        <v>-0.81619051800516251</v>
      </c>
      <c r="T100" s="11">
        <f t="shared" si="38"/>
        <v>-0.28144500620867674</v>
      </c>
      <c r="U100" s="11">
        <f>'OddsRatio_working_3-way'!S100-'OddsRatio_working_3-way'!R100^2/3</f>
        <v>-0.81619051800516251</v>
      </c>
      <c r="V100" s="11">
        <f>'OddsRatio_working_3-way'!S100*'OddsRatio_working_3-way'!R100/3-2*'OddsRatio_working_3-way'!R100^3/27-'OddsRatio_working_3-way'!T100</f>
        <v>0.28144500620867674</v>
      </c>
      <c r="W100" s="11">
        <f>'OddsRatio_working_3-way'!V100^2+4*'OddsRatio_working_3-way'!U100^3/27</f>
        <v>-1.3396947813501675E-3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0.14190752825445191</v>
      </c>
      <c r="Y100" s="11">
        <f>IF('OddsRatio_working_3-way'!W100&gt;=0,IF('OddsRatio_working_3-way'!V100+SQRT('OddsRatio_working_3-way'!W100)&gt;0,0,PI()),ACOS('OddsRatio_working_3-way'!V100/(2*'OddsRatio_working_3-way'!X100)))</f>
        <v>0.12932388686844676</v>
      </c>
      <c r="Z100" s="11">
        <f>'OddsRatio_working_3-way'!X100^(1/3)*COS('OddsRatio_working_3-way'!Y100/3)</f>
        <v>0.52111250652433116</v>
      </c>
      <c r="AA100" s="11">
        <f>'OddsRatio_working_3-way'!X100^(1/3)*COS(('OddsRatio_working_3-way'!Y100+2*PI())/3)</f>
        <v>-0.28002279273987901</v>
      </c>
      <c r="AB100" s="11">
        <f>'OddsRatio_working_3-way'!X100^(1/3)*COS(('OddsRatio_working_3-way'!Y100+4*PI())/3)</f>
        <v>-0.24108971378445199</v>
      </c>
      <c r="AC100" s="11">
        <f>'OddsRatio_working_3-way'!X100^(1/3)*SIN('OddsRatio_working_3-way'!Y100/3)</f>
        <v>2.2478023615296789E-2</v>
      </c>
      <c r="AD100" s="11">
        <f>'OddsRatio_working_3-way'!X100^(1/3)*SIN(('OddsRatio_working_3-way'!Y100+2*PI())/3)</f>
        <v>0.4400576570722064</v>
      </c>
      <c r="AE100" s="11">
        <f>'OddsRatio_working_3-way'!X100^(1/3)*SIN(('OddsRatio_working_3-way'!Y100+4*PI())/3)</f>
        <v>-0.46253568068750317</v>
      </c>
      <c r="AF100" s="11">
        <f>-'OddsRatio_working_3-way'!U100/(3*'OddsRatio_working_3-way'!X100^(1/3))*COS(('OddsRatio_working_3-way'!Y100)/3)</f>
        <v>0.52111250652433105</v>
      </c>
      <c r="AG100" s="11">
        <f>-'OddsRatio_working_3-way'!U100/(3*'OddsRatio_working_3-way'!X100^(1/3))*COS(('OddsRatio_working_3-way'!Y100+2*PI())/3)</f>
        <v>-0.28002279273987896</v>
      </c>
      <c r="AH100" s="11">
        <f>-'OddsRatio_working_3-way'!U100/(3*'OddsRatio_working_3-way'!X100^(1/3))*COS(('OddsRatio_working_3-way'!Y100+4*PI())/3)</f>
        <v>-0.24108971378445193</v>
      </c>
      <c r="AI100" s="11">
        <f>'OddsRatio_working_3-way'!U100/(3*'OddsRatio_working_3-way'!X100^(1/3))*SIN(('OddsRatio_working_3-way'!Y100)/3)</f>
        <v>-2.2478023615296785E-2</v>
      </c>
      <c r="AJ100" s="11">
        <f>'OddsRatio_working_3-way'!U100/(3*'OddsRatio_working_3-way'!X100^(1/3))*SIN(('OddsRatio_working_3-way'!Y100+2*PI())/3)</f>
        <v>-0.44005765707220634</v>
      </c>
      <c r="AK100" s="11">
        <f>'OddsRatio_working_3-way'!U100/(3*'OddsRatio_working_3-way'!X100^(1/3))*SIN(('OddsRatio_working_3-way'!Y100+4*PI())/3)</f>
        <v>0.46253568068750306</v>
      </c>
      <c r="AL100" s="11">
        <f>'OddsRatio_working_3-way'!Z100+'OddsRatio_working_3-way'!AF100</f>
        <v>1.0422250130486623</v>
      </c>
      <c r="AM100" s="11">
        <f>'OddsRatio_working_3-way'!AA100+'OddsRatio_working_3-way'!AG100</f>
        <v>-0.56004558547975791</v>
      </c>
      <c r="AN100" s="11">
        <f>'OddsRatio_working_3-way'!AB100+'OddsRatio_working_3-way'!AH100</f>
        <v>-0.48217942756890392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1.0422250130486623</v>
      </c>
      <c r="AS100" s="11">
        <f>IF(('OddsRatio_working_3-way'!X100=0),IF(Q100&gt;0,-Q100^(1/3),(-Q100)^(1/3)),'OddsRatio_working_3-way'!AM100-'OddsRatio_working_3-way'!R100/3)</f>
        <v>-0.56004558547975791</v>
      </c>
      <c r="AT100" s="11">
        <f>IF(('OddsRatio_working_3-way'!X100=0),IF(Q100&gt;0,-Q100^(1/3),(-Q100)^(1/3)),'OddsRatio_working_3-way'!AN100-'OddsRatio_working_3-way'!R100/3)</f>
        <v>-0.48217942756890392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1.82</v>
      </c>
      <c r="B101" s="4">
        <f>IF('True_Odds_Calculator_3-way'!B100="","",'True_Odds_Calculator_3-way'!B100)</f>
        <v>3.82</v>
      </c>
      <c r="C101" s="4">
        <f>IF('True_Odds_Calculator_3-way'!C100="","",'True_Odds_Calculator_3-way'!C100)</f>
        <v>4.59</v>
      </c>
      <c r="D101" s="9">
        <f t="shared" si="26"/>
        <v>0.53756290459539546</v>
      </c>
      <c r="E101" s="9">
        <f t="shared" si="27"/>
        <v>0.252626569921237</v>
      </c>
      <c r="F101" s="9">
        <f t="shared" si="28"/>
        <v>0.20981052548336757</v>
      </c>
      <c r="G101" s="9">
        <f t="shared" si="29"/>
        <v>1.0490822050810065</v>
      </c>
      <c r="H101" s="9">
        <f t="shared" si="30"/>
        <v>1.8602474081664258</v>
      </c>
      <c r="I101" s="9">
        <f t="shared" si="31"/>
        <v>3.9584118183284378</v>
      </c>
      <c r="J101" s="9">
        <f t="shared" si="32"/>
        <v>4.7662051162408128</v>
      </c>
      <c r="K101" s="11">
        <f t="shared" si="33"/>
        <v>0.54945054945054939</v>
      </c>
      <c r="L101" s="11">
        <f t="shared" si="34"/>
        <v>0.26178010471204188</v>
      </c>
      <c r="M101" s="11">
        <f t="shared" si="35"/>
        <v>0.2178649237472767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-0.26014169931632214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0.22656397771888992</v>
      </c>
      <c r="Q101" s="11">
        <f>2*'OddsRatio_working_3-way'!K101*'OddsRatio_working_3-way'!L101*'OddsRatio_working_3-way'!M101</f>
        <v>6.267329950730012E-2</v>
      </c>
      <c r="R101" s="11">
        <f t="shared" si="36"/>
        <v>0</v>
      </c>
      <c r="S101" s="11">
        <f t="shared" si="37"/>
        <v>-0.87092526232557965</v>
      </c>
      <c r="T101" s="11">
        <f t="shared" si="38"/>
        <v>-0.24091985126572052</v>
      </c>
      <c r="U101" s="11">
        <f>'OddsRatio_working_3-way'!S101-'OddsRatio_working_3-way'!R101^2/3</f>
        <v>-0.87092526232557965</v>
      </c>
      <c r="V101" s="11">
        <f>'OddsRatio_working_3-way'!S101*'OddsRatio_working_3-way'!R101/3-2*'OddsRatio_working_3-way'!R101^3/27-'OddsRatio_working_3-way'!T101</f>
        <v>0.24091985126572052</v>
      </c>
      <c r="W101" s="11">
        <f>'OddsRatio_working_3-way'!V101^2+4*'OddsRatio_working_3-way'!U101^3/27</f>
        <v>-3.9825214659123712E-2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0.15641898014069505</v>
      </c>
      <c r="Y101" s="11">
        <f>IF('OddsRatio_working_3-way'!W101&gt;=0,IF('OddsRatio_working_3-way'!V101+SQRT('OddsRatio_working_3-way'!W101)&gt;0,0,PI()),ACOS('OddsRatio_working_3-way'!V101/(2*'OddsRatio_working_3-way'!X101)))</f>
        <v>0.69178170458834476</v>
      </c>
      <c r="Z101" s="11">
        <f>'OddsRatio_working_3-way'!X101^(1/3)*COS('OddsRatio_working_3-way'!Y101/3)</f>
        <v>0.52454110254050323</v>
      </c>
      <c r="AA101" s="11">
        <f>'OddsRatio_working_3-way'!X101^(1/3)*COS(('OddsRatio_working_3-way'!Y101+2*PI())/3)</f>
        <v>-0.36891852073329318</v>
      </c>
      <c r="AB101" s="11">
        <f>'OddsRatio_working_3-way'!X101^(1/3)*COS(('OddsRatio_working_3-way'!Y101+4*PI())/3)</f>
        <v>-0.1556225818072102</v>
      </c>
      <c r="AC101" s="11">
        <f>'OddsRatio_working_3-way'!X101^(1/3)*SIN('OddsRatio_working_3-way'!Y101/3)</f>
        <v>0.12314646775602815</v>
      </c>
      <c r="AD101" s="11">
        <f>'OddsRatio_working_3-way'!X101^(1/3)*SIN(('OddsRatio_working_3-way'!Y101+2*PI())/3)</f>
        <v>0.39269268625115994</v>
      </c>
      <c r="AE101" s="11">
        <f>'OddsRatio_working_3-way'!X101^(1/3)*SIN(('OddsRatio_working_3-way'!Y101+4*PI())/3)</f>
        <v>-0.51583915400718794</v>
      </c>
      <c r="AF101" s="11">
        <f>-'OddsRatio_working_3-way'!U101/(3*'OddsRatio_working_3-way'!X101^(1/3))*COS(('OddsRatio_working_3-way'!Y101)/3)</f>
        <v>0.52454110254050323</v>
      </c>
      <c r="AG101" s="11">
        <f>-'OddsRatio_working_3-way'!U101/(3*'OddsRatio_working_3-way'!X101^(1/3))*COS(('OddsRatio_working_3-way'!Y101+2*PI())/3)</f>
        <v>-0.36891852073329318</v>
      </c>
      <c r="AH101" s="11">
        <f>-'OddsRatio_working_3-way'!U101/(3*'OddsRatio_working_3-way'!X101^(1/3))*COS(('OddsRatio_working_3-way'!Y101+4*PI())/3)</f>
        <v>-0.1556225818072102</v>
      </c>
      <c r="AI101" s="11">
        <f>'OddsRatio_working_3-way'!U101/(3*'OddsRatio_working_3-way'!X101^(1/3))*SIN(('OddsRatio_working_3-way'!Y101)/3)</f>
        <v>-0.12314646775602815</v>
      </c>
      <c r="AJ101" s="11">
        <f>'OddsRatio_working_3-way'!U101/(3*'OddsRatio_working_3-way'!X101^(1/3))*SIN(('OddsRatio_working_3-way'!Y101+2*PI())/3)</f>
        <v>-0.39269268625115994</v>
      </c>
      <c r="AK101" s="11">
        <f>'OddsRatio_working_3-way'!U101/(3*'OddsRatio_working_3-way'!X101^(1/3))*SIN(('OddsRatio_working_3-way'!Y101+4*PI())/3)</f>
        <v>0.51583915400718794</v>
      </c>
      <c r="AL101" s="11">
        <f>'OddsRatio_working_3-way'!Z101+'OddsRatio_working_3-way'!AF101</f>
        <v>1.0490822050810065</v>
      </c>
      <c r="AM101" s="11">
        <f>'OddsRatio_working_3-way'!AA101+'OddsRatio_working_3-way'!AG101</f>
        <v>-0.73783704146658635</v>
      </c>
      <c r="AN101" s="11">
        <f>'OddsRatio_working_3-way'!AB101+'OddsRatio_working_3-way'!AH101</f>
        <v>-0.31124516361442039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1.0490822050810065</v>
      </c>
      <c r="AS101" s="11">
        <f>IF(('OddsRatio_working_3-way'!X101=0),IF(Q101&gt;0,-Q101^(1/3),(-Q101)^(1/3)),'OddsRatio_working_3-way'!AM101-'OddsRatio_working_3-way'!R101/3)</f>
        <v>-0.73783704146658635</v>
      </c>
      <c r="AT101" s="11">
        <f>IF(('OddsRatio_working_3-way'!X101=0),IF(Q101&gt;0,-Q101^(1/3),(-Q101)^(1/3)),'OddsRatio_working_3-way'!AN101-'OddsRatio_working_3-way'!R101/3)</f>
        <v>-0.31124516361442039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3.81</v>
      </c>
      <c r="B102" s="4">
        <f>IF('True_Odds_Calculator_3-way'!B101="","",'True_Odds_Calculator_3-way'!B101)</f>
        <v>3.32</v>
      </c>
      <c r="C102" s="4">
        <f>IF('True_Odds_Calculator_3-way'!C101="","",'True_Odds_Calculator_3-way'!C101)</f>
        <v>2.15</v>
      </c>
      <c r="D102" s="9">
        <f t="shared" si="26"/>
        <v>0.25396476751142522</v>
      </c>
      <c r="E102" s="9">
        <f t="shared" si="27"/>
        <v>0.29194424814031511</v>
      </c>
      <c r="F102" s="9">
        <f t="shared" si="28"/>
        <v>0.45409098434825967</v>
      </c>
      <c r="G102" s="9">
        <f t="shared" si="29"/>
        <v>1.0453929019366095</v>
      </c>
      <c r="H102" s="9">
        <f t="shared" si="30"/>
        <v>3.9375540544418728</v>
      </c>
      <c r="I102" s="9">
        <f t="shared" si="31"/>
        <v>3.4253115324929335</v>
      </c>
      <c r="J102" s="9">
        <f t="shared" si="32"/>
        <v>2.2022018372271006</v>
      </c>
      <c r="K102" s="11">
        <f t="shared" si="33"/>
        <v>0.26246719160104987</v>
      </c>
      <c r="L102" s="11">
        <f t="shared" si="34"/>
        <v>0.30120481927710846</v>
      </c>
      <c r="M102" s="11">
        <f t="shared" si="35"/>
        <v>0.46511627906976744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-0.27567071067643578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0.23091817921751095</v>
      </c>
      <c r="Q102" s="11">
        <f>2*'OddsRatio_working_3-way'!K102*'OddsRatio_working_3-way'!L102*'OddsRatio_working_3-way'!M102</f>
        <v>7.3540821406850629E-2</v>
      </c>
      <c r="R102" s="11">
        <f t="shared" si="36"/>
        <v>0</v>
      </c>
      <c r="S102" s="11">
        <f t="shared" si="37"/>
        <v>-0.83765946208390485</v>
      </c>
      <c r="T102" s="11">
        <f t="shared" si="38"/>
        <v>-0.26677052932608436</v>
      </c>
      <c r="U102" s="11">
        <f>'OddsRatio_working_3-way'!S102-'OddsRatio_working_3-way'!R102^2/3</f>
        <v>-0.83765946208390485</v>
      </c>
      <c r="V102" s="11">
        <f>'OddsRatio_working_3-way'!S102*'OddsRatio_working_3-way'!R102/3-2*'OddsRatio_working_3-way'!R102^3/27-'OddsRatio_working_3-way'!T102</f>
        <v>0.26677052932608436</v>
      </c>
      <c r="W102" s="11">
        <f>'OddsRatio_working_3-way'!V102^2+4*'OddsRatio_working_3-way'!U102^3/27</f>
        <v>-1.5909535257030982E-2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0.14754325685536279</v>
      </c>
      <c r="Y102" s="11">
        <f>IF('OddsRatio_working_3-way'!W102&gt;=0,IF('OddsRatio_working_3-way'!V102+SQRT('OddsRatio_working_3-way'!W102)&gt;0,0,PI()),ACOS('OddsRatio_working_3-way'!V102/(2*'OddsRatio_working_3-way'!X102)))</f>
        <v>0.44166375218054754</v>
      </c>
      <c r="Z102" s="11">
        <f>'OddsRatio_working_3-way'!X102^(1/3)*COS('OddsRatio_working_3-way'!Y102/3)</f>
        <v>0.52269645096830475</v>
      </c>
      <c r="AA102" s="11">
        <f>'OddsRatio_working_3-way'!X102^(1/3)*COS(('OddsRatio_working_3-way'!Y102+2*PI())/3)</f>
        <v>-0.32847631669662591</v>
      </c>
      <c r="AB102" s="11">
        <f>'OddsRatio_working_3-way'!X102^(1/3)*COS(('OddsRatio_working_3-way'!Y102+4*PI())/3)</f>
        <v>-0.19422013427167889</v>
      </c>
      <c r="AC102" s="11">
        <f>'OddsRatio_working_3-way'!X102^(1/3)*SIN('OddsRatio_working_3-way'!Y102/3)</f>
        <v>7.751284306341491E-2</v>
      </c>
      <c r="AD102" s="11">
        <f>'OddsRatio_working_3-way'!X102^(1/3)*SIN(('OddsRatio_working_3-way'!Y102+2*PI())/3)</f>
        <v>0.41391198347481173</v>
      </c>
      <c r="AE102" s="11">
        <f>'OddsRatio_working_3-way'!X102^(1/3)*SIN(('OddsRatio_working_3-way'!Y102+4*PI())/3)</f>
        <v>-0.49142482653822644</v>
      </c>
      <c r="AF102" s="11">
        <f>-'OddsRatio_working_3-way'!U102/(3*'OddsRatio_working_3-way'!X102^(1/3))*COS(('OddsRatio_working_3-way'!Y102)/3)</f>
        <v>0.52269645096830475</v>
      </c>
      <c r="AG102" s="11">
        <f>-'OddsRatio_working_3-way'!U102/(3*'OddsRatio_working_3-way'!X102^(1/3))*COS(('OddsRatio_working_3-way'!Y102+2*PI())/3)</f>
        <v>-0.32847631669662591</v>
      </c>
      <c r="AH102" s="11">
        <f>-'OddsRatio_working_3-way'!U102/(3*'OddsRatio_working_3-way'!X102^(1/3))*COS(('OddsRatio_working_3-way'!Y102+4*PI())/3)</f>
        <v>-0.19422013427167889</v>
      </c>
      <c r="AI102" s="11">
        <f>'OddsRatio_working_3-way'!U102/(3*'OddsRatio_working_3-way'!X102^(1/3))*SIN(('OddsRatio_working_3-way'!Y102)/3)</f>
        <v>-7.751284306341491E-2</v>
      </c>
      <c r="AJ102" s="11">
        <f>'OddsRatio_working_3-way'!U102/(3*'OddsRatio_working_3-way'!X102^(1/3))*SIN(('OddsRatio_working_3-way'!Y102+2*PI())/3)</f>
        <v>-0.41391198347481173</v>
      </c>
      <c r="AK102" s="11">
        <f>'OddsRatio_working_3-way'!U102/(3*'OddsRatio_working_3-way'!X102^(1/3))*SIN(('OddsRatio_working_3-way'!Y102+4*PI())/3)</f>
        <v>0.49142482653822644</v>
      </c>
      <c r="AL102" s="11">
        <f>'OddsRatio_working_3-way'!Z102+'OddsRatio_working_3-way'!AF102</f>
        <v>1.0453929019366095</v>
      </c>
      <c r="AM102" s="11">
        <f>'OddsRatio_working_3-way'!AA102+'OddsRatio_working_3-way'!AG102</f>
        <v>-0.65695263339325183</v>
      </c>
      <c r="AN102" s="11">
        <f>'OddsRatio_working_3-way'!AB102+'OddsRatio_working_3-way'!AH102</f>
        <v>-0.38844026854335778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1.0453929019366095</v>
      </c>
      <c r="AS102" s="11">
        <f>IF(('OddsRatio_working_3-way'!X102=0),IF(Q102&gt;0,-Q102^(1/3),(-Q102)^(1/3)),'OddsRatio_working_3-way'!AM102-'OddsRatio_working_3-way'!R102/3)</f>
        <v>-0.65695263339325183</v>
      </c>
      <c r="AT102" s="11">
        <f>IF(('OddsRatio_working_3-way'!X102=0),IF(Q102&gt;0,-Q102^(1/3),(-Q102)^(1/3)),'OddsRatio_working_3-way'!AN102-'OddsRatio_working_3-way'!R102/3)</f>
        <v>-0.38844026854335778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2.75</v>
      </c>
      <c r="B103" s="4">
        <f>IF('True_Odds_Calculator_3-way'!B102="","",'True_Odds_Calculator_3-way'!B102)</f>
        <v>3.51</v>
      </c>
      <c r="C103" s="4">
        <f>IF('True_Odds_Calculator_3-way'!C102="","",'True_Odds_Calculator_3-way'!C102)</f>
        <v>2.5299999999999998</v>
      </c>
      <c r="D103" s="9">
        <f t="shared" si="26"/>
        <v>0.34859221961730746</v>
      </c>
      <c r="E103" s="9">
        <f t="shared" si="27"/>
        <v>0.27172266697496072</v>
      </c>
      <c r="F103" s="9">
        <f t="shared" si="28"/>
        <v>0.37968511340773153</v>
      </c>
      <c r="G103" s="9">
        <f t="shared" si="29"/>
        <v>1.0678179156442003</v>
      </c>
      <c r="H103" s="9">
        <f t="shared" si="30"/>
        <v>2.8686813523773504</v>
      </c>
      <c r="I103" s="9">
        <f t="shared" si="31"/>
        <v>3.6802229682669432</v>
      </c>
      <c r="J103" s="9">
        <f t="shared" si="32"/>
        <v>2.6337614109356253</v>
      </c>
      <c r="K103" s="11">
        <f t="shared" si="33"/>
        <v>0.36363636363636365</v>
      </c>
      <c r="L103" s="11">
        <f t="shared" si="34"/>
        <v>0.28490028490028491</v>
      </c>
      <c r="M103" s="11">
        <f t="shared" si="35"/>
        <v>0.39525691699604748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-0.27519647677750425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0.23709272721130437</v>
      </c>
      <c r="Q103" s="11">
        <f>2*'OddsRatio_working_3-way'!K103*'OddsRatio_working_3-way'!L103*'OddsRatio_working_3-way'!M103</f>
        <v>8.189731509889614E-2</v>
      </c>
      <c r="R103" s="11">
        <f t="shared" si="36"/>
        <v>0</v>
      </c>
      <c r="S103" s="11">
        <f t="shared" si="37"/>
        <v>-0.86153983505752985</v>
      </c>
      <c r="T103" s="11">
        <f t="shared" si="38"/>
        <v>-0.29759579794733326</v>
      </c>
      <c r="U103" s="11">
        <f>'OddsRatio_working_3-way'!S103-'OddsRatio_working_3-way'!R103^2/3</f>
        <v>-0.86153983505752985</v>
      </c>
      <c r="V103" s="11">
        <f>'OddsRatio_working_3-way'!S103*'OddsRatio_working_3-way'!R103/3-2*'OddsRatio_working_3-way'!R103^3/27-'OddsRatio_working_3-way'!T103</f>
        <v>0.29759579794733326</v>
      </c>
      <c r="W103" s="11">
        <f>'OddsRatio_working_3-way'!V103^2+4*'OddsRatio_working_3-way'!U103^3/27</f>
        <v>-6.1743272802543131E-3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0.15389735721915787</v>
      </c>
      <c r="Y103" s="11">
        <f>IF('OddsRatio_working_3-way'!W103&gt;=0,IF('OddsRatio_working_3-way'!V103+SQRT('OddsRatio_working_3-way'!W103)&gt;0,0,PI()),ACOS('OddsRatio_working_3-way'!V103/(2*'OddsRatio_working_3-way'!X103)))</f>
        <v>0.25814754610004953</v>
      </c>
      <c r="Z103" s="11">
        <f>'OddsRatio_working_3-way'!X103^(1/3)*COS('OddsRatio_working_3-way'!Y103/3)</f>
        <v>0.53390895782210013</v>
      </c>
      <c r="AA103" s="11">
        <f>'OddsRatio_working_3-way'!X103^(1/3)*COS(('OddsRatio_working_3-way'!Y103+2*PI())/3)</f>
        <v>-0.30684028255560125</v>
      </c>
      <c r="AB103" s="11">
        <f>'OddsRatio_working_3-way'!X103^(1/3)*COS(('OddsRatio_working_3-way'!Y103+4*PI())/3)</f>
        <v>-0.22706867526649901</v>
      </c>
      <c r="AC103" s="11">
        <f>'OddsRatio_working_3-way'!X103^(1/3)*SIN('OddsRatio_working_3-way'!Y103/3)</f>
        <v>4.6056158942052255E-2</v>
      </c>
      <c r="AD103" s="11">
        <f>'OddsRatio_working_3-way'!X103^(1/3)*SIN(('OddsRatio_working_3-way'!Y103+2*PI())/3)</f>
        <v>0.43935064131098694</v>
      </c>
      <c r="AE103" s="11">
        <f>'OddsRatio_working_3-way'!X103^(1/3)*SIN(('OddsRatio_working_3-way'!Y103+4*PI())/3)</f>
        <v>-0.48540680025303917</v>
      </c>
      <c r="AF103" s="11">
        <f>-'OddsRatio_working_3-way'!U103/(3*'OddsRatio_working_3-way'!X103^(1/3))*COS(('OddsRatio_working_3-way'!Y103)/3)</f>
        <v>0.53390895782210002</v>
      </c>
      <c r="AG103" s="11">
        <f>-'OddsRatio_working_3-way'!U103/(3*'OddsRatio_working_3-way'!X103^(1/3))*COS(('OddsRatio_working_3-way'!Y103+2*PI())/3)</f>
        <v>-0.3068402825556012</v>
      </c>
      <c r="AH103" s="11">
        <f>-'OddsRatio_working_3-way'!U103/(3*'OddsRatio_working_3-way'!X103^(1/3))*COS(('OddsRatio_working_3-way'!Y103+4*PI())/3)</f>
        <v>-0.22706867526649896</v>
      </c>
      <c r="AI103" s="11">
        <f>'OddsRatio_working_3-way'!U103/(3*'OddsRatio_working_3-way'!X103^(1/3))*SIN(('OddsRatio_working_3-way'!Y103)/3)</f>
        <v>-4.6056158942052249E-2</v>
      </c>
      <c r="AJ103" s="11">
        <f>'OddsRatio_working_3-way'!U103/(3*'OddsRatio_working_3-way'!X103^(1/3))*SIN(('OddsRatio_working_3-way'!Y103+2*PI())/3)</f>
        <v>-0.43935064131098683</v>
      </c>
      <c r="AK103" s="11">
        <f>'OddsRatio_working_3-way'!U103/(3*'OddsRatio_working_3-way'!X103^(1/3))*SIN(('OddsRatio_working_3-way'!Y103+4*PI())/3)</f>
        <v>0.48540680025303906</v>
      </c>
      <c r="AL103" s="11">
        <f>'OddsRatio_working_3-way'!Z103+'OddsRatio_working_3-way'!AF103</f>
        <v>1.0678179156442003</v>
      </c>
      <c r="AM103" s="11">
        <f>'OddsRatio_working_3-way'!AA103+'OddsRatio_working_3-way'!AG103</f>
        <v>-0.6136805651112025</v>
      </c>
      <c r="AN103" s="11">
        <f>'OddsRatio_working_3-way'!AB103+'OddsRatio_working_3-way'!AH103</f>
        <v>-0.45413735053299797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1.0678179156442003</v>
      </c>
      <c r="AS103" s="11">
        <f>IF(('OddsRatio_working_3-way'!X103=0),IF(Q103&gt;0,-Q103^(1/3),(-Q103)^(1/3)),'OddsRatio_working_3-way'!AM103-'OddsRatio_working_3-way'!R103/3)</f>
        <v>-0.6136805651112025</v>
      </c>
      <c r="AT103" s="11">
        <f>IF(('OddsRatio_working_3-way'!X103=0),IF(Q103&gt;0,-Q103^(1/3),(-Q103)^(1/3)),'OddsRatio_working_3-way'!AN103-'OddsRatio_working_3-way'!R103/3)</f>
        <v>-0.45413735053299797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1.89</v>
      </c>
      <c r="B104" s="4">
        <f>IF('True_Odds_Calculator_3-way'!B103="","",'True_Odds_Calculator_3-way'!B103)</f>
        <v>3.28</v>
      </c>
      <c r="C104" s="4">
        <f>IF('True_Odds_Calculator_3-way'!C103="","",'True_Odds_Calculator_3-way'!C103)</f>
        <v>4.67</v>
      </c>
      <c r="D104" s="9">
        <f t="shared" si="26"/>
        <v>0.50982068818846615</v>
      </c>
      <c r="E104" s="9">
        <f t="shared" si="27"/>
        <v>0.28875847580563879</v>
      </c>
      <c r="F104" s="9">
        <f t="shared" si="28"/>
        <v>0.20142083600589497</v>
      </c>
      <c r="G104" s="9">
        <f t="shared" si="29"/>
        <v>1.0803078110764142</v>
      </c>
      <c r="H104" s="9">
        <f t="shared" si="30"/>
        <v>1.961473951858008</v>
      </c>
      <c r="I104" s="9">
        <f t="shared" si="31"/>
        <v>3.4631018092542249</v>
      </c>
      <c r="J104" s="9">
        <f t="shared" si="32"/>
        <v>4.9647296666504408</v>
      </c>
      <c r="K104" s="11">
        <f t="shared" si="33"/>
        <v>0.52910052910052918</v>
      </c>
      <c r="L104" s="11">
        <f t="shared" si="34"/>
        <v>0.3048780487804878</v>
      </c>
      <c r="M104" s="11">
        <f t="shared" si="35"/>
        <v>0.21413276231263384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-0.25723993397780398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0.23626727549013027</v>
      </c>
      <c r="Q104" s="11">
        <f>2*'OddsRatio_working_3-way'!K104*'OddsRatio_working_3-way'!L104*'OddsRatio_working_3-way'!M104</f>
        <v>6.9083998681324643E-2</v>
      </c>
      <c r="R104" s="11">
        <f t="shared" si="36"/>
        <v>0</v>
      </c>
      <c r="S104" s="11">
        <f t="shared" si="37"/>
        <v>-0.91847044055965532</v>
      </c>
      <c r="T104" s="11">
        <f t="shared" si="38"/>
        <v>-0.26855860835077644</v>
      </c>
      <c r="U104" s="11">
        <f>'OddsRatio_working_3-way'!S104-'OddsRatio_working_3-way'!R104^2/3</f>
        <v>-0.91847044055965532</v>
      </c>
      <c r="V104" s="11">
        <f>'OddsRatio_working_3-way'!S104*'OddsRatio_working_3-way'!R104/3-2*'OddsRatio_working_3-way'!R104^3/27-'OddsRatio_working_3-way'!T104</f>
        <v>0.26855860835077644</v>
      </c>
      <c r="W104" s="11">
        <f>'OddsRatio_working_3-way'!V104^2+4*'OddsRatio_working_3-way'!U104^3/27</f>
        <v>-4.2663028881336898E-2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0.16940097033417684</v>
      </c>
      <c r="Y104" s="11">
        <f>IF('OddsRatio_working_3-way'!W104&gt;=0,IF('OddsRatio_working_3-way'!V104+SQRT('OddsRatio_working_3-way'!W104)&gt;0,0,PI()),ACOS('OddsRatio_working_3-way'!V104/(2*'OddsRatio_working_3-way'!X104)))</f>
        <v>0.65561786402371924</v>
      </c>
      <c r="Z104" s="11">
        <f>'OddsRatio_working_3-way'!X104^(1/3)*COS('OddsRatio_working_3-way'!Y104/3)</f>
        <v>0.54015390553820708</v>
      </c>
      <c r="AA104" s="11">
        <f>'OddsRatio_working_3-way'!X104^(1/3)*COS(('OddsRatio_working_3-way'!Y104+2*PI())/3)</f>
        <v>-0.37396597475304588</v>
      </c>
      <c r="AB104" s="11">
        <f>'OddsRatio_working_3-way'!X104^(1/3)*COS(('OddsRatio_working_3-way'!Y104+4*PI())/3)</f>
        <v>-0.16618793078516117</v>
      </c>
      <c r="AC104" s="11">
        <f>'OddsRatio_working_3-way'!X104^(1/3)*SIN('OddsRatio_working_3-way'!Y104/3)</f>
        <v>0.11996070961655202</v>
      </c>
      <c r="AD104" s="11">
        <f>'OddsRatio_working_3-way'!X104^(1/3)*SIN(('OddsRatio_working_3-way'!Y104+2*PI())/3)</f>
        <v>0.40780664934119137</v>
      </c>
      <c r="AE104" s="11">
        <f>'OddsRatio_working_3-way'!X104^(1/3)*SIN(('OddsRatio_working_3-way'!Y104+4*PI())/3)</f>
        <v>-0.5277673589577434</v>
      </c>
      <c r="AF104" s="11">
        <f>-'OddsRatio_working_3-way'!U104/(3*'OddsRatio_working_3-way'!X104^(1/3))*COS(('OddsRatio_working_3-way'!Y104)/3)</f>
        <v>0.54015390553820708</v>
      </c>
      <c r="AG104" s="11">
        <f>-'OddsRatio_working_3-way'!U104/(3*'OddsRatio_working_3-way'!X104^(1/3))*COS(('OddsRatio_working_3-way'!Y104+2*PI())/3)</f>
        <v>-0.37396597475304588</v>
      </c>
      <c r="AH104" s="11">
        <f>-'OddsRatio_working_3-way'!U104/(3*'OddsRatio_working_3-way'!X104^(1/3))*COS(('OddsRatio_working_3-way'!Y104+4*PI())/3)</f>
        <v>-0.16618793078516117</v>
      </c>
      <c r="AI104" s="11">
        <f>'OddsRatio_working_3-way'!U104/(3*'OddsRatio_working_3-way'!X104^(1/3))*SIN(('OddsRatio_working_3-way'!Y104)/3)</f>
        <v>-0.11996070961655202</v>
      </c>
      <c r="AJ104" s="11">
        <f>'OddsRatio_working_3-way'!U104/(3*'OddsRatio_working_3-way'!X104^(1/3))*SIN(('OddsRatio_working_3-way'!Y104+2*PI())/3)</f>
        <v>-0.40780664934119137</v>
      </c>
      <c r="AK104" s="11">
        <f>'OddsRatio_working_3-way'!U104/(3*'OddsRatio_working_3-way'!X104^(1/3))*SIN(('OddsRatio_working_3-way'!Y104+4*PI())/3)</f>
        <v>0.5277673589577434</v>
      </c>
      <c r="AL104" s="11">
        <f>'OddsRatio_working_3-way'!Z104+'OddsRatio_working_3-way'!AF104</f>
        <v>1.0803078110764142</v>
      </c>
      <c r="AM104" s="11">
        <f>'OddsRatio_working_3-way'!AA104+'OddsRatio_working_3-way'!AG104</f>
        <v>-0.74793194950609176</v>
      </c>
      <c r="AN104" s="11">
        <f>'OddsRatio_working_3-way'!AB104+'OddsRatio_working_3-way'!AH104</f>
        <v>-0.33237586157032234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1.0803078110764142</v>
      </c>
      <c r="AS104" s="11">
        <f>IF(('OddsRatio_working_3-way'!X104=0),IF(Q104&gt;0,-Q104^(1/3),(-Q104)^(1/3)),'OddsRatio_working_3-way'!AM104-'OddsRatio_working_3-way'!R104/3)</f>
        <v>-0.74793194950609176</v>
      </c>
      <c r="AT104" s="11">
        <f>IF(('OddsRatio_working_3-way'!X104=0),IF(Q104&gt;0,-Q104^(1/3),(-Q104)^(1/3)),'OddsRatio_working_3-way'!AN104-'OddsRatio_working_3-way'!R104/3)</f>
        <v>-0.33237586157032234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2.2799999999999998</v>
      </c>
      <c r="B105" s="4">
        <f>IF('True_Odds_Calculator_3-way'!B104="","",'True_Odds_Calculator_3-way'!B104)</f>
        <v>3.71</v>
      </c>
      <c r="C105" s="4">
        <f>IF('True_Odds_Calculator_3-way'!C104="","",'True_Odds_Calculator_3-way'!C104)</f>
        <v>2.97</v>
      </c>
      <c r="D105" s="9">
        <f t="shared" si="26"/>
        <v>0.42193637485143265</v>
      </c>
      <c r="E105" s="9">
        <f t="shared" si="27"/>
        <v>0.25637074737882048</v>
      </c>
      <c r="F105" s="9">
        <f t="shared" si="28"/>
        <v>0.32169287776974675</v>
      </c>
      <c r="G105" s="9">
        <f t="shared" si="29"/>
        <v>1.070332481541405</v>
      </c>
      <c r="H105" s="9">
        <f t="shared" si="30"/>
        <v>2.3700255763729978</v>
      </c>
      <c r="I105" s="9">
        <f t="shared" si="31"/>
        <v>3.9006010249772078</v>
      </c>
      <c r="J105" s="9">
        <f t="shared" si="32"/>
        <v>3.108554988636568</v>
      </c>
      <c r="K105" s="11">
        <f t="shared" si="33"/>
        <v>0.43859649122807021</v>
      </c>
      <c r="L105" s="11">
        <f t="shared" si="34"/>
        <v>0.26954177897574122</v>
      </c>
      <c r="M105" s="11">
        <f t="shared" si="35"/>
        <v>0.33670033670033667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-0.27200712536693983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0.23723625180096553</v>
      </c>
      <c r="Q105" s="11">
        <f>2*'OddsRatio_working_3-way'!K105*'OddsRatio_working_3-way'!L105*'OddsRatio_working_3-way'!M105</f>
        <v>7.9609480470122632E-2</v>
      </c>
      <c r="R105" s="11">
        <f t="shared" si="36"/>
        <v>0</v>
      </c>
      <c r="S105" s="11">
        <f t="shared" si="37"/>
        <v>-0.87216925468747142</v>
      </c>
      <c r="T105" s="11">
        <f t="shared" si="38"/>
        <v>-0.29267424653941987</v>
      </c>
      <c r="U105" s="11">
        <f>'OddsRatio_working_3-way'!S105-'OddsRatio_working_3-way'!R105^2/3</f>
        <v>-0.87216925468747142</v>
      </c>
      <c r="V105" s="11">
        <f>'OddsRatio_working_3-way'!S105*'OddsRatio_working_3-way'!R105/3-2*'OddsRatio_working_3-way'!R105^3/27-'OddsRatio_working_3-way'!T105</f>
        <v>0.29267424653941987</v>
      </c>
      <c r="W105" s="11">
        <f>'OddsRatio_working_3-way'!V105^2+4*'OddsRatio_working_3-way'!U105^3/27</f>
        <v>-1.2629343725860789E-2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0.15675423304753042</v>
      </c>
      <c r="Y105" s="11">
        <f>IF('OddsRatio_working_3-way'!W105&gt;=0,IF('OddsRatio_working_3-way'!V105+SQRT('OddsRatio_working_3-way'!W105)&gt;0,0,PI()),ACOS('OddsRatio_working_3-way'!V105/(2*'OddsRatio_working_3-way'!X105)))</f>
        <v>0.36661811379071407</v>
      </c>
      <c r="Z105" s="11">
        <f>'OddsRatio_working_3-way'!X105^(1/3)*COS('OddsRatio_working_3-way'!Y105/3)</f>
        <v>0.53516624077070263</v>
      </c>
      <c r="AA105" s="11">
        <f>'OddsRatio_working_3-way'!X105^(1/3)*COS(('OddsRatio_working_3-way'!Y105+2*PI())/3)</f>
        <v>-0.32450530170672787</v>
      </c>
      <c r="AB105" s="11">
        <f>'OddsRatio_working_3-way'!X105^(1/3)*COS(('OddsRatio_working_3-way'!Y105+4*PI())/3)</f>
        <v>-0.21066093906397459</v>
      </c>
      <c r="AC105" s="11">
        <f>'OddsRatio_working_3-way'!X105^(1/3)*SIN('OddsRatio_working_3-way'!Y105/3)</f>
        <v>6.5728073417514896E-2</v>
      </c>
      <c r="AD105" s="11">
        <f>'OddsRatio_working_3-way'!X105^(1/3)*SIN(('OddsRatio_working_3-way'!Y105+2*PI())/3)</f>
        <v>0.43060352304649041</v>
      </c>
      <c r="AE105" s="11">
        <f>'OddsRatio_working_3-way'!X105^(1/3)*SIN(('OddsRatio_working_3-way'!Y105+4*PI())/3)</f>
        <v>-0.49633159646400538</v>
      </c>
      <c r="AF105" s="11">
        <f>-'OddsRatio_working_3-way'!U105/(3*'OddsRatio_working_3-way'!X105^(1/3))*COS(('OddsRatio_working_3-way'!Y105)/3)</f>
        <v>0.53516624077070252</v>
      </c>
      <c r="AG105" s="11">
        <f>-'OddsRatio_working_3-way'!U105/(3*'OddsRatio_working_3-way'!X105^(1/3))*COS(('OddsRatio_working_3-way'!Y105+2*PI())/3)</f>
        <v>-0.32450530170672781</v>
      </c>
      <c r="AH105" s="11">
        <f>-'OddsRatio_working_3-way'!U105/(3*'OddsRatio_working_3-way'!X105^(1/3))*COS(('OddsRatio_working_3-way'!Y105+4*PI())/3)</f>
        <v>-0.21066093906397457</v>
      </c>
      <c r="AI105" s="11">
        <f>'OddsRatio_working_3-way'!U105/(3*'OddsRatio_working_3-way'!X105^(1/3))*SIN(('OddsRatio_working_3-way'!Y105)/3)</f>
        <v>-6.5728073417514882E-2</v>
      </c>
      <c r="AJ105" s="11">
        <f>'OddsRatio_working_3-way'!U105/(3*'OddsRatio_working_3-way'!X105^(1/3))*SIN(('OddsRatio_working_3-way'!Y105+2*PI())/3)</f>
        <v>-0.4306035230464903</v>
      </c>
      <c r="AK105" s="11">
        <f>'OddsRatio_working_3-way'!U105/(3*'OddsRatio_working_3-way'!X105^(1/3))*SIN(('OddsRatio_working_3-way'!Y105+4*PI())/3)</f>
        <v>0.49633159646400526</v>
      </c>
      <c r="AL105" s="11">
        <f>'OddsRatio_working_3-way'!Z105+'OddsRatio_working_3-way'!AF105</f>
        <v>1.070332481541405</v>
      </c>
      <c r="AM105" s="11">
        <f>'OddsRatio_working_3-way'!AA105+'OddsRatio_working_3-way'!AG105</f>
        <v>-0.64901060341345573</v>
      </c>
      <c r="AN105" s="11">
        <f>'OddsRatio_working_3-way'!AB105+'OddsRatio_working_3-way'!AH105</f>
        <v>-0.42132187812794919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1.070332481541405</v>
      </c>
      <c r="AS105" s="11">
        <f>IF(('OddsRatio_working_3-way'!X105=0),IF(Q105&gt;0,-Q105^(1/3),(-Q105)^(1/3)),'OddsRatio_working_3-way'!AM105-'OddsRatio_working_3-way'!R105/3)</f>
        <v>-0.64901060341345573</v>
      </c>
      <c r="AT105" s="11">
        <f>IF(('OddsRatio_working_3-way'!X105=0),IF(Q105&gt;0,-Q105^(1/3),(-Q105)^(1/3)),'OddsRatio_working_3-way'!AN105-'OddsRatio_working_3-way'!R105/3)</f>
        <v>-0.42132187812794919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2.4900000000000002</v>
      </c>
      <c r="B106" s="4">
        <f>IF('True_Odds_Calculator_3-way'!B105="","",'True_Odds_Calculator_3-way'!B105)</f>
        <v>3.93</v>
      </c>
      <c r="C106" s="4">
        <f>IF('True_Odds_Calculator_3-way'!C105="","",'True_Odds_Calculator_3-way'!C105)</f>
        <v>2.69</v>
      </c>
      <c r="D106" s="9">
        <f t="shared" si="26"/>
        <v>0.39151392195886625</v>
      </c>
      <c r="E106" s="9">
        <f t="shared" si="27"/>
        <v>0.24653487649453168</v>
      </c>
      <c r="F106" s="9">
        <f t="shared" si="28"/>
        <v>0.3619512015466021</v>
      </c>
      <c r="G106" s="9">
        <f t="shared" si="29"/>
        <v>1.0430789181267419</v>
      </c>
      <c r="H106" s="9">
        <f t="shared" si="30"/>
        <v>2.5541875880088454</v>
      </c>
      <c r="I106" s="9">
        <f t="shared" si="31"/>
        <v>4.0562212301113538</v>
      </c>
      <c r="J106" s="9">
        <f t="shared" si="32"/>
        <v>2.762803371634194</v>
      </c>
      <c r="K106" s="11">
        <f t="shared" si="33"/>
        <v>0.40160642570281119</v>
      </c>
      <c r="L106" s="11">
        <f t="shared" si="34"/>
        <v>0.2544529262086514</v>
      </c>
      <c r="M106" s="11">
        <f t="shared" si="35"/>
        <v>0.37174721189591081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-0.28028277967095072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0.23211170020376826</v>
      </c>
      <c r="Q106" s="11">
        <f>2*'OddsRatio_working_3-way'!K106*'OddsRatio_working_3-way'!L106*'OddsRatio_working_3-way'!M106</f>
        <v>7.5977643274555876E-2</v>
      </c>
      <c r="R106" s="11">
        <f t="shared" si="36"/>
        <v>0</v>
      </c>
      <c r="S106" s="11">
        <f t="shared" si="37"/>
        <v>-0.82813400265355275</v>
      </c>
      <c r="T106" s="11">
        <f t="shared" si="38"/>
        <v>-0.27107495995206304</v>
      </c>
      <c r="U106" s="11">
        <f>'OddsRatio_working_3-way'!S106-'OddsRatio_working_3-way'!R106^2/3</f>
        <v>-0.82813400265355275</v>
      </c>
      <c r="V106" s="11">
        <f>'OddsRatio_working_3-way'!S106*'OddsRatio_working_3-way'!R106/3-2*'OddsRatio_working_3-way'!R106^3/27-'OddsRatio_working_3-way'!T106</f>
        <v>0.27107495995206304</v>
      </c>
      <c r="W106" s="11">
        <f>'OddsRatio_working_3-way'!V106^2+4*'OddsRatio_working_3-way'!U106^3/27</f>
        <v>-1.0657507839961736E-2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0.14503373896526139</v>
      </c>
      <c r="Y106" s="11">
        <f>IF('OddsRatio_working_3-way'!W106&gt;=0,IF('OddsRatio_working_3-way'!V106+SQRT('OddsRatio_working_3-way'!W106)&gt;0,0,PI()),ACOS('OddsRatio_working_3-way'!V106/(2*'OddsRatio_working_3-way'!X106)))</f>
        <v>0.36387765256846571</v>
      </c>
      <c r="Z106" s="11">
        <f>'OddsRatio_working_3-way'!X106^(1/3)*COS('OddsRatio_working_3-way'!Y106/3)</f>
        <v>0.52153945906337096</v>
      </c>
      <c r="AA106" s="11">
        <f>'OddsRatio_working_3-way'!X106^(1/3)*COS(('OddsRatio_working_3-way'!Y106+2*PI())/3)</f>
        <v>-0.3158237497600298</v>
      </c>
      <c r="AB106" s="11">
        <f>'OddsRatio_working_3-way'!X106^(1/3)*COS(('OddsRatio_working_3-way'!Y106+4*PI())/3)</f>
        <v>-0.2057157093033411</v>
      </c>
      <c r="AC106" s="11">
        <f>'OddsRatio_working_3-way'!X106^(1/3)*SIN('OddsRatio_working_3-way'!Y106/3)</f>
        <v>6.3570906797611459E-2</v>
      </c>
      <c r="AD106" s="11">
        <f>'OddsRatio_working_3-way'!X106^(1/3)*SIN(('OddsRatio_working_3-way'!Y106+2*PI())/3)</f>
        <v>0.41988096722606788</v>
      </c>
      <c r="AE106" s="11">
        <f>'OddsRatio_working_3-way'!X106^(1/3)*SIN(('OddsRatio_working_3-way'!Y106+4*PI())/3)</f>
        <v>-0.48345187402367928</v>
      </c>
      <c r="AF106" s="11">
        <f>-'OddsRatio_working_3-way'!U106/(3*'OddsRatio_working_3-way'!X106^(1/3))*COS(('OddsRatio_working_3-way'!Y106)/3)</f>
        <v>0.52153945906337096</v>
      </c>
      <c r="AG106" s="11">
        <f>-'OddsRatio_working_3-way'!U106/(3*'OddsRatio_working_3-way'!X106^(1/3))*COS(('OddsRatio_working_3-way'!Y106+2*PI())/3)</f>
        <v>-0.3158237497600298</v>
      </c>
      <c r="AH106" s="11">
        <f>-'OddsRatio_working_3-way'!U106/(3*'OddsRatio_working_3-way'!X106^(1/3))*COS(('OddsRatio_working_3-way'!Y106+4*PI())/3)</f>
        <v>-0.2057157093033411</v>
      </c>
      <c r="AI106" s="11">
        <f>'OddsRatio_working_3-way'!U106/(3*'OddsRatio_working_3-way'!X106^(1/3))*SIN(('OddsRatio_working_3-way'!Y106)/3)</f>
        <v>-6.3570906797611459E-2</v>
      </c>
      <c r="AJ106" s="11">
        <f>'OddsRatio_working_3-way'!U106/(3*'OddsRatio_working_3-way'!X106^(1/3))*SIN(('OddsRatio_working_3-way'!Y106+2*PI())/3)</f>
        <v>-0.41988096722606788</v>
      </c>
      <c r="AK106" s="11">
        <f>'OddsRatio_working_3-way'!U106/(3*'OddsRatio_working_3-way'!X106^(1/3))*SIN(('OddsRatio_working_3-way'!Y106+4*PI())/3)</f>
        <v>0.48345187402367928</v>
      </c>
      <c r="AL106" s="11">
        <f>'OddsRatio_working_3-way'!Z106+'OddsRatio_working_3-way'!AF106</f>
        <v>1.0430789181267419</v>
      </c>
      <c r="AM106" s="11">
        <f>'OddsRatio_working_3-way'!AA106+'OddsRatio_working_3-way'!AG106</f>
        <v>-0.63164749952005961</v>
      </c>
      <c r="AN106" s="11">
        <f>'OddsRatio_working_3-way'!AB106+'OddsRatio_working_3-way'!AH106</f>
        <v>-0.4114314186066822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1.0430789181267419</v>
      </c>
      <c r="AS106" s="11">
        <f>IF(('OddsRatio_working_3-way'!X106=0),IF(Q106&gt;0,-Q106^(1/3),(-Q106)^(1/3)),'OddsRatio_working_3-way'!AM106-'OddsRatio_working_3-way'!R106/3)</f>
        <v>-0.63164749952005961</v>
      </c>
      <c r="AT106" s="11">
        <f>IF(('OddsRatio_working_3-way'!X106=0),IF(Q106&gt;0,-Q106^(1/3),(-Q106)^(1/3)),'OddsRatio_working_3-way'!AN106-'OddsRatio_working_3-way'!R106/3)</f>
        <v>-0.4114314186066822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1.82</v>
      </c>
      <c r="B107" s="4">
        <f>IF('True_Odds_Calculator_3-way'!B106="","",'True_Odds_Calculator_3-way'!B106)</f>
        <v>3.92</v>
      </c>
      <c r="C107" s="4">
        <f>IF('True_Odds_Calculator_3-way'!C106="","",'True_Odds_Calculator_3-way'!C106)</f>
        <v>4.4400000000000004</v>
      </c>
      <c r="D107" s="9">
        <f t="shared" si="26"/>
        <v>0.53729893227137238</v>
      </c>
      <c r="E107" s="9">
        <f t="shared" si="27"/>
        <v>0.24590721119512532</v>
      </c>
      <c r="F107" s="9">
        <f t="shared" si="28"/>
        <v>0.2167938565335025</v>
      </c>
      <c r="G107" s="9">
        <f t="shared" si="29"/>
        <v>1.0501967543572466</v>
      </c>
      <c r="H107" s="9">
        <f t="shared" si="30"/>
        <v>1.8611613385729422</v>
      </c>
      <c r="I107" s="9">
        <f t="shared" si="31"/>
        <v>4.06657452272316</v>
      </c>
      <c r="J107" s="9">
        <f t="shared" si="32"/>
        <v>4.6126768349889282</v>
      </c>
      <c r="K107" s="11">
        <f t="shared" si="33"/>
        <v>0.54945054945054939</v>
      </c>
      <c r="L107" s="11">
        <f t="shared" si="34"/>
        <v>0.25510204081632654</v>
      </c>
      <c r="M107" s="11">
        <f t="shared" si="35"/>
        <v>0.2252252252252252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-0.26002477022885195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0.22666476748109399</v>
      </c>
      <c r="Q107" s="11">
        <f>2*'OddsRatio_working_3-way'!K107*'OddsRatio_working_3-way'!L107*'OddsRatio_working_3-way'!M107</f>
        <v>6.3137818239859048E-2</v>
      </c>
      <c r="R107" s="11">
        <f t="shared" si="36"/>
        <v>0</v>
      </c>
      <c r="S107" s="11">
        <f t="shared" si="37"/>
        <v>-0.87170451984863861</v>
      </c>
      <c r="T107" s="11">
        <f t="shared" si="38"/>
        <v>-0.24281462948430046</v>
      </c>
      <c r="U107" s="11">
        <f>'OddsRatio_working_3-way'!S107-'OddsRatio_working_3-way'!R107^2/3</f>
        <v>-0.87170451984863861</v>
      </c>
      <c r="V107" s="11">
        <f>'OddsRatio_working_3-way'!S107*'OddsRatio_working_3-way'!R107/3-2*'OddsRatio_working_3-way'!R107^3/27-'OddsRatio_working_3-way'!T107</f>
        <v>0.24281462948430046</v>
      </c>
      <c r="W107" s="11">
        <f>'OddsRatio_working_3-way'!V107^2+4*'OddsRatio_working_3-way'!U107^3/27</f>
        <v>-3.9171580335816927E-2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0.15662896014739344</v>
      </c>
      <c r="Y107" s="11">
        <f>IF('OddsRatio_working_3-way'!W107&gt;=0,IF('OddsRatio_working_3-way'!V107+SQRT('OddsRatio_working_3-way'!W107)&gt;0,0,PI()),ACOS('OddsRatio_working_3-way'!V107/(2*'OddsRatio_working_3-way'!X107)))</f>
        <v>0.68388046006597403</v>
      </c>
      <c r="Z107" s="11">
        <f>'OddsRatio_working_3-way'!X107^(1/3)*COS('OddsRatio_working_3-way'!Y107/3)</f>
        <v>0.52509837717862329</v>
      </c>
      <c r="AA107" s="11">
        <f>'OddsRatio_working_3-way'!X107^(1/3)*COS(('OddsRatio_working_3-way'!Y107+2*PI())/3)</f>
        <v>-0.36804753300969512</v>
      </c>
      <c r="AB107" s="11">
        <f>'OddsRatio_working_3-way'!X107^(1/3)*COS(('OddsRatio_working_3-way'!Y107+4*PI())/3)</f>
        <v>-0.15705084416892814</v>
      </c>
      <c r="AC107" s="11">
        <f>'OddsRatio_working_3-way'!X107^(1/3)*SIN('OddsRatio_working_3-way'!Y107/3)</f>
        <v>0.12181899510033647</v>
      </c>
      <c r="AD107" s="11">
        <f>'OddsRatio_working_3-way'!X107^(1/3)*SIN(('OddsRatio_working_3-way'!Y107+2*PI())/3)</f>
        <v>0.39383903657250252</v>
      </c>
      <c r="AE107" s="11">
        <f>'OddsRatio_working_3-way'!X107^(1/3)*SIN(('OddsRatio_working_3-way'!Y107+4*PI())/3)</f>
        <v>-0.51565803167283897</v>
      </c>
      <c r="AF107" s="11">
        <f>-'OddsRatio_working_3-way'!U107/(3*'OddsRatio_working_3-way'!X107^(1/3))*COS(('OddsRatio_working_3-way'!Y107)/3)</f>
        <v>0.52509837717862329</v>
      </c>
      <c r="AG107" s="11">
        <f>-'OddsRatio_working_3-way'!U107/(3*'OddsRatio_working_3-way'!X107^(1/3))*COS(('OddsRatio_working_3-way'!Y107+2*PI())/3)</f>
        <v>-0.36804753300969512</v>
      </c>
      <c r="AH107" s="11">
        <f>-'OddsRatio_working_3-way'!U107/(3*'OddsRatio_working_3-way'!X107^(1/3))*COS(('OddsRatio_working_3-way'!Y107+4*PI())/3)</f>
        <v>-0.15705084416892814</v>
      </c>
      <c r="AI107" s="11">
        <f>'OddsRatio_working_3-way'!U107/(3*'OddsRatio_working_3-way'!X107^(1/3))*SIN(('OddsRatio_working_3-way'!Y107)/3)</f>
        <v>-0.12181899510033647</v>
      </c>
      <c r="AJ107" s="11">
        <f>'OddsRatio_working_3-way'!U107/(3*'OddsRatio_working_3-way'!X107^(1/3))*SIN(('OddsRatio_working_3-way'!Y107+2*PI())/3)</f>
        <v>-0.39383903657250252</v>
      </c>
      <c r="AK107" s="11">
        <f>'OddsRatio_working_3-way'!U107/(3*'OddsRatio_working_3-way'!X107^(1/3))*SIN(('OddsRatio_working_3-way'!Y107+4*PI())/3)</f>
        <v>0.51565803167283897</v>
      </c>
      <c r="AL107" s="11">
        <f>'OddsRatio_working_3-way'!Z107+'OddsRatio_working_3-way'!AF107</f>
        <v>1.0501967543572466</v>
      </c>
      <c r="AM107" s="11">
        <f>'OddsRatio_working_3-way'!AA107+'OddsRatio_working_3-way'!AG107</f>
        <v>-0.73609506601939023</v>
      </c>
      <c r="AN107" s="11">
        <f>'OddsRatio_working_3-way'!AB107+'OddsRatio_working_3-way'!AH107</f>
        <v>-0.31410168833785629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1.0501967543572466</v>
      </c>
      <c r="AS107" s="11">
        <f>IF(('OddsRatio_working_3-way'!X107=0),IF(Q107&gt;0,-Q107^(1/3),(-Q107)^(1/3)),'OddsRatio_working_3-way'!AM107-'OddsRatio_working_3-way'!R107/3)</f>
        <v>-0.73609506601939023</v>
      </c>
      <c r="AT107" s="11">
        <f>IF(('OddsRatio_working_3-way'!X107=0),IF(Q107&gt;0,-Q107^(1/3),(-Q107)^(1/3)),'OddsRatio_working_3-way'!AN107-'OddsRatio_working_3-way'!R107/3)</f>
        <v>-0.31410168833785629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3.36</v>
      </c>
      <c r="C108" s="4">
        <f>IF('True_Odds_Calculator_3-way'!C107="","",'True_Odds_Calculator_3-way'!C107)</f>
        <v>3.75</v>
      </c>
      <c r="D108" s="9">
        <f t="shared" si="26"/>
        <v>0.45254327861930421</v>
      </c>
      <c r="E108" s="9">
        <f t="shared" si="27"/>
        <v>0.28891866152961343</v>
      </c>
      <c r="F108" s="9">
        <f t="shared" si="28"/>
        <v>0.25853805985108236</v>
      </c>
      <c r="G108" s="9">
        <f t="shared" si="29"/>
        <v>1.0428736250508641</v>
      </c>
      <c r="H108" s="9">
        <f t="shared" si="30"/>
        <v>2.2097334050590027</v>
      </c>
      <c r="I108" s="9">
        <f t="shared" si="31"/>
        <v>3.4611817551200392</v>
      </c>
      <c r="J108" s="9">
        <f t="shared" si="32"/>
        <v>3.8679024688898762</v>
      </c>
      <c r="K108" s="11">
        <f t="shared" si="33"/>
        <v>0.46296296296296291</v>
      </c>
      <c r="L108" s="11">
        <f t="shared" si="34"/>
        <v>0.29761904761904762</v>
      </c>
      <c r="M108" s="11">
        <f t="shared" si="35"/>
        <v>0.26666666666666666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-0.2766166960611407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0.23037918871252205</v>
      </c>
      <c r="Q108" s="11">
        <f>2*'OddsRatio_working_3-way'!K108*'OddsRatio_working_3-way'!L108*'OddsRatio_working_3-way'!M108</f>
        <v>7.3486184597295695E-2</v>
      </c>
      <c r="R108" s="11">
        <f t="shared" si="36"/>
        <v>0</v>
      </c>
      <c r="S108" s="11">
        <f t="shared" si="37"/>
        <v>-0.83284628872004618</v>
      </c>
      <c r="T108" s="11">
        <f t="shared" si="38"/>
        <v>-0.26566069815631455</v>
      </c>
      <c r="U108" s="11">
        <f>'OddsRatio_working_3-way'!S108-'OddsRatio_working_3-way'!R108^2/3</f>
        <v>-0.83284628872004618</v>
      </c>
      <c r="V108" s="11">
        <f>'OddsRatio_working_3-way'!S108*'OddsRatio_working_3-way'!R108/3-2*'OddsRatio_working_3-way'!R108^3/27-'OddsRatio_working_3-way'!T108</f>
        <v>0.26566069815631455</v>
      </c>
      <c r="W108" s="11">
        <f>'OddsRatio_working_3-way'!V108^2+4*'OddsRatio_working_3-way'!U108^3/27</f>
        <v>-1.5008040913118401E-2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0.14627341475642358</v>
      </c>
      <c r="Y108" s="11">
        <f>IF('OddsRatio_working_3-way'!W108&gt;=0,IF('OddsRatio_working_3-way'!V108+SQRT('OddsRatio_working_3-way'!W108)&gt;0,0,PI()),ACOS('OddsRatio_working_3-way'!V108/(2*'OddsRatio_working_3-way'!X108)))</f>
        <v>0.4320808995461074</v>
      </c>
      <c r="Z108" s="11">
        <f>'OddsRatio_working_3-way'!X108^(1/3)*COS('OddsRatio_working_3-way'!Y108/3)</f>
        <v>0.52143681252543195</v>
      </c>
      <c r="AA108" s="11">
        <f>'OddsRatio_working_3-way'!X108^(1/3)*COS(('OddsRatio_working_3-way'!Y108+2*PI())/3)</f>
        <v>-0.32621123096511917</v>
      </c>
      <c r="AB108" s="11">
        <f>'OddsRatio_working_3-way'!X108^(1/3)*COS(('OddsRatio_working_3-way'!Y108+4*PI())/3)</f>
        <v>-0.19522558156031283</v>
      </c>
      <c r="AC108" s="11">
        <f>'OddsRatio_working_3-way'!X108^(1/3)*SIN('OddsRatio_working_3-way'!Y108/3)</f>
        <v>7.5624599943842991E-2</v>
      </c>
      <c r="AD108" s="11">
        <f>'OddsRatio_working_3-way'!X108^(1/3)*SIN(('OddsRatio_working_3-way'!Y108+2*PI())/3)</f>
        <v>0.41376522614348632</v>
      </c>
      <c r="AE108" s="11">
        <f>'OddsRatio_working_3-way'!X108^(1/3)*SIN(('OddsRatio_working_3-way'!Y108+4*PI())/3)</f>
        <v>-0.48938982608732917</v>
      </c>
      <c r="AF108" s="11">
        <f>-'OddsRatio_working_3-way'!U108/(3*'OddsRatio_working_3-way'!X108^(1/3))*COS(('OddsRatio_working_3-way'!Y108)/3)</f>
        <v>0.52143681252543206</v>
      </c>
      <c r="AG108" s="11">
        <f>-'OddsRatio_working_3-way'!U108/(3*'OddsRatio_working_3-way'!X108^(1/3))*COS(('OddsRatio_working_3-way'!Y108+2*PI())/3)</f>
        <v>-0.32621123096511923</v>
      </c>
      <c r="AH108" s="11">
        <f>-'OddsRatio_working_3-way'!U108/(3*'OddsRatio_working_3-way'!X108^(1/3))*COS(('OddsRatio_working_3-way'!Y108+4*PI())/3)</f>
        <v>-0.19522558156031289</v>
      </c>
      <c r="AI108" s="11">
        <f>'OddsRatio_working_3-way'!U108/(3*'OddsRatio_working_3-way'!X108^(1/3))*SIN(('OddsRatio_working_3-way'!Y108)/3)</f>
        <v>-7.5624599943843004E-2</v>
      </c>
      <c r="AJ108" s="11">
        <f>'OddsRatio_working_3-way'!U108/(3*'OddsRatio_working_3-way'!X108^(1/3))*SIN(('OddsRatio_working_3-way'!Y108+2*PI())/3)</f>
        <v>-0.41376522614348643</v>
      </c>
      <c r="AK108" s="11">
        <f>'OddsRatio_working_3-way'!U108/(3*'OddsRatio_working_3-way'!X108^(1/3))*SIN(('OddsRatio_working_3-way'!Y108+4*PI())/3)</f>
        <v>0.48938982608732928</v>
      </c>
      <c r="AL108" s="11">
        <f>'OddsRatio_working_3-way'!Z108+'OddsRatio_working_3-way'!AF108</f>
        <v>1.0428736250508641</v>
      </c>
      <c r="AM108" s="11">
        <f>'OddsRatio_working_3-way'!AA108+'OddsRatio_working_3-way'!AG108</f>
        <v>-0.65242246193023834</v>
      </c>
      <c r="AN108" s="11">
        <f>'OddsRatio_working_3-way'!AB108+'OddsRatio_working_3-way'!AH108</f>
        <v>-0.39045116312062572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1.0428736250508641</v>
      </c>
      <c r="AS108" s="11">
        <f>IF(('OddsRatio_working_3-way'!X108=0),IF(Q108&gt;0,-Q108^(1/3),(-Q108)^(1/3)),'OddsRatio_working_3-way'!AM108-'OddsRatio_working_3-way'!R108/3)</f>
        <v>-0.65242246193023834</v>
      </c>
      <c r="AT108" s="11">
        <f>IF(('OddsRatio_working_3-way'!X108=0),IF(Q108&gt;0,-Q108^(1/3),(-Q108)^(1/3)),'OddsRatio_working_3-way'!AN108-'OddsRatio_working_3-way'!R108/3)</f>
        <v>-0.39045116312062572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1.85</v>
      </c>
      <c r="B109" s="4">
        <f>IF('True_Odds_Calculator_3-way'!B108="","",'True_Odds_Calculator_3-way'!B108)</f>
        <v>4.0199999999999996</v>
      </c>
      <c r="C109" s="4">
        <f>IF('True_Odds_Calculator_3-way'!C108="","",'True_Odds_Calculator_3-way'!C108)</f>
        <v>4.17</v>
      </c>
      <c r="D109" s="9">
        <f t="shared" si="26"/>
        <v>0.52873731763418996</v>
      </c>
      <c r="E109" s="9">
        <f t="shared" si="27"/>
        <v>0.23999632337930621</v>
      </c>
      <c r="F109" s="9">
        <f t="shared" si="28"/>
        <v>0.23126635898650366</v>
      </c>
      <c r="G109" s="9">
        <f t="shared" si="29"/>
        <v>1.0485862575711562</v>
      </c>
      <c r="H109" s="9">
        <f t="shared" si="30"/>
        <v>1.8912983189354831</v>
      </c>
      <c r="I109" s="9">
        <f t="shared" si="31"/>
        <v>4.1667304978648909</v>
      </c>
      <c r="J109" s="9">
        <f t="shared" si="32"/>
        <v>4.3240184365005652</v>
      </c>
      <c r="K109" s="11">
        <f t="shared" si="33"/>
        <v>0.54054054054054046</v>
      </c>
      <c r="L109" s="11">
        <f t="shared" si="34"/>
        <v>0.24875621890547267</v>
      </c>
      <c r="M109" s="11">
        <f t="shared" si="35"/>
        <v>0.23980815347721823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-0.26239242571251586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0.22700677699067048</v>
      </c>
      <c r="Q109" s="11">
        <f>2*'OddsRatio_working_3-way'!K109*'OddsRatio_working_3-way'!L109*'OddsRatio_working_3-way'!M109</f>
        <v>6.4490561645076841E-2</v>
      </c>
      <c r="R109" s="11">
        <f t="shared" si="36"/>
        <v>0</v>
      </c>
      <c r="S109" s="11">
        <f t="shared" si="37"/>
        <v>-0.86514226305977737</v>
      </c>
      <c r="T109" s="11">
        <f t="shared" si="38"/>
        <v>-0.24577905200561856</v>
      </c>
      <c r="U109" s="11">
        <f>'OddsRatio_working_3-way'!S109-'OddsRatio_working_3-way'!R109^2/3</f>
        <v>-0.86514226305977737</v>
      </c>
      <c r="V109" s="11">
        <f>'OddsRatio_working_3-way'!S109*'OddsRatio_working_3-way'!R109/3-2*'OddsRatio_working_3-way'!R109^3/27-'OddsRatio_working_3-way'!T109</f>
        <v>0.24577905200561856</v>
      </c>
      <c r="W109" s="11">
        <f>'OddsRatio_working_3-way'!V109^2+4*'OddsRatio_working_3-way'!U109^3/27</f>
        <v>-3.5523622314658616E-2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0.15486362122803338</v>
      </c>
      <c r="Y109" s="11">
        <f>IF('OddsRatio_working_3-way'!W109&gt;=0,IF('OddsRatio_working_3-way'!V109+SQRT('OddsRatio_working_3-way'!W109)&gt;0,0,PI()),ACOS('OddsRatio_working_3-way'!V109/(2*'OddsRatio_working_3-way'!X109)))</f>
        <v>0.65420188804957879</v>
      </c>
      <c r="Z109" s="11">
        <f>'OddsRatio_working_3-way'!X109^(1/3)*COS('OddsRatio_working_3-way'!Y109/3)</f>
        <v>0.5242931287855781</v>
      </c>
      <c r="AA109" s="11">
        <f>'OddsRatio_working_3-way'!X109^(1/3)*COS(('OddsRatio_working_3-way'!Y109+2*PI())/3)</f>
        <v>-0.36276019217807609</v>
      </c>
      <c r="AB109" s="11">
        <f>'OddsRatio_working_3-way'!X109^(1/3)*COS(('OddsRatio_working_3-way'!Y109+4*PI())/3)</f>
        <v>-0.16153293660750212</v>
      </c>
      <c r="AC109" s="11">
        <f>'OddsRatio_working_3-way'!X109^(1/3)*SIN('OddsRatio_working_3-way'!Y109/3)</f>
        <v>0.11617861017196061</v>
      </c>
      <c r="AD109" s="11">
        <f>'OddsRatio_working_3-way'!X109^(1/3)*SIN(('OddsRatio_working_3-way'!Y109+2*PI())/3)</f>
        <v>0.39596186347195672</v>
      </c>
      <c r="AE109" s="11">
        <f>'OddsRatio_working_3-way'!X109^(1/3)*SIN(('OddsRatio_working_3-way'!Y109+4*PI())/3)</f>
        <v>-0.51214047364391724</v>
      </c>
      <c r="AF109" s="11">
        <f>-'OddsRatio_working_3-way'!U109/(3*'OddsRatio_working_3-way'!X109^(1/3))*COS(('OddsRatio_working_3-way'!Y109)/3)</f>
        <v>0.52429312878557799</v>
      </c>
      <c r="AG109" s="11">
        <f>-'OddsRatio_working_3-way'!U109/(3*'OddsRatio_working_3-way'!X109^(1/3))*COS(('OddsRatio_working_3-way'!Y109+2*PI())/3)</f>
        <v>-0.36276019217807598</v>
      </c>
      <c r="AH109" s="11">
        <f>-'OddsRatio_working_3-way'!U109/(3*'OddsRatio_working_3-way'!X109^(1/3))*COS(('OddsRatio_working_3-way'!Y109+4*PI())/3)</f>
        <v>-0.16153293660750209</v>
      </c>
      <c r="AI109" s="11">
        <f>'OddsRatio_working_3-way'!U109/(3*'OddsRatio_working_3-way'!X109^(1/3))*SIN(('OddsRatio_working_3-way'!Y109)/3)</f>
        <v>-0.11617861017196059</v>
      </c>
      <c r="AJ109" s="11">
        <f>'OddsRatio_working_3-way'!U109/(3*'OddsRatio_working_3-way'!X109^(1/3))*SIN(('OddsRatio_working_3-way'!Y109+2*PI())/3)</f>
        <v>-0.39596186347195661</v>
      </c>
      <c r="AK109" s="11">
        <f>'OddsRatio_working_3-way'!U109/(3*'OddsRatio_working_3-way'!X109^(1/3))*SIN(('OddsRatio_working_3-way'!Y109+4*PI())/3)</f>
        <v>0.51214047364391713</v>
      </c>
      <c r="AL109" s="11">
        <f>'OddsRatio_working_3-way'!Z109+'OddsRatio_working_3-way'!AF109</f>
        <v>1.0485862575711562</v>
      </c>
      <c r="AM109" s="11">
        <f>'OddsRatio_working_3-way'!AA109+'OddsRatio_working_3-way'!AG109</f>
        <v>-0.72552038435615207</v>
      </c>
      <c r="AN109" s="11">
        <f>'OddsRatio_working_3-way'!AB109+'OddsRatio_working_3-way'!AH109</f>
        <v>-0.32306587321500424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1.0485862575711562</v>
      </c>
      <c r="AS109" s="11">
        <f>IF(('OddsRatio_working_3-way'!X109=0),IF(Q109&gt;0,-Q109^(1/3),(-Q109)^(1/3)),'OddsRatio_working_3-way'!AM109-'OddsRatio_working_3-way'!R109/3)</f>
        <v>-0.72552038435615207</v>
      </c>
      <c r="AT109" s="11">
        <f>IF(('OddsRatio_working_3-way'!X109=0),IF(Q109&gt;0,-Q109^(1/3),(-Q109)^(1/3)),'OddsRatio_working_3-way'!AN109-'OddsRatio_working_3-way'!R109/3)</f>
        <v>-0.32306587321500424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2.4900000000000002</v>
      </c>
      <c r="B110" s="4">
        <f>IF('True_Odds_Calculator_3-way'!B109="","",'True_Odds_Calculator_3-way'!B109)</f>
        <v>3.21</v>
      </c>
      <c r="C110" s="4">
        <f>IF('True_Odds_Calculator_3-way'!C109="","",'True_Odds_Calculator_3-way'!C109)</f>
        <v>3.18</v>
      </c>
      <c r="D110" s="9">
        <f t="shared" si="26"/>
        <v>0.39168967151993778</v>
      </c>
      <c r="E110" s="9">
        <f t="shared" si="27"/>
        <v>0.30270883012484773</v>
      </c>
      <c r="F110" s="9">
        <f t="shared" si="28"/>
        <v>0.30560149835521483</v>
      </c>
      <c r="G110" s="9">
        <f t="shared" si="29"/>
        <v>1.0423097546550424</v>
      </c>
      <c r="H110" s="9">
        <f t="shared" si="30"/>
        <v>2.5530415344360136</v>
      </c>
      <c r="I110" s="9">
        <f t="shared" si="31"/>
        <v>3.3035045577876434</v>
      </c>
      <c r="J110" s="9">
        <f t="shared" si="32"/>
        <v>3.2722352651479918</v>
      </c>
      <c r="K110" s="11">
        <f t="shared" si="33"/>
        <v>0.40160642570281119</v>
      </c>
      <c r="L110" s="11">
        <f t="shared" si="34"/>
        <v>0.3115264797507788</v>
      </c>
      <c r="M110" s="11">
        <f t="shared" si="35"/>
        <v>0.31446540880503143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-0.28242525933589979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0.23133738740301818</v>
      </c>
      <c r="Q110" s="11">
        <f>2*'OddsRatio_working_3-way'!K110*'OddsRatio_working_3-way'!L110*'OddsRatio_working_3-way'!M110</f>
        <v>7.8686186191502791E-2</v>
      </c>
      <c r="R110" s="11">
        <f t="shared" si="36"/>
        <v>0</v>
      </c>
      <c r="S110" s="11">
        <f t="shared" si="37"/>
        <v>-0.81911011765374453</v>
      </c>
      <c r="T110" s="11">
        <f t="shared" si="38"/>
        <v>-0.27860888355569546</v>
      </c>
      <c r="U110" s="11">
        <f>'OddsRatio_working_3-way'!S110-'OddsRatio_working_3-way'!R110^2/3</f>
        <v>-0.81911011765374453</v>
      </c>
      <c r="V110" s="11">
        <f>'OddsRatio_working_3-way'!S110*'OddsRatio_working_3-way'!R110/3-2*'OddsRatio_working_3-way'!R110^3/27-'OddsRatio_working_3-way'!T110</f>
        <v>0.27860888355569546</v>
      </c>
      <c r="W110" s="11">
        <f>'OddsRatio_working_3-way'!V110^2+4*'OddsRatio_working_3-way'!U110^3/27</f>
        <v>-3.7955902523372081E-3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0.14266963609024194</v>
      </c>
      <c r="Y110" s="11">
        <f>IF('OddsRatio_working_3-way'!W110&gt;=0,IF('OddsRatio_working_3-way'!V110+SQRT('OddsRatio_working_3-way'!W110)&gt;0,0,PI()),ACOS('OddsRatio_working_3-way'!V110/(2*'OddsRatio_working_3-way'!X110)))</f>
        <v>0.21762644283252786</v>
      </c>
      <c r="Z110" s="11">
        <f>'OddsRatio_working_3-way'!X110^(1/3)*COS('OddsRatio_working_3-way'!Y110/3)</f>
        <v>0.52115487732752119</v>
      </c>
      <c r="AA110" s="11">
        <f>'OddsRatio_working_3-way'!X110^(1/3)*COS(('OddsRatio_working_3-way'!Y110+2*PI())/3)</f>
        <v>-0.2933756823932408</v>
      </c>
      <c r="AB110" s="11">
        <f>'OddsRatio_working_3-way'!X110^(1/3)*COS(('OddsRatio_working_3-way'!Y110+4*PI())/3)</f>
        <v>-0.22777919493428048</v>
      </c>
      <c r="AC110" s="11">
        <f>'OddsRatio_working_3-way'!X110^(1/3)*SIN('OddsRatio_working_3-way'!Y110/3)</f>
        <v>3.7872149692324643E-2</v>
      </c>
      <c r="AD110" s="11">
        <f>'OddsRatio_working_3-way'!X110^(1/3)*SIN(('OddsRatio_working_3-way'!Y110+2*PI())/3)</f>
        <v>0.43239728822563378</v>
      </c>
      <c r="AE110" s="11">
        <f>'OddsRatio_working_3-way'!X110^(1/3)*SIN(('OddsRatio_working_3-way'!Y110+4*PI())/3)</f>
        <v>-0.47026943791795839</v>
      </c>
      <c r="AF110" s="11">
        <f>-'OddsRatio_working_3-way'!U110/(3*'OddsRatio_working_3-way'!X110^(1/3))*COS(('OddsRatio_working_3-way'!Y110)/3)</f>
        <v>0.52115487732752119</v>
      </c>
      <c r="AG110" s="11">
        <f>-'OddsRatio_working_3-way'!U110/(3*'OddsRatio_working_3-way'!X110^(1/3))*COS(('OddsRatio_working_3-way'!Y110+2*PI())/3)</f>
        <v>-0.2933756823932408</v>
      </c>
      <c r="AH110" s="11">
        <f>-'OddsRatio_working_3-way'!U110/(3*'OddsRatio_working_3-way'!X110^(1/3))*COS(('OddsRatio_working_3-way'!Y110+4*PI())/3)</f>
        <v>-0.22777919493428048</v>
      </c>
      <c r="AI110" s="11">
        <f>'OddsRatio_working_3-way'!U110/(3*'OddsRatio_working_3-way'!X110^(1/3))*SIN(('OddsRatio_working_3-way'!Y110)/3)</f>
        <v>-3.7872149692324643E-2</v>
      </c>
      <c r="AJ110" s="11">
        <f>'OddsRatio_working_3-way'!U110/(3*'OddsRatio_working_3-way'!X110^(1/3))*SIN(('OddsRatio_working_3-way'!Y110+2*PI())/3)</f>
        <v>-0.43239728822563378</v>
      </c>
      <c r="AK110" s="11">
        <f>'OddsRatio_working_3-way'!U110/(3*'OddsRatio_working_3-way'!X110^(1/3))*SIN(('OddsRatio_working_3-way'!Y110+4*PI())/3)</f>
        <v>0.47026943791795839</v>
      </c>
      <c r="AL110" s="11">
        <f>'OddsRatio_working_3-way'!Z110+'OddsRatio_working_3-way'!AF110</f>
        <v>1.0423097546550424</v>
      </c>
      <c r="AM110" s="11">
        <f>'OddsRatio_working_3-way'!AA110+'OddsRatio_working_3-way'!AG110</f>
        <v>-0.5867513647864816</v>
      </c>
      <c r="AN110" s="11">
        <f>'OddsRatio_working_3-way'!AB110+'OddsRatio_working_3-way'!AH110</f>
        <v>-0.45555838986856095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1.0423097546550424</v>
      </c>
      <c r="AS110" s="11">
        <f>IF(('OddsRatio_working_3-way'!X110=0),IF(Q110&gt;0,-Q110^(1/3),(-Q110)^(1/3)),'OddsRatio_working_3-way'!AM110-'OddsRatio_working_3-way'!R110/3)</f>
        <v>-0.5867513647864816</v>
      </c>
      <c r="AT110" s="11">
        <f>IF(('OddsRatio_working_3-way'!X110=0),IF(Q110&gt;0,-Q110^(1/3),(-Q110)^(1/3)),'OddsRatio_working_3-way'!AN110-'OddsRatio_working_3-way'!R110/3)</f>
        <v>-0.45555838986856095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2.5499999999999998</v>
      </c>
      <c r="B111" s="4">
        <f>IF('True_Odds_Calculator_3-way'!B110="","",'True_Odds_Calculator_3-way'!B110)</f>
        <v>3.54</v>
      </c>
      <c r="C111" s="4">
        <f>IF('True_Odds_Calculator_3-way'!C110="","",'True_Odds_Calculator_3-way'!C110)</f>
        <v>2.83</v>
      </c>
      <c r="D111" s="9">
        <f t="shared" si="26"/>
        <v>0.38216926097986031</v>
      </c>
      <c r="E111" s="9">
        <f t="shared" si="27"/>
        <v>0.27403219215594604</v>
      </c>
      <c r="F111" s="9">
        <f t="shared" si="28"/>
        <v>0.34379854686419359</v>
      </c>
      <c r="G111" s="9">
        <f t="shared" si="29"/>
        <v>1.0429946033995461</v>
      </c>
      <c r="H111" s="9">
        <f t="shared" si="30"/>
        <v>2.6166416352692958</v>
      </c>
      <c r="I111" s="9">
        <f t="shared" si="31"/>
        <v>3.6492062926348474</v>
      </c>
      <c r="J111" s="9">
        <f t="shared" si="32"/>
        <v>2.9086801242211688</v>
      </c>
      <c r="K111" s="11">
        <f t="shared" si="33"/>
        <v>0.39215686274509809</v>
      </c>
      <c r="L111" s="11">
        <f t="shared" si="34"/>
        <v>0.2824858757062147</v>
      </c>
      <c r="M111" s="11">
        <f t="shared" si="35"/>
        <v>0.35335689045936397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-0.28202436271867548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0.2317351048542633</v>
      </c>
      <c r="Q111" s="11">
        <f>2*'OddsRatio_working_3-way'!K111*'OddsRatio_working_3-way'!L111*'OddsRatio_working_3-way'!M111</f>
        <v>7.8288886775088953E-2</v>
      </c>
      <c r="R111" s="11">
        <f t="shared" si="36"/>
        <v>0</v>
      </c>
      <c r="S111" s="11">
        <f t="shared" si="37"/>
        <v>-0.82168470347869682</v>
      </c>
      <c r="T111" s="11">
        <f t="shared" si="38"/>
        <v>-0.27759618360766786</v>
      </c>
      <c r="U111" s="11">
        <f>'OddsRatio_working_3-way'!S111-'OddsRatio_working_3-way'!R111^2/3</f>
        <v>-0.82168470347869682</v>
      </c>
      <c r="V111" s="11">
        <f>'OddsRatio_working_3-way'!S111*'OddsRatio_working_3-way'!R111/3-2*'OddsRatio_working_3-way'!R111^3/27-'OddsRatio_working_3-way'!T111</f>
        <v>0.27759618360766786</v>
      </c>
      <c r="W111" s="11">
        <f>'OddsRatio_working_3-way'!V111^2+4*'OddsRatio_working_3-way'!U111^3/27</f>
        <v>-5.1290063537604152E-3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0.14334281243517449</v>
      </c>
      <c r="Y111" s="11">
        <f>IF('OddsRatio_working_3-way'!W111&gt;=0,IF('OddsRatio_working_3-way'!V111+SQRT('OddsRatio_working_3-way'!W111)&gt;0,0,PI()),ACOS('OddsRatio_working_3-way'!V111/(2*'OddsRatio_working_3-way'!X111)))</f>
        <v>0.25248455306062967</v>
      </c>
      <c r="Z111" s="11">
        <f>'OddsRatio_working_3-way'!X111^(1/3)*COS('OddsRatio_working_3-way'!Y111/3)</f>
        <v>0.52149730169977315</v>
      </c>
      <c r="AA111" s="11">
        <f>'OddsRatio_working_3-way'!X111^(1/3)*COS(('OddsRatio_working_3-way'!Y111+2*PI())/3)</f>
        <v>-0.29884850793053902</v>
      </c>
      <c r="AB111" s="11">
        <f>'OddsRatio_working_3-way'!X111^(1/3)*COS(('OddsRatio_working_3-way'!Y111+4*PI())/3)</f>
        <v>-0.22264879376923413</v>
      </c>
      <c r="AC111" s="11">
        <f>'OddsRatio_working_3-way'!X111^(1/3)*SIN('OddsRatio_working_3-way'!Y111/3)</f>
        <v>4.3993925483202204E-2</v>
      </c>
      <c r="AD111" s="11">
        <f>'OddsRatio_working_3-way'!X111^(1/3)*SIN(('OddsRatio_working_3-way'!Y111+2*PI())/3)</f>
        <v>0.42963294853544026</v>
      </c>
      <c r="AE111" s="11">
        <f>'OddsRatio_working_3-way'!X111^(1/3)*SIN(('OddsRatio_working_3-way'!Y111+4*PI())/3)</f>
        <v>-0.47362687401864217</v>
      </c>
      <c r="AF111" s="11">
        <f>-'OddsRatio_working_3-way'!U111/(3*'OddsRatio_working_3-way'!X111^(1/3))*COS(('OddsRatio_working_3-way'!Y111)/3)</f>
        <v>0.52149730169977304</v>
      </c>
      <c r="AG111" s="11">
        <f>-'OddsRatio_working_3-way'!U111/(3*'OddsRatio_working_3-way'!X111^(1/3))*COS(('OddsRatio_working_3-way'!Y111+2*PI())/3)</f>
        <v>-0.29884850793053896</v>
      </c>
      <c r="AH111" s="11">
        <f>-'OddsRatio_working_3-way'!U111/(3*'OddsRatio_working_3-way'!X111^(1/3))*COS(('OddsRatio_working_3-way'!Y111+4*PI())/3)</f>
        <v>-0.2226487937692341</v>
      </c>
      <c r="AI111" s="11">
        <f>'OddsRatio_working_3-way'!U111/(3*'OddsRatio_working_3-way'!X111^(1/3))*SIN(('OddsRatio_working_3-way'!Y111)/3)</f>
        <v>-4.3993925483202197E-2</v>
      </c>
      <c r="AJ111" s="11">
        <f>'OddsRatio_working_3-way'!U111/(3*'OddsRatio_working_3-way'!X111^(1/3))*SIN(('OddsRatio_working_3-way'!Y111+2*PI())/3)</f>
        <v>-0.42963294853544015</v>
      </c>
      <c r="AK111" s="11">
        <f>'OddsRatio_working_3-way'!U111/(3*'OddsRatio_working_3-way'!X111^(1/3))*SIN(('OddsRatio_working_3-way'!Y111+4*PI())/3)</f>
        <v>0.47362687401864212</v>
      </c>
      <c r="AL111" s="11">
        <f>'OddsRatio_working_3-way'!Z111+'OddsRatio_working_3-way'!AF111</f>
        <v>1.0429946033995461</v>
      </c>
      <c r="AM111" s="11">
        <f>'OddsRatio_working_3-way'!AA111+'OddsRatio_working_3-way'!AG111</f>
        <v>-0.59769701586107793</v>
      </c>
      <c r="AN111" s="11">
        <f>'OddsRatio_working_3-way'!AB111+'OddsRatio_working_3-way'!AH111</f>
        <v>-0.44529758753846826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1.0429946033995461</v>
      </c>
      <c r="AS111" s="11">
        <f>IF(('OddsRatio_working_3-way'!X111=0),IF(Q111&gt;0,-Q111^(1/3),(-Q111)^(1/3)),'OddsRatio_working_3-way'!AM111-'OddsRatio_working_3-way'!R111/3)</f>
        <v>-0.59769701586107793</v>
      </c>
      <c r="AT111" s="11">
        <f>IF(('OddsRatio_working_3-way'!X111=0),IF(Q111&gt;0,-Q111^(1/3),(-Q111)^(1/3)),'OddsRatio_working_3-way'!AN111-'OddsRatio_working_3-way'!R111/3)</f>
        <v>-0.44529758753846826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2.77</v>
      </c>
      <c r="B112" s="4">
        <f>IF('True_Odds_Calculator_3-way'!B111="","",'True_Odds_Calculator_3-way'!B111)</f>
        <v>3.46</v>
      </c>
      <c r="C112" s="4">
        <f>IF('True_Odds_Calculator_3-way'!C111="","",'True_Odds_Calculator_3-way'!C111)</f>
        <v>2.65</v>
      </c>
      <c r="D112" s="9">
        <f t="shared" si="26"/>
        <v>0.35159115002367852</v>
      </c>
      <c r="E112" s="9">
        <f t="shared" si="27"/>
        <v>0.28065109784204872</v>
      </c>
      <c r="F112" s="9">
        <f t="shared" si="28"/>
        <v>0.36775775213427253</v>
      </c>
      <c r="G112" s="9">
        <f t="shared" si="29"/>
        <v>1.0419280564308009</v>
      </c>
      <c r="H112" s="9">
        <f t="shared" si="30"/>
        <v>2.8442126598825177</v>
      </c>
      <c r="I112" s="9">
        <f t="shared" si="31"/>
        <v>3.5631430188197695</v>
      </c>
      <c r="J112" s="9">
        <f t="shared" si="32"/>
        <v>2.7191812931108212</v>
      </c>
      <c r="K112" s="11">
        <f t="shared" si="33"/>
        <v>0.36101083032490977</v>
      </c>
      <c r="L112" s="11">
        <f t="shared" si="34"/>
        <v>0.28901734104046245</v>
      </c>
      <c r="M112" s="11">
        <f t="shared" si="35"/>
        <v>0.37735849056603776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-0.28287240044837925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0.23151310746106116</v>
      </c>
      <c r="Q112" s="11">
        <f>2*'OddsRatio_working_3-way'!K112*'OddsRatio_working_3-way'!L112*'OddsRatio_working_3-way'!M112</f>
        <v>7.8745954918728281E-2</v>
      </c>
      <c r="R112" s="11">
        <f t="shared" si="36"/>
        <v>0</v>
      </c>
      <c r="S112" s="11">
        <f t="shared" si="37"/>
        <v>-0.8184365356750648</v>
      </c>
      <c r="T112" s="11">
        <f t="shared" si="38"/>
        <v>-0.27837977403913766</v>
      </c>
      <c r="U112" s="11">
        <f>'OddsRatio_working_3-way'!S112-'OddsRatio_working_3-way'!R112^2/3</f>
        <v>-0.8184365356750648</v>
      </c>
      <c r="V112" s="11">
        <f>'OddsRatio_working_3-way'!S112*'OddsRatio_working_3-way'!R112/3-2*'OddsRatio_working_3-way'!R112^3/27-'OddsRatio_working_3-way'!T112</f>
        <v>0.27837977403913766</v>
      </c>
      <c r="W112" s="11">
        <f>'OddsRatio_working_3-way'!V112^2+4*'OddsRatio_working_3-way'!U112^3/27</f>
        <v>-3.7225072158278E-3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0.14249368916719535</v>
      </c>
      <c r="Y112" s="11">
        <f>IF('OddsRatio_working_3-way'!W112&gt;=0,IF('OddsRatio_working_3-way'!V112+SQRT('OddsRatio_working_3-way'!W112)&gt;0,0,PI()),ACOS('OddsRatio_working_3-way'!V112/(2*'OddsRatio_working_3-way'!X112)))</f>
        <v>0.21575799761236358</v>
      </c>
      <c r="Z112" s="11">
        <f>'OddsRatio_working_3-way'!X112^(1/3)*COS('OddsRatio_working_3-way'!Y112/3)</f>
        <v>0.52096402821540044</v>
      </c>
      <c r="AA112" s="11">
        <f>'OddsRatio_working_3-way'!X112^(1/3)*COS(('OddsRatio_working_3-way'!Y112+2*PI())/3)</f>
        <v>-0.29298578155016453</v>
      </c>
      <c r="AB112" s="11">
        <f>'OddsRatio_working_3-way'!X112^(1/3)*COS(('OddsRatio_working_3-way'!Y112+4*PI())/3)</f>
        <v>-0.22797824666523597</v>
      </c>
      <c r="AC112" s="11">
        <f>'OddsRatio_working_3-way'!X112^(1/3)*SIN('OddsRatio_working_3-way'!Y112/3)</f>
        <v>3.7532117765167572E-2</v>
      </c>
      <c r="AD112" s="11">
        <f>'OddsRatio_working_3-way'!X112^(1/3)*SIN(('OddsRatio_working_3-way'!Y112+2*PI())/3)</f>
        <v>0.43240202400982608</v>
      </c>
      <c r="AE112" s="11">
        <f>'OddsRatio_working_3-way'!X112^(1/3)*SIN(('OddsRatio_working_3-way'!Y112+4*PI())/3)</f>
        <v>-0.4699341417749936</v>
      </c>
      <c r="AF112" s="11">
        <f>-'OddsRatio_working_3-way'!U112/(3*'OddsRatio_working_3-way'!X112^(1/3))*COS(('OddsRatio_working_3-way'!Y112)/3)</f>
        <v>0.52096402821540044</v>
      </c>
      <c r="AG112" s="11">
        <f>-'OddsRatio_working_3-way'!U112/(3*'OddsRatio_working_3-way'!X112^(1/3))*COS(('OddsRatio_working_3-way'!Y112+2*PI())/3)</f>
        <v>-0.29298578155016453</v>
      </c>
      <c r="AH112" s="11">
        <f>-'OddsRatio_working_3-way'!U112/(3*'OddsRatio_working_3-way'!X112^(1/3))*COS(('OddsRatio_working_3-way'!Y112+4*PI())/3)</f>
        <v>-0.22797824666523597</v>
      </c>
      <c r="AI112" s="11">
        <f>'OddsRatio_working_3-way'!U112/(3*'OddsRatio_working_3-way'!X112^(1/3))*SIN(('OddsRatio_working_3-way'!Y112)/3)</f>
        <v>-3.7532117765167572E-2</v>
      </c>
      <c r="AJ112" s="11">
        <f>'OddsRatio_working_3-way'!U112/(3*'OddsRatio_working_3-way'!X112^(1/3))*SIN(('OddsRatio_working_3-way'!Y112+2*PI())/3)</f>
        <v>-0.43240202400982608</v>
      </c>
      <c r="AK112" s="11">
        <f>'OddsRatio_working_3-way'!U112/(3*'OddsRatio_working_3-way'!X112^(1/3))*SIN(('OddsRatio_working_3-way'!Y112+4*PI())/3)</f>
        <v>0.4699341417749936</v>
      </c>
      <c r="AL112" s="11">
        <f>'OddsRatio_working_3-way'!Z112+'OddsRatio_working_3-way'!AF112</f>
        <v>1.0419280564308009</v>
      </c>
      <c r="AM112" s="11">
        <f>'OddsRatio_working_3-way'!AA112+'OddsRatio_working_3-way'!AG112</f>
        <v>-0.58597156310032905</v>
      </c>
      <c r="AN112" s="11">
        <f>'OddsRatio_working_3-way'!AB112+'OddsRatio_working_3-way'!AH112</f>
        <v>-0.45595649333047195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1.0419280564308009</v>
      </c>
      <c r="AS112" s="11">
        <f>IF(('OddsRatio_working_3-way'!X112=0),IF(Q112&gt;0,-Q112^(1/3),(-Q112)^(1/3)),'OddsRatio_working_3-way'!AM112-'OddsRatio_working_3-way'!R112/3)</f>
        <v>-0.58597156310032905</v>
      </c>
      <c r="AT112" s="11">
        <f>IF(('OddsRatio_working_3-way'!X112=0),IF(Q112&gt;0,-Q112^(1/3),(-Q112)^(1/3)),'OddsRatio_working_3-way'!AN112-'OddsRatio_working_3-way'!R112/3)</f>
        <v>-0.45595649333047195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1.66</v>
      </c>
      <c r="B113" s="4">
        <f>IF('True_Odds_Calculator_3-way'!B112="","",'True_Odds_Calculator_3-way'!B112)</f>
        <v>3.7</v>
      </c>
      <c r="C113" s="4">
        <f>IF('True_Odds_Calculator_3-way'!C112="","",'True_Odds_Calculator_3-way'!C112)</f>
        <v>5.64</v>
      </c>
      <c r="D113" s="9">
        <f t="shared" si="26"/>
        <v>0.5814727599179278</v>
      </c>
      <c r="E113" s="9">
        <f t="shared" si="27"/>
        <v>0.25351641213006926</v>
      </c>
      <c r="F113" s="9">
        <f t="shared" si="28"/>
        <v>0.16501082795200323</v>
      </c>
      <c r="G113" s="9">
        <f t="shared" si="29"/>
        <v>1.0905621477987015</v>
      </c>
      <c r="H113" s="9">
        <f t="shared" si="30"/>
        <v>1.7197710175471426</v>
      </c>
      <c r="I113" s="9">
        <f t="shared" si="31"/>
        <v>3.9445177990564946</v>
      </c>
      <c r="J113" s="9">
        <f t="shared" si="32"/>
        <v>6.0602083657859742</v>
      </c>
      <c r="K113" s="11">
        <f t="shared" si="33"/>
        <v>0.60240963855421692</v>
      </c>
      <c r="L113" s="11">
        <f t="shared" si="34"/>
        <v>0.27027027027027023</v>
      </c>
      <c r="M113" s="11">
        <f t="shared" si="35"/>
        <v>0.1773049645390071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-0.23869139583059096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0.23094101535526812</v>
      </c>
      <c r="Q113" s="11">
        <f>2*'OddsRatio_working_3-way'!K113*'OddsRatio_working_3-way'!L113*'OddsRatio_working_3-way'!M113</f>
        <v>5.773525383881703E-2</v>
      </c>
      <c r="R113" s="11">
        <f t="shared" si="36"/>
        <v>0</v>
      </c>
      <c r="S113" s="11">
        <f t="shared" si="37"/>
        <v>-0.96752970316188691</v>
      </c>
      <c r="T113" s="11">
        <f t="shared" si="38"/>
        <v>-0.24188242579047173</v>
      </c>
      <c r="U113" s="11">
        <f>'OddsRatio_working_3-way'!S113-'OddsRatio_working_3-way'!R113^2/3</f>
        <v>-0.96752970316188691</v>
      </c>
      <c r="V113" s="11">
        <f>'OddsRatio_working_3-way'!S113*'OddsRatio_working_3-way'!R113/3-2*'OddsRatio_working_3-way'!R113^3/27-'OddsRatio_working_3-way'!T113</f>
        <v>0.24188242579047173</v>
      </c>
      <c r="W113" s="11">
        <f>'OddsRatio_working_3-way'!V113^2+4*'OddsRatio_working_3-way'!U113^3/27</f>
        <v>-7.5673312231024289E-2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0.18315322829348885</v>
      </c>
      <c r="Y113" s="11">
        <f>IF('OddsRatio_working_3-way'!W113&gt;=0,IF('OddsRatio_working_3-way'!V113+SQRT('OddsRatio_working_3-way'!W113)&gt;0,0,PI()),ACOS('OddsRatio_working_3-way'!V113/(2*'OddsRatio_working_3-way'!X113)))</f>
        <v>0.84954082766526196</v>
      </c>
      <c r="Z113" s="11">
        <f>'OddsRatio_working_3-way'!X113^(1/3)*COS('OddsRatio_working_3-way'!Y113/3)</f>
        <v>0.54528107389935077</v>
      </c>
      <c r="AA113" s="11">
        <f>'OddsRatio_working_3-way'!X113^(1/3)*COS(('OddsRatio_working_3-way'!Y113+2*PI())/3)</f>
        <v>-0.41005901687813967</v>
      </c>
      <c r="AB113" s="11">
        <f>'OddsRatio_working_3-way'!X113^(1/3)*COS(('OddsRatio_working_3-way'!Y113+4*PI())/3)</f>
        <v>-0.13522205702121107</v>
      </c>
      <c r="AC113" s="11">
        <f>'OddsRatio_working_3-way'!X113^(1/3)*SIN('OddsRatio_working_3-way'!Y113/3)</f>
        <v>0.15867719275665612</v>
      </c>
      <c r="AD113" s="11">
        <f>'OddsRatio_working_3-way'!X113^(1/3)*SIN(('OddsRatio_working_3-way'!Y113+2*PI())/3)</f>
        <v>0.39288866582136966</v>
      </c>
      <c r="AE113" s="11">
        <f>'OddsRatio_working_3-way'!X113^(1/3)*SIN(('OddsRatio_working_3-way'!Y113+4*PI())/3)</f>
        <v>-0.55156585857802565</v>
      </c>
      <c r="AF113" s="11">
        <f>-'OddsRatio_working_3-way'!U113/(3*'OddsRatio_working_3-way'!X113^(1/3))*COS(('OddsRatio_working_3-way'!Y113)/3)</f>
        <v>0.54528107389935077</v>
      </c>
      <c r="AG113" s="11">
        <f>-'OddsRatio_working_3-way'!U113/(3*'OddsRatio_working_3-way'!X113^(1/3))*COS(('OddsRatio_working_3-way'!Y113+2*PI())/3)</f>
        <v>-0.41005901687813967</v>
      </c>
      <c r="AH113" s="11">
        <f>-'OddsRatio_working_3-way'!U113/(3*'OddsRatio_working_3-way'!X113^(1/3))*COS(('OddsRatio_working_3-way'!Y113+4*PI())/3)</f>
        <v>-0.13522205702121107</v>
      </c>
      <c r="AI113" s="11">
        <f>'OddsRatio_working_3-way'!U113/(3*'OddsRatio_working_3-way'!X113^(1/3))*SIN(('OddsRatio_working_3-way'!Y113)/3)</f>
        <v>-0.15867719275665612</v>
      </c>
      <c r="AJ113" s="11">
        <f>'OddsRatio_working_3-way'!U113/(3*'OddsRatio_working_3-way'!X113^(1/3))*SIN(('OddsRatio_working_3-way'!Y113+2*PI())/3)</f>
        <v>-0.39288866582136966</v>
      </c>
      <c r="AK113" s="11">
        <f>'OddsRatio_working_3-way'!U113/(3*'OddsRatio_working_3-way'!X113^(1/3))*SIN(('OddsRatio_working_3-way'!Y113+4*PI())/3)</f>
        <v>0.55156585857802565</v>
      </c>
      <c r="AL113" s="11">
        <f>'OddsRatio_working_3-way'!Z113+'OddsRatio_working_3-way'!AF113</f>
        <v>1.0905621477987015</v>
      </c>
      <c r="AM113" s="11">
        <f>'OddsRatio_working_3-way'!AA113+'OddsRatio_working_3-way'!AG113</f>
        <v>-0.82011803375627934</v>
      </c>
      <c r="AN113" s="11">
        <f>'OddsRatio_working_3-way'!AB113+'OddsRatio_working_3-way'!AH113</f>
        <v>-0.27044411404242213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1.0905621477987015</v>
      </c>
      <c r="AS113" s="11">
        <f>IF(('OddsRatio_working_3-way'!X113=0),IF(Q113&gt;0,-Q113^(1/3),(-Q113)^(1/3)),'OddsRatio_working_3-way'!AM113-'OddsRatio_working_3-way'!R113/3)</f>
        <v>-0.82011803375627934</v>
      </c>
      <c r="AT113" s="11">
        <f>IF(('OddsRatio_working_3-way'!X113=0),IF(Q113&gt;0,-Q113^(1/3),(-Q113)^(1/3)),'OddsRatio_working_3-way'!AN113-'OddsRatio_working_3-way'!R113/3)</f>
        <v>-0.27044411404242213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3.23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2.27</v>
      </c>
      <c r="D114" s="9">
        <f t="shared" si="26"/>
        <v>0.29706028538425056</v>
      </c>
      <c r="E114" s="9">
        <f t="shared" si="27"/>
        <v>0.27697915570148718</v>
      </c>
      <c r="F114" s="9">
        <f t="shared" si="28"/>
        <v>0.42596055891426238</v>
      </c>
      <c r="G114" s="9">
        <f t="shared" si="29"/>
        <v>1.061130075193202</v>
      </c>
      <c r="H114" s="9">
        <f t="shared" si="30"/>
        <v>3.36632006768084</v>
      </c>
      <c r="I114" s="9">
        <f t="shared" si="31"/>
        <v>3.6103799849752765</v>
      </c>
      <c r="J114" s="9">
        <f t="shared" si="32"/>
        <v>2.3476351954953665</v>
      </c>
      <c r="K114" s="11">
        <f t="shared" si="33"/>
        <v>0.30959752321981426</v>
      </c>
      <c r="L114" s="11">
        <f t="shared" si="34"/>
        <v>0.28901734104046245</v>
      </c>
      <c r="M114" s="11">
        <f t="shared" si="35"/>
        <v>0.44052863436123346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-0.27462445799147672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0.23493178660972386</v>
      </c>
      <c r="Q114" s="11">
        <f>2*'OddsRatio_working_3-way'!K114*'OddsRatio_working_3-way'!L114*'OddsRatio_working_3-way'!M114</f>
        <v>7.883617000326304E-2</v>
      </c>
      <c r="R114" s="11">
        <f t="shared" si="36"/>
        <v>0</v>
      </c>
      <c r="S114" s="11">
        <f t="shared" si="37"/>
        <v>-0.85546563597410985</v>
      </c>
      <c r="T114" s="11">
        <f t="shared" si="38"/>
        <v>-0.28706900536043956</v>
      </c>
      <c r="U114" s="11">
        <f>'OddsRatio_working_3-way'!S114-'OddsRatio_working_3-way'!R114^2/3</f>
        <v>-0.85546563597410985</v>
      </c>
      <c r="V114" s="11">
        <f>'OddsRatio_working_3-way'!S114*'OddsRatio_working_3-way'!R114/3-2*'OddsRatio_working_3-way'!R114^3/27-'OddsRatio_working_3-way'!T114</f>
        <v>0.28706900536043956</v>
      </c>
      <c r="W114" s="11">
        <f>'OddsRatio_working_3-way'!V114^2+4*'OddsRatio_working_3-way'!U114^3/27</f>
        <v>-1.0339253694719872E-2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0.1522726728055234</v>
      </c>
      <c r="Y114" s="11">
        <f>IF('OddsRatio_working_3-way'!W114&gt;=0,IF('OddsRatio_working_3-way'!V114+SQRT('OddsRatio_working_3-way'!W114)&gt;0,0,PI()),ACOS('OddsRatio_working_3-way'!V114/(2*'OddsRatio_working_3-way'!X114)))</f>
        <v>0.34041861078903524</v>
      </c>
      <c r="Z114" s="11">
        <f>'OddsRatio_working_3-way'!X114^(1/3)*COS('OddsRatio_working_3-way'!Y114/3)</f>
        <v>0.53056503759660112</v>
      </c>
      <c r="AA114" s="11">
        <f>'OddsRatio_working_3-way'!X114^(1/3)*COS(('OddsRatio_working_3-way'!Y114+2*PI())/3)</f>
        <v>-0.31764629113772852</v>
      </c>
      <c r="AB114" s="11">
        <f>'OddsRatio_working_3-way'!X114^(1/3)*COS(('OddsRatio_working_3-way'!Y114+4*PI())/3)</f>
        <v>-0.21291874645887282</v>
      </c>
      <c r="AC114" s="11">
        <f>'OddsRatio_working_3-way'!X114^(1/3)*SIN('OddsRatio_working_3-way'!Y114/3)</f>
        <v>6.0464476111906099E-2</v>
      </c>
      <c r="AD114" s="11">
        <f>'OddsRatio_working_3-way'!X114^(1/3)*SIN(('OddsRatio_working_3-way'!Y114+2*PI())/3)</f>
        <v>0.42925056286254942</v>
      </c>
      <c r="AE114" s="11">
        <f>'OddsRatio_working_3-way'!X114^(1/3)*SIN(('OddsRatio_working_3-way'!Y114+4*PI())/3)</f>
        <v>-0.48971503897445529</v>
      </c>
      <c r="AF114" s="11">
        <f>-'OddsRatio_working_3-way'!U114/(3*'OddsRatio_working_3-way'!X114^(1/3))*COS(('OddsRatio_working_3-way'!Y114)/3)</f>
        <v>0.5305650375966009</v>
      </c>
      <c r="AG114" s="11">
        <f>-'OddsRatio_working_3-way'!U114/(3*'OddsRatio_working_3-way'!X114^(1/3))*COS(('OddsRatio_working_3-way'!Y114+2*PI())/3)</f>
        <v>-0.31764629113772835</v>
      </c>
      <c r="AH114" s="11">
        <f>-'OddsRatio_working_3-way'!U114/(3*'OddsRatio_working_3-way'!X114^(1/3))*COS(('OddsRatio_working_3-way'!Y114+4*PI())/3)</f>
        <v>-0.21291874645887271</v>
      </c>
      <c r="AI114" s="11">
        <f>'OddsRatio_working_3-way'!U114/(3*'OddsRatio_working_3-way'!X114^(1/3))*SIN(('OddsRatio_working_3-way'!Y114)/3)</f>
        <v>-6.0464476111906071E-2</v>
      </c>
      <c r="AJ114" s="11">
        <f>'OddsRatio_working_3-way'!U114/(3*'OddsRatio_working_3-way'!X114^(1/3))*SIN(('OddsRatio_working_3-way'!Y114+2*PI())/3)</f>
        <v>-0.42925056286254926</v>
      </c>
      <c r="AK114" s="11">
        <f>'OddsRatio_working_3-way'!U114/(3*'OddsRatio_working_3-way'!X114^(1/3))*SIN(('OddsRatio_working_3-way'!Y114+4*PI())/3)</f>
        <v>0.48971503897445512</v>
      </c>
      <c r="AL114" s="11">
        <f>'OddsRatio_working_3-way'!Z114+'OddsRatio_working_3-way'!AF114</f>
        <v>1.061130075193202</v>
      </c>
      <c r="AM114" s="11">
        <f>'OddsRatio_working_3-way'!AA114+'OddsRatio_working_3-way'!AG114</f>
        <v>-0.63529258227545693</v>
      </c>
      <c r="AN114" s="11">
        <f>'OddsRatio_working_3-way'!AB114+'OddsRatio_working_3-way'!AH114</f>
        <v>-0.42583749291774553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1.061130075193202</v>
      </c>
      <c r="AS114" s="11">
        <f>IF(('OddsRatio_working_3-way'!X114=0),IF(Q114&gt;0,-Q114^(1/3),(-Q114)^(1/3)),'OddsRatio_working_3-way'!AM114-'OddsRatio_working_3-way'!R114/3)</f>
        <v>-0.63529258227545693</v>
      </c>
      <c r="AT114" s="11">
        <f>IF(('OddsRatio_working_3-way'!X114=0),IF(Q114&gt;0,-Q114^(1/3),(-Q114)^(1/3)),'OddsRatio_working_3-way'!AN114-'OddsRatio_working_3-way'!R114/3)</f>
        <v>-0.42583749291774553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4.32</v>
      </c>
      <c r="B115" s="4">
        <f>IF('True_Odds_Calculator_3-way'!B114="","",'True_Odds_Calculator_3-way'!B114)</f>
        <v>3.44</v>
      </c>
      <c r="C115" s="4">
        <f>IF('True_Odds_Calculator_3-way'!C114="","",'True_Odds_Calculator_3-way'!C114)</f>
        <v>1.97</v>
      </c>
      <c r="D115" s="9">
        <f t="shared" si="26"/>
        <v>0.22317230397088642</v>
      </c>
      <c r="E115" s="9">
        <f t="shared" si="27"/>
        <v>0.28104020717419848</v>
      </c>
      <c r="F115" s="9">
        <f t="shared" si="28"/>
        <v>0.49578748885491503</v>
      </c>
      <c r="G115" s="9">
        <f t="shared" si="29"/>
        <v>1.0484466111100674</v>
      </c>
      <c r="H115" s="9">
        <f t="shared" si="30"/>
        <v>4.4808427488854239</v>
      </c>
      <c r="I115" s="9">
        <f t="shared" si="31"/>
        <v>3.5582097311085645</v>
      </c>
      <c r="J115" s="9">
        <f t="shared" si="32"/>
        <v>2.0169932127767658</v>
      </c>
      <c r="K115" s="11">
        <f t="shared" si="33"/>
        <v>0.23148148148148145</v>
      </c>
      <c r="L115" s="11">
        <f t="shared" si="34"/>
        <v>0.29069767441860467</v>
      </c>
      <c r="M115" s="11">
        <f t="shared" si="35"/>
        <v>0.50761421319796951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-0.26840538744387177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0.22988289020929795</v>
      </c>
      <c r="Q115" s="11">
        <f>2*'OddsRatio_working_3-way'!K115*'OddsRatio_working_3-way'!L115*'OddsRatio_working_3-way'!M115</f>
        <v>6.8315866332629399E-2</v>
      </c>
      <c r="R115" s="11">
        <f t="shared" si="36"/>
        <v>0</v>
      </c>
      <c r="S115" s="11">
        <f t="shared" si="37"/>
        <v>-0.85647643811684093</v>
      </c>
      <c r="T115" s="11">
        <f t="shared" si="38"/>
        <v>-0.254524944462657</v>
      </c>
      <c r="U115" s="11">
        <f>'OddsRatio_working_3-way'!S115-'OddsRatio_working_3-way'!R115^2/3</f>
        <v>-0.85647643811684093</v>
      </c>
      <c r="V115" s="11">
        <f>'OddsRatio_working_3-way'!S115*'OddsRatio_working_3-way'!R115/3-2*'OddsRatio_working_3-way'!R115^3/27-'OddsRatio_working_3-way'!T115</f>
        <v>0.254524944462657</v>
      </c>
      <c r="W115" s="11">
        <f>'OddsRatio_working_3-way'!V115^2+4*'OddsRatio_working_3-way'!U115^3/27</f>
        <v>-2.8294076217664166E-2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0.15254263631144474</v>
      </c>
      <c r="Y115" s="11">
        <f>IF('OddsRatio_working_3-way'!W115&gt;=0,IF('OddsRatio_working_3-way'!V115+SQRT('OddsRatio_working_3-way'!W115)&gt;0,0,PI()),ACOS('OddsRatio_working_3-way'!V115/(2*'OddsRatio_working_3-way'!X115)))</f>
        <v>0.58398023460129844</v>
      </c>
      <c r="Z115" s="11">
        <f>'OddsRatio_working_3-way'!X115^(1/3)*COS('OddsRatio_working_3-way'!Y115/3)</f>
        <v>0.52422330555503371</v>
      </c>
      <c r="AA115" s="11">
        <f>'OddsRatio_working_3-way'!X115^(1/3)*COS(('OddsRatio_working_3-way'!Y115+2*PI())/3)</f>
        <v>-0.35161893719574527</v>
      </c>
      <c r="AB115" s="11">
        <f>'OddsRatio_working_3-way'!X115^(1/3)*COS(('OddsRatio_working_3-way'!Y115+4*PI())/3)</f>
        <v>-0.17260436835928827</v>
      </c>
      <c r="AC115" s="11">
        <f>'OddsRatio_working_3-way'!X115^(1/3)*SIN('OddsRatio_working_3-way'!Y115/3)</f>
        <v>0.10335410950659316</v>
      </c>
      <c r="AD115" s="11">
        <f>'OddsRatio_working_3-way'!X115^(1/3)*SIN(('OddsRatio_working_3-way'!Y115+2*PI())/3)</f>
        <v>0.4023136451132146</v>
      </c>
      <c r="AE115" s="11">
        <f>'OddsRatio_working_3-way'!X115^(1/3)*SIN(('OddsRatio_working_3-way'!Y115+4*PI())/3)</f>
        <v>-0.50566775461980773</v>
      </c>
      <c r="AF115" s="11">
        <f>-'OddsRatio_working_3-way'!U115/(3*'OddsRatio_working_3-way'!X115^(1/3))*COS(('OddsRatio_working_3-way'!Y115)/3)</f>
        <v>0.52422330555503371</v>
      </c>
      <c r="AG115" s="11">
        <f>-'OddsRatio_working_3-way'!U115/(3*'OddsRatio_working_3-way'!X115^(1/3))*COS(('OddsRatio_working_3-way'!Y115+2*PI())/3)</f>
        <v>-0.35161893719574527</v>
      </c>
      <c r="AH115" s="11">
        <f>-'OddsRatio_working_3-way'!U115/(3*'OddsRatio_working_3-way'!X115^(1/3))*COS(('OddsRatio_working_3-way'!Y115+4*PI())/3)</f>
        <v>-0.17260436835928827</v>
      </c>
      <c r="AI115" s="11">
        <f>'OddsRatio_working_3-way'!U115/(3*'OddsRatio_working_3-way'!X115^(1/3))*SIN(('OddsRatio_working_3-way'!Y115)/3)</f>
        <v>-0.10335410950659316</v>
      </c>
      <c r="AJ115" s="11">
        <f>'OddsRatio_working_3-way'!U115/(3*'OddsRatio_working_3-way'!X115^(1/3))*SIN(('OddsRatio_working_3-way'!Y115+2*PI())/3)</f>
        <v>-0.4023136451132146</v>
      </c>
      <c r="AK115" s="11">
        <f>'OddsRatio_working_3-way'!U115/(3*'OddsRatio_working_3-way'!X115^(1/3))*SIN(('OddsRatio_working_3-way'!Y115+4*PI())/3)</f>
        <v>0.50566775461980773</v>
      </c>
      <c r="AL115" s="11">
        <f>'OddsRatio_working_3-way'!Z115+'OddsRatio_working_3-way'!AF115</f>
        <v>1.0484466111100674</v>
      </c>
      <c r="AM115" s="11">
        <f>'OddsRatio_working_3-way'!AA115+'OddsRatio_working_3-way'!AG115</f>
        <v>-0.70323787439149055</v>
      </c>
      <c r="AN115" s="11">
        <f>'OddsRatio_working_3-way'!AB115+'OddsRatio_working_3-way'!AH115</f>
        <v>-0.34520873671857655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1.0484466111100674</v>
      </c>
      <c r="AS115" s="11">
        <f>IF(('OddsRatio_working_3-way'!X115=0),IF(Q115&gt;0,-Q115^(1/3),(-Q115)^(1/3)),'OddsRatio_working_3-way'!AM115-'OddsRatio_working_3-way'!R115/3)</f>
        <v>-0.70323787439149055</v>
      </c>
      <c r="AT115" s="11">
        <f>IF(('OddsRatio_working_3-way'!X115=0),IF(Q115&gt;0,-Q115^(1/3),(-Q115)^(1/3)),'OddsRatio_working_3-way'!AN115-'OddsRatio_working_3-way'!R115/3)</f>
        <v>-0.34520873671857655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2.29</v>
      </c>
      <c r="B116" s="4">
        <f>IF('True_Odds_Calculator_3-way'!B115="","",'True_Odds_Calculator_3-way'!B115)</f>
        <v>3.27</v>
      </c>
      <c r="C116" s="4">
        <f>IF('True_Odds_Calculator_3-way'!C115="","",'True_Odds_Calculator_3-way'!C115)</f>
        <v>3.26</v>
      </c>
      <c r="D116" s="9">
        <f t="shared" si="26"/>
        <v>0.41851819513689414</v>
      </c>
      <c r="E116" s="9">
        <f t="shared" si="27"/>
        <v>0.29028569087017886</v>
      </c>
      <c r="F116" s="9">
        <f t="shared" si="28"/>
        <v>0.29119611399292689</v>
      </c>
      <c r="G116" s="9">
        <f t="shared" si="29"/>
        <v>1.0770406024849808</v>
      </c>
      <c r="H116" s="9">
        <f t="shared" si="30"/>
        <v>2.3893823772056257</v>
      </c>
      <c r="I116" s="9">
        <f t="shared" si="31"/>
        <v>3.4448821676409072</v>
      </c>
      <c r="J116" s="9">
        <f t="shared" si="32"/>
        <v>3.4341117616160561</v>
      </c>
      <c r="K116" s="11">
        <f t="shared" si="33"/>
        <v>0.4366812227074236</v>
      </c>
      <c r="L116" s="11">
        <f t="shared" si="34"/>
        <v>0.3058103975535168</v>
      </c>
      <c r="M116" s="11">
        <f t="shared" si="35"/>
        <v>0.30674846625766872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-0.27109603865465715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0.2384087274307429</v>
      </c>
      <c r="Q116" s="11">
        <f>2*'OddsRatio_working_3-way'!K116*'OddsRatio_working_3-way'!L116*'OddsRatio_working_3-way'!M116</f>
        <v>8.192739774252332E-2</v>
      </c>
      <c r="R116" s="11">
        <f t="shared" si="36"/>
        <v>0</v>
      </c>
      <c r="S116" s="11">
        <f t="shared" si="37"/>
        <v>-0.87942534540110395</v>
      </c>
      <c r="T116" s="11">
        <f t="shared" si="38"/>
        <v>-0.30220802247460615</v>
      </c>
      <c r="U116" s="11">
        <f>'OddsRatio_working_3-way'!S116-'OddsRatio_working_3-way'!R116^2/3</f>
        <v>-0.87942534540110395</v>
      </c>
      <c r="V116" s="11">
        <f>'OddsRatio_working_3-way'!S116*'OddsRatio_working_3-way'!R116/3-2*'OddsRatio_working_3-way'!R116^3/27-'OddsRatio_working_3-way'!T116</f>
        <v>0.30220802247460615</v>
      </c>
      <c r="W116" s="11">
        <f>'OddsRatio_working_3-way'!V116^2+4*'OddsRatio_working_3-way'!U116^3/27</f>
        <v>-9.4314717516553459E-3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0.15871449256421685</v>
      </c>
      <c r="Y116" s="11">
        <f>IF('OddsRatio_working_3-way'!W116&gt;=0,IF('OddsRatio_working_3-way'!V116+SQRT('OddsRatio_working_3-way'!W116)&gt;0,0,PI()),ACOS('OddsRatio_working_3-way'!V116/(2*'OddsRatio_working_3-way'!X116)))</f>
        <v>0.31093071420429963</v>
      </c>
      <c r="Z116" s="11">
        <f>'OddsRatio_working_3-way'!X116^(1/3)*COS('OddsRatio_working_3-way'!Y116/3)</f>
        <v>0.5385203012424904</v>
      </c>
      <c r="AA116" s="11">
        <f>'OddsRatio_working_3-way'!X116^(1/3)*COS(('OddsRatio_working_3-way'!Y116+2*PI())/3)</f>
        <v>-0.31777046099490813</v>
      </c>
      <c r="AB116" s="11">
        <f>'OddsRatio_working_3-way'!X116^(1/3)*COS(('OddsRatio_working_3-way'!Y116+4*PI())/3)</f>
        <v>-0.22074984024758232</v>
      </c>
      <c r="AC116" s="11">
        <f>'OddsRatio_working_3-way'!X116^(1/3)*SIN('OddsRatio_working_3-way'!Y116/3)</f>
        <v>5.6014881505413089E-2</v>
      </c>
      <c r="AD116" s="11">
        <f>'OddsRatio_working_3-way'!X116^(1/3)*SIN(('OddsRatio_working_3-way'!Y116+2*PI())/3)</f>
        <v>0.43836482057693865</v>
      </c>
      <c r="AE116" s="11">
        <f>'OddsRatio_working_3-way'!X116^(1/3)*SIN(('OddsRatio_working_3-way'!Y116+4*PI())/3)</f>
        <v>-0.49437970208235182</v>
      </c>
      <c r="AF116" s="11">
        <f>-'OddsRatio_working_3-way'!U116/(3*'OddsRatio_working_3-way'!X116^(1/3))*COS(('OddsRatio_working_3-way'!Y116)/3)</f>
        <v>0.53852030124249028</v>
      </c>
      <c r="AG116" s="11">
        <f>-'OddsRatio_working_3-way'!U116/(3*'OddsRatio_working_3-way'!X116^(1/3))*COS(('OddsRatio_working_3-way'!Y116+2*PI())/3)</f>
        <v>-0.31777046099490808</v>
      </c>
      <c r="AH116" s="11">
        <f>-'OddsRatio_working_3-way'!U116/(3*'OddsRatio_working_3-way'!X116^(1/3))*COS(('OddsRatio_working_3-way'!Y116+4*PI())/3)</f>
        <v>-0.22074984024758229</v>
      </c>
      <c r="AI116" s="11">
        <f>'OddsRatio_working_3-way'!U116/(3*'OddsRatio_working_3-way'!X116^(1/3))*SIN(('OddsRatio_working_3-way'!Y116)/3)</f>
        <v>-5.6014881505413082E-2</v>
      </c>
      <c r="AJ116" s="11">
        <f>'OddsRatio_working_3-way'!U116/(3*'OddsRatio_working_3-way'!X116^(1/3))*SIN(('OddsRatio_working_3-way'!Y116+2*PI())/3)</f>
        <v>-0.43836482057693854</v>
      </c>
      <c r="AK116" s="11">
        <f>'OddsRatio_working_3-way'!U116/(3*'OddsRatio_working_3-way'!X116^(1/3))*SIN(('OddsRatio_working_3-way'!Y116+4*PI())/3)</f>
        <v>0.49437970208235171</v>
      </c>
      <c r="AL116" s="11">
        <f>'OddsRatio_working_3-way'!Z116+'OddsRatio_working_3-way'!AF116</f>
        <v>1.0770406024849808</v>
      </c>
      <c r="AM116" s="11">
        <f>'OddsRatio_working_3-way'!AA116+'OddsRatio_working_3-way'!AG116</f>
        <v>-0.63554092198981627</v>
      </c>
      <c r="AN116" s="11">
        <f>'OddsRatio_working_3-way'!AB116+'OddsRatio_working_3-way'!AH116</f>
        <v>-0.44149968049516464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1.0770406024849808</v>
      </c>
      <c r="AS116" s="11">
        <f>IF(('OddsRatio_working_3-way'!X116=0),IF(Q116&gt;0,-Q116^(1/3),(-Q116)^(1/3)),'OddsRatio_working_3-way'!AM116-'OddsRatio_working_3-way'!R116/3)</f>
        <v>-0.63554092198981627</v>
      </c>
      <c r="AT116" s="11">
        <f>IF(('OddsRatio_working_3-way'!X116=0),IF(Q116&gt;0,-Q116^(1/3),(-Q116)^(1/3)),'OddsRatio_working_3-way'!AN116-'OddsRatio_working_3-way'!R116/3)</f>
        <v>-0.44149968049516464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27.49</v>
      </c>
      <c r="B117" s="4">
        <f>IF('True_Odds_Calculator_3-way'!B116="","",'True_Odds_Calculator_3-way'!B116)</f>
        <v>10</v>
      </c>
      <c r="C117" s="4">
        <f>IF('True_Odds_Calculator_3-way'!C116="","",'True_Odds_Calculator_3-way'!C116)</f>
        <v>1.1200000000000001</v>
      </c>
      <c r="D117" s="9">
        <f t="shared" si="26"/>
        <v>3.1978031887678629E-2</v>
      </c>
      <c r="E117" s="9">
        <f t="shared" si="27"/>
        <v>8.8615111866226615E-2</v>
      </c>
      <c r="F117" s="9">
        <f t="shared" si="28"/>
        <v>0.8794068562460946</v>
      </c>
      <c r="G117" s="9">
        <f t="shared" si="29"/>
        <v>1.1427507728398392</v>
      </c>
      <c r="H117" s="9">
        <f t="shared" si="30"/>
        <v>31.271467972527333</v>
      </c>
      <c r="I117" s="9">
        <f t="shared" si="31"/>
        <v>11.284756955558553</v>
      </c>
      <c r="J117" s="9">
        <f t="shared" si="32"/>
        <v>1.1371300927407808</v>
      </c>
      <c r="K117" s="11">
        <f t="shared" si="33"/>
        <v>3.6376864314296112E-2</v>
      </c>
      <c r="L117" s="11">
        <f t="shared" si="34"/>
        <v>0.1</v>
      </c>
      <c r="M117" s="11">
        <f t="shared" si="35"/>
        <v>0.89285714285714279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-9.2920802369692801E-2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0.11565894091357898</v>
      </c>
      <c r="Q117" s="11">
        <f>2*'OddsRatio_working_3-way'!K117*'OddsRatio_working_3-way'!L117*'OddsRatio_working_3-way'!M117</f>
        <v>6.495868627552877E-3</v>
      </c>
      <c r="R117" s="11">
        <f t="shared" si="36"/>
        <v>0</v>
      </c>
      <c r="S117" s="11">
        <f t="shared" si="37"/>
        <v>-1.2447045006501416</v>
      </c>
      <c r="T117" s="11">
        <f t="shared" si="38"/>
        <v>-6.9907582176362906E-2</v>
      </c>
      <c r="U117" s="11">
        <f>'OddsRatio_working_3-way'!S117-'OddsRatio_working_3-way'!R117^2/3</f>
        <v>-1.2447045006501416</v>
      </c>
      <c r="V117" s="11">
        <f>'OddsRatio_working_3-way'!S117*'OddsRatio_working_3-way'!R117/3-2*'OddsRatio_working_3-way'!R117^3/27-'OddsRatio_working_3-way'!T117</f>
        <v>6.9907582176362906E-2</v>
      </c>
      <c r="W117" s="11">
        <f>'OddsRatio_working_3-way'!V117^2+4*'OddsRatio_working_3-way'!U117^3/27</f>
        <v>-0.28080290876530734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0.26724987315761828</v>
      </c>
      <c r="Y117" s="11">
        <f>IF('OddsRatio_working_3-way'!W117&gt;=0,IF('OddsRatio_working_3-way'!V117+SQRT('OddsRatio_working_3-way'!W117)&gt;0,0,PI()),ACOS('OddsRatio_working_3-way'!V117/(2*'OddsRatio_working_3-way'!X117)))</f>
        <v>1.439629864030491</v>
      </c>
      <c r="Z117" s="11">
        <f>'OddsRatio_working_3-way'!X117^(1/3)*COS('OddsRatio_working_3-way'!Y117/3)</f>
        <v>0.57137538641991947</v>
      </c>
      <c r="AA117" s="11">
        <f>'OddsRatio_working_3-way'!X117^(1/3)*COS(('OddsRatio_working_3-way'!Y117+2*PI())/3)</f>
        <v>-0.54322167350702866</v>
      </c>
      <c r="AB117" s="11">
        <f>'OddsRatio_working_3-way'!X117^(1/3)*COS(('OddsRatio_working_3-way'!Y117+4*PI())/3)</f>
        <v>-2.8153712912890684E-2</v>
      </c>
      <c r="AC117" s="11">
        <f>'OddsRatio_working_3-way'!X117^(1/3)*SIN('OddsRatio_working_3-way'!Y117/3)</f>
        <v>0.29737462569997714</v>
      </c>
      <c r="AD117" s="11">
        <f>'OddsRatio_working_3-way'!X117^(1/3)*SIN(('OddsRatio_working_3-way'!Y117+2*PI())/3)</f>
        <v>0.34613828688681192</v>
      </c>
      <c r="AE117" s="11">
        <f>'OddsRatio_working_3-way'!X117^(1/3)*SIN(('OddsRatio_working_3-way'!Y117+4*PI())/3)</f>
        <v>-0.643512912586789</v>
      </c>
      <c r="AF117" s="11">
        <f>-'OddsRatio_working_3-way'!U117/(3*'OddsRatio_working_3-way'!X117^(1/3))*COS(('OddsRatio_working_3-way'!Y117)/3)</f>
        <v>0.57137538641991958</v>
      </c>
      <c r="AG117" s="11">
        <f>-'OddsRatio_working_3-way'!U117/(3*'OddsRatio_working_3-way'!X117^(1/3))*COS(('OddsRatio_working_3-way'!Y117+2*PI())/3)</f>
        <v>-0.54322167350702877</v>
      </c>
      <c r="AH117" s="11">
        <f>-'OddsRatio_working_3-way'!U117/(3*'OddsRatio_working_3-way'!X117^(1/3))*COS(('OddsRatio_working_3-way'!Y117+4*PI())/3)</f>
        <v>-2.8153712912890691E-2</v>
      </c>
      <c r="AI117" s="11">
        <f>'OddsRatio_working_3-way'!U117/(3*'OddsRatio_working_3-way'!X117^(1/3))*SIN(('OddsRatio_working_3-way'!Y117)/3)</f>
        <v>-0.29737462569997719</v>
      </c>
      <c r="AJ117" s="11">
        <f>'OddsRatio_working_3-way'!U117/(3*'OddsRatio_working_3-way'!X117^(1/3))*SIN(('OddsRatio_working_3-way'!Y117+2*PI())/3)</f>
        <v>-0.34613828688681203</v>
      </c>
      <c r="AK117" s="11">
        <f>'OddsRatio_working_3-way'!U117/(3*'OddsRatio_working_3-way'!X117^(1/3))*SIN(('OddsRatio_working_3-way'!Y117+4*PI())/3)</f>
        <v>0.64351291258678911</v>
      </c>
      <c r="AL117" s="11">
        <f>'OddsRatio_working_3-way'!Z117+'OddsRatio_working_3-way'!AF117</f>
        <v>1.1427507728398392</v>
      </c>
      <c r="AM117" s="11">
        <f>'OddsRatio_working_3-way'!AA117+'OddsRatio_working_3-way'!AG117</f>
        <v>-1.0864433470140575</v>
      </c>
      <c r="AN117" s="11">
        <f>'OddsRatio_working_3-way'!AB117+'OddsRatio_working_3-way'!AH117</f>
        <v>-5.6307425825781375E-2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1.1427507728398392</v>
      </c>
      <c r="AS117" s="11">
        <f>IF(('OddsRatio_working_3-way'!X117=0),IF(Q117&gt;0,-Q117^(1/3),(-Q117)^(1/3)),'OddsRatio_working_3-way'!AM117-'OddsRatio_working_3-way'!R117/3)</f>
        <v>-1.0864433470140575</v>
      </c>
      <c r="AT117" s="11">
        <f>IF(('OddsRatio_working_3-way'!X117=0),IF(Q117&gt;0,-Q117^(1/3),(-Q117)^(1/3)),'OddsRatio_working_3-way'!AN117-'OddsRatio_working_3-way'!R117/3)</f>
        <v>-5.6307425825781375E-2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1.59</v>
      </c>
      <c r="B118" s="4">
        <f>IF('True_Odds_Calculator_3-way'!B117="","",'True_Odds_Calculator_3-way'!B117)</f>
        <v>3.69</v>
      </c>
      <c r="C118" s="4">
        <f>IF('True_Odds_Calculator_3-way'!C117="","",'True_Odds_Calculator_3-way'!C117)</f>
        <v>6.14</v>
      </c>
      <c r="D118" s="9">
        <f t="shared" si="26"/>
        <v>0.60241363289239735</v>
      </c>
      <c r="E118" s="9">
        <f t="shared" si="27"/>
        <v>0.24943239419000823</v>
      </c>
      <c r="F118" s="9">
        <f t="shared" si="28"/>
        <v>0.14815397291759441</v>
      </c>
      <c r="G118" s="9">
        <f t="shared" si="29"/>
        <v>1.1186254123299855</v>
      </c>
      <c r="H118" s="9">
        <f t="shared" si="30"/>
        <v>1.659988993274691</v>
      </c>
      <c r="I118" s="9">
        <f t="shared" si="31"/>
        <v>4.0091023591676613</v>
      </c>
      <c r="J118" s="9">
        <f t="shared" si="32"/>
        <v>6.7497346193761256</v>
      </c>
      <c r="K118" s="11">
        <f t="shared" si="33"/>
        <v>0.62893081761006286</v>
      </c>
      <c r="L118" s="11">
        <f t="shared" si="34"/>
        <v>0.2710027100271003</v>
      </c>
      <c r="M118" s="11">
        <f t="shared" si="35"/>
        <v>0.16286644951140067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-0.2264516810656807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0.23373310577389059</v>
      </c>
      <c r="Q118" s="11">
        <f>2*'OddsRatio_working_3-way'!K118*'OddsRatio_working_3-way'!L118*'OddsRatio_working_3-way'!M118</f>
        <v>5.5518552440354065E-2</v>
      </c>
      <c r="R118" s="11">
        <f t="shared" si="36"/>
        <v>0</v>
      </c>
      <c r="S118" s="11">
        <f t="shared" si="37"/>
        <v>-1.0321544299161018</v>
      </c>
      <c r="T118" s="11">
        <f t="shared" si="38"/>
        <v>-0.24516732302045177</v>
      </c>
      <c r="U118" s="11">
        <f>'OddsRatio_working_3-way'!S118-'OddsRatio_working_3-way'!R118^2/3</f>
        <v>-1.0321544299161018</v>
      </c>
      <c r="V118" s="11">
        <f>'OddsRatio_working_3-way'!S118*'OddsRatio_working_3-way'!R118/3-2*'OddsRatio_working_3-way'!R118^3/27-'OddsRatio_working_3-way'!T118</f>
        <v>0.24516732302045177</v>
      </c>
      <c r="W118" s="11">
        <f>'OddsRatio_working_3-way'!V118^2+4*'OddsRatio_working_3-way'!U118^3/27</f>
        <v>-0.1027964291362958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0.20180649482444213</v>
      </c>
      <c r="Y118" s="11">
        <f>IF('OddsRatio_working_3-way'!W118&gt;=0,IF('OddsRatio_working_3-way'!V118+SQRT('OddsRatio_working_3-way'!W118)&gt;0,0,PI()),ACOS('OddsRatio_working_3-way'!V118/(2*'OddsRatio_working_3-way'!X118)))</f>
        <v>0.91797287282556306</v>
      </c>
      <c r="Z118" s="11">
        <f>'OddsRatio_working_3-way'!X118^(1/3)*COS('OddsRatio_working_3-way'!Y118/3)</f>
        <v>0.55931270616499273</v>
      </c>
      <c r="AA118" s="11">
        <f>'OddsRatio_working_3-way'!X118^(1/3)*COS(('OddsRatio_working_3-way'!Y118+2*PI())/3)</f>
        <v>-0.43267785490763128</v>
      </c>
      <c r="AB118" s="11">
        <f>'OddsRatio_working_3-way'!X118^(1/3)*COS(('OddsRatio_working_3-way'!Y118+4*PI())/3)</f>
        <v>-0.12663485125736115</v>
      </c>
      <c r="AC118" s="11">
        <f>'OddsRatio_working_3-way'!X118^(1/3)*SIN('OddsRatio_working_3-way'!Y118/3)</f>
        <v>0.17669401054108505</v>
      </c>
      <c r="AD118" s="11">
        <f>'OddsRatio_working_3-way'!X118^(1/3)*SIN(('OddsRatio_working_3-way'!Y118+2*PI())/3)</f>
        <v>0.39603200692776258</v>
      </c>
      <c r="AE118" s="11">
        <f>'OddsRatio_working_3-way'!X118^(1/3)*SIN(('OddsRatio_working_3-way'!Y118+4*PI())/3)</f>
        <v>-0.57272601746884755</v>
      </c>
      <c r="AF118" s="11">
        <f>-'OddsRatio_working_3-way'!U118/(3*'OddsRatio_working_3-way'!X118^(1/3))*COS(('OddsRatio_working_3-way'!Y118)/3)</f>
        <v>0.55931270616499273</v>
      </c>
      <c r="AG118" s="11">
        <f>-'OddsRatio_working_3-way'!U118/(3*'OddsRatio_working_3-way'!X118^(1/3))*COS(('OddsRatio_working_3-way'!Y118+2*PI())/3)</f>
        <v>-0.43267785490763128</v>
      </c>
      <c r="AH118" s="11">
        <f>-'OddsRatio_working_3-way'!U118/(3*'OddsRatio_working_3-way'!X118^(1/3))*COS(('OddsRatio_working_3-way'!Y118+4*PI())/3)</f>
        <v>-0.12663485125736115</v>
      </c>
      <c r="AI118" s="11">
        <f>'OddsRatio_working_3-way'!U118/(3*'OddsRatio_working_3-way'!X118^(1/3))*SIN(('OddsRatio_working_3-way'!Y118)/3)</f>
        <v>-0.17669401054108505</v>
      </c>
      <c r="AJ118" s="11">
        <f>'OddsRatio_working_3-way'!U118/(3*'OddsRatio_working_3-way'!X118^(1/3))*SIN(('OddsRatio_working_3-way'!Y118+2*PI())/3)</f>
        <v>-0.39603200692776258</v>
      </c>
      <c r="AK118" s="11">
        <f>'OddsRatio_working_3-way'!U118/(3*'OddsRatio_working_3-way'!X118^(1/3))*SIN(('OddsRatio_working_3-way'!Y118+4*PI())/3)</f>
        <v>0.57272601746884755</v>
      </c>
      <c r="AL118" s="11">
        <f>'OddsRatio_working_3-way'!Z118+'OddsRatio_working_3-way'!AF118</f>
        <v>1.1186254123299855</v>
      </c>
      <c r="AM118" s="11">
        <f>'OddsRatio_working_3-way'!AA118+'OddsRatio_working_3-way'!AG118</f>
        <v>-0.86535570981526255</v>
      </c>
      <c r="AN118" s="11">
        <f>'OddsRatio_working_3-way'!AB118+'OddsRatio_working_3-way'!AH118</f>
        <v>-0.25326970251472231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1.1186254123299855</v>
      </c>
      <c r="AS118" s="11">
        <f>IF(('OddsRatio_working_3-way'!X118=0),IF(Q118&gt;0,-Q118^(1/3),(-Q118)^(1/3)),'OddsRatio_working_3-way'!AM118-'OddsRatio_working_3-way'!R118/3)</f>
        <v>-0.86535570981526255</v>
      </c>
      <c r="AT118" s="11">
        <f>IF(('OddsRatio_working_3-way'!X118=0),IF(Q118&gt;0,-Q118^(1/3),(-Q118)^(1/3)),'OddsRatio_working_3-way'!AN118-'OddsRatio_working_3-way'!R118/3)</f>
        <v>-0.25326970251472231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2.58</v>
      </c>
      <c r="B119" s="4">
        <f>IF('True_Odds_Calculator_3-way'!B118="","",'True_Odds_Calculator_3-way'!B118)</f>
        <v>3.5</v>
      </c>
      <c r="C119" s="4">
        <f>IF('True_Odds_Calculator_3-way'!C118="","",'True_Odds_Calculator_3-way'!C118)</f>
        <v>2.78</v>
      </c>
      <c r="D119" s="9">
        <f t="shared" si="26"/>
        <v>0.37590499589415782</v>
      </c>
      <c r="E119" s="9">
        <f t="shared" si="27"/>
        <v>0.27571204191062482</v>
      </c>
      <c r="F119" s="9">
        <f t="shared" si="28"/>
        <v>0.34838296219521753</v>
      </c>
      <c r="G119" s="9">
        <f t="shared" si="29"/>
        <v>1.0507890088081988</v>
      </c>
      <c r="H119" s="9">
        <f t="shared" si="30"/>
        <v>2.6602466339169548</v>
      </c>
      <c r="I119" s="9">
        <f t="shared" si="31"/>
        <v>3.6269725220204974</v>
      </c>
      <c r="J119" s="9">
        <f t="shared" si="32"/>
        <v>2.8704044356785929</v>
      </c>
      <c r="K119" s="11">
        <f t="shared" si="33"/>
        <v>0.38759689922480617</v>
      </c>
      <c r="L119" s="11">
        <f t="shared" si="34"/>
        <v>0.2857142857142857</v>
      </c>
      <c r="M119" s="11">
        <f t="shared" si="35"/>
        <v>0.35971223021582738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-0.28008158257447213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0.23343451484659447</v>
      </c>
      <c r="Q119" s="11">
        <f>2*'OddsRatio_working_3-way'!K119*'OddsRatio_working_3-way'!L119*'OddsRatio_working_3-way'!M119</f>
        <v>7.9670482882796753E-2</v>
      </c>
      <c r="R119" s="11">
        <f t="shared" si="36"/>
        <v>0</v>
      </c>
      <c r="S119" s="11">
        <f t="shared" si="37"/>
        <v>-0.83345185606599292</v>
      </c>
      <c r="T119" s="11">
        <f t="shared" si="38"/>
        <v>-0.28445455838429795</v>
      </c>
      <c r="U119" s="11">
        <f>'OddsRatio_working_3-way'!S119-'OddsRatio_working_3-way'!R119^2/3</f>
        <v>-0.83345185606599292</v>
      </c>
      <c r="V119" s="11">
        <f>'OddsRatio_working_3-way'!S119*'OddsRatio_working_3-way'!R119/3-2*'OddsRatio_working_3-way'!R119^3/27-'OddsRatio_working_3-way'!T119</f>
        <v>0.28445455838429795</v>
      </c>
      <c r="W119" s="11">
        <f>'OddsRatio_working_3-way'!V119^2+4*'OddsRatio_working_3-way'!U119^3/27</f>
        <v>-4.8560725379749869E-3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0.14643297811932679</v>
      </c>
      <c r="Y119" s="11">
        <f>IF('OddsRatio_working_3-way'!W119&gt;=0,IF('OddsRatio_working_3-way'!V119+SQRT('OddsRatio_working_3-way'!W119)&gt;0,0,PI()),ACOS('OddsRatio_working_3-way'!V119/(2*'OddsRatio_working_3-way'!X119)))</f>
        <v>0.24024790216083747</v>
      </c>
      <c r="Z119" s="11">
        <f>'OddsRatio_working_3-way'!X119^(1/3)*COS('OddsRatio_working_3-way'!Y119/3)</f>
        <v>0.52539450440409941</v>
      </c>
      <c r="AA119" s="11">
        <f>'OddsRatio_working_3-way'!X119^(1/3)*COS(('OddsRatio_working_3-way'!Y119+2*PI())/3)</f>
        <v>-0.29921334554425033</v>
      </c>
      <c r="AB119" s="11">
        <f>'OddsRatio_working_3-way'!X119^(1/3)*COS(('OddsRatio_working_3-way'!Y119+4*PI())/3)</f>
        <v>-0.22618115885984943</v>
      </c>
      <c r="AC119" s="11">
        <f>'OddsRatio_working_3-way'!X119^(1/3)*SIN('OddsRatio_working_3-way'!Y119/3)</f>
        <v>4.2165152641746029E-2</v>
      </c>
      <c r="AD119" s="11">
        <f>'OddsRatio_working_3-way'!X119^(1/3)*SIN(('OddsRatio_working_3-way'!Y119+2*PI())/3)</f>
        <v>0.43392241150181227</v>
      </c>
      <c r="AE119" s="11">
        <f>'OddsRatio_working_3-way'!X119^(1/3)*SIN(('OddsRatio_working_3-way'!Y119+4*PI())/3)</f>
        <v>-0.47608756414355813</v>
      </c>
      <c r="AF119" s="11">
        <f>-'OddsRatio_working_3-way'!U119/(3*'OddsRatio_working_3-way'!X119^(1/3))*COS(('OddsRatio_working_3-way'!Y119)/3)</f>
        <v>0.52539450440409941</v>
      </c>
      <c r="AG119" s="11">
        <f>-'OddsRatio_working_3-way'!U119/(3*'OddsRatio_working_3-way'!X119^(1/3))*COS(('OddsRatio_working_3-way'!Y119+2*PI())/3)</f>
        <v>-0.29921334554425033</v>
      </c>
      <c r="AH119" s="11">
        <f>-'OddsRatio_working_3-way'!U119/(3*'OddsRatio_working_3-way'!X119^(1/3))*COS(('OddsRatio_working_3-way'!Y119+4*PI())/3)</f>
        <v>-0.22618115885984943</v>
      </c>
      <c r="AI119" s="11">
        <f>'OddsRatio_working_3-way'!U119/(3*'OddsRatio_working_3-way'!X119^(1/3))*SIN(('OddsRatio_working_3-way'!Y119)/3)</f>
        <v>-4.2165152641746029E-2</v>
      </c>
      <c r="AJ119" s="11">
        <f>'OddsRatio_working_3-way'!U119/(3*'OddsRatio_working_3-way'!X119^(1/3))*SIN(('OddsRatio_working_3-way'!Y119+2*PI())/3)</f>
        <v>-0.43392241150181227</v>
      </c>
      <c r="AK119" s="11">
        <f>'OddsRatio_working_3-way'!U119/(3*'OddsRatio_working_3-way'!X119^(1/3))*SIN(('OddsRatio_working_3-way'!Y119+4*PI())/3)</f>
        <v>0.47608756414355813</v>
      </c>
      <c r="AL119" s="11">
        <f>'OddsRatio_working_3-way'!Z119+'OddsRatio_working_3-way'!AF119</f>
        <v>1.0507890088081988</v>
      </c>
      <c r="AM119" s="11">
        <f>'OddsRatio_working_3-way'!AA119+'OddsRatio_working_3-way'!AG119</f>
        <v>-0.59842669108850066</v>
      </c>
      <c r="AN119" s="11">
        <f>'OddsRatio_working_3-way'!AB119+'OddsRatio_working_3-way'!AH119</f>
        <v>-0.45236231771969887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1.0507890088081988</v>
      </c>
      <c r="AS119" s="11">
        <f>IF(('OddsRatio_working_3-way'!X119=0),IF(Q119&gt;0,-Q119^(1/3),(-Q119)^(1/3)),'OddsRatio_working_3-way'!AM119-'OddsRatio_working_3-way'!R119/3)</f>
        <v>-0.59842669108850066</v>
      </c>
      <c r="AT119" s="11">
        <f>IF(('OddsRatio_working_3-way'!X119=0),IF(Q119&gt;0,-Q119^(1/3),(-Q119)^(1/3)),'OddsRatio_working_3-way'!AN119-'OddsRatio_working_3-way'!R119/3)</f>
        <v>-0.45236231771969887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1.6</v>
      </c>
      <c r="B120" s="4">
        <f>IF('True_Odds_Calculator_3-way'!B119="","",'True_Odds_Calculator_3-way'!B119)</f>
        <v>4.05</v>
      </c>
      <c r="C120" s="4">
        <f>IF('True_Odds_Calculator_3-way'!C119="","",'True_Odds_Calculator_3-way'!C119)</f>
        <v>6.03</v>
      </c>
      <c r="D120" s="9">
        <f t="shared" si="26"/>
        <v>0.60890480100608246</v>
      </c>
      <c r="E120" s="9">
        <f t="shared" si="27"/>
        <v>0.23446721271471774</v>
      </c>
      <c r="F120" s="9">
        <f t="shared" si="28"/>
        <v>0.15662798627919983</v>
      </c>
      <c r="G120" s="9">
        <f t="shared" si="29"/>
        <v>1.0704880805333283</v>
      </c>
      <c r="H120" s="9">
        <f t="shared" si="30"/>
        <v>1.6422928483199968</v>
      </c>
      <c r="I120" s="9">
        <f t="shared" si="31"/>
        <v>4.2649886456266515</v>
      </c>
      <c r="J120" s="9">
        <f t="shared" si="32"/>
        <v>6.3845550450826414</v>
      </c>
      <c r="K120" s="11">
        <f t="shared" si="33"/>
        <v>0.625</v>
      </c>
      <c r="L120" s="11">
        <f t="shared" si="34"/>
        <v>0.24691358024691359</v>
      </c>
      <c r="M120" s="11">
        <f t="shared" si="35"/>
        <v>0.16583747927031509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-0.23557367483569813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0.22214032717073079</v>
      </c>
      <c r="Q120" s="11">
        <f>2*'OddsRatio_working_3-way'!K120*'OddsRatio_working_3-way'!L120*'OddsRatio_working_3-way'!M120</f>
        <v>5.1184407182196023E-2</v>
      </c>
      <c r="R120" s="11">
        <f t="shared" si="36"/>
        <v>0</v>
      </c>
      <c r="S120" s="11">
        <f t="shared" si="37"/>
        <v>-0.94297602363958333</v>
      </c>
      <c r="T120" s="11">
        <f t="shared" si="38"/>
        <v>-0.2172755814837749</v>
      </c>
      <c r="U120" s="11">
        <f>'OddsRatio_working_3-way'!S120-'OddsRatio_working_3-way'!R120^2/3</f>
        <v>-0.94297602363958333</v>
      </c>
      <c r="V120" s="11">
        <f>'OddsRatio_working_3-way'!S120*'OddsRatio_working_3-way'!R120/3-2*'OddsRatio_working_3-way'!R120^3/27-'OddsRatio_working_3-way'!T120</f>
        <v>0.2172755814837749</v>
      </c>
      <c r="W120" s="11">
        <f>'OddsRatio_working_3-way'!V120^2+4*'OddsRatio_working_3-way'!U120^3/27</f>
        <v>-7.7013224766844413E-2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0.17622563879580416</v>
      </c>
      <c r="Y120" s="11">
        <f>IF('OddsRatio_working_3-way'!W120&gt;=0,IF('OddsRatio_working_3-way'!V120+SQRT('OddsRatio_working_3-way'!W120)&gt;0,0,PI()),ACOS('OddsRatio_working_3-way'!V120/(2*'OddsRatio_working_3-way'!X120)))</f>
        <v>0.90654497434670833</v>
      </c>
      <c r="Z120" s="11">
        <f>'OddsRatio_working_3-way'!X120^(1/3)*COS('OddsRatio_working_3-way'!Y120/3)</f>
        <v>0.53524404026666417</v>
      </c>
      <c r="AA120" s="11">
        <f>'OddsRatio_working_3-way'!X120^(1/3)*COS(('OddsRatio_working_3-way'!Y120+2*PI())/3)</f>
        <v>-0.41211897141313952</v>
      </c>
      <c r="AB120" s="11">
        <f>'OddsRatio_working_3-way'!X120^(1/3)*COS(('OddsRatio_working_3-way'!Y120+4*PI())/3)</f>
        <v>-0.12312506885352448</v>
      </c>
      <c r="AC120" s="11">
        <f>'OddsRatio_working_3-way'!X120^(1/3)*SIN('OddsRatio_working_3-way'!Y120/3)</f>
        <v>0.16685070743695421</v>
      </c>
      <c r="AD120" s="11">
        <f>'OddsRatio_working_3-way'!X120^(1/3)*SIN(('OddsRatio_working_3-way'!Y120+2*PI())/3)</f>
        <v>0.38010958237667508</v>
      </c>
      <c r="AE120" s="11">
        <f>'OddsRatio_working_3-way'!X120^(1/3)*SIN(('OddsRatio_working_3-way'!Y120+4*PI())/3)</f>
        <v>-0.54696028981362932</v>
      </c>
      <c r="AF120" s="11">
        <f>-'OddsRatio_working_3-way'!U120/(3*'OddsRatio_working_3-way'!X120^(1/3))*COS(('OddsRatio_working_3-way'!Y120)/3)</f>
        <v>0.53524404026666417</v>
      </c>
      <c r="AG120" s="11">
        <f>-'OddsRatio_working_3-way'!U120/(3*'OddsRatio_working_3-way'!X120^(1/3))*COS(('OddsRatio_working_3-way'!Y120+2*PI())/3)</f>
        <v>-0.41211897141313952</v>
      </c>
      <c r="AH120" s="11">
        <f>-'OddsRatio_working_3-way'!U120/(3*'OddsRatio_working_3-way'!X120^(1/3))*COS(('OddsRatio_working_3-way'!Y120+4*PI())/3)</f>
        <v>-0.12312506885352448</v>
      </c>
      <c r="AI120" s="11">
        <f>'OddsRatio_working_3-way'!U120/(3*'OddsRatio_working_3-way'!X120^(1/3))*SIN(('OddsRatio_working_3-way'!Y120)/3)</f>
        <v>-0.16685070743695421</v>
      </c>
      <c r="AJ120" s="11">
        <f>'OddsRatio_working_3-way'!U120/(3*'OddsRatio_working_3-way'!X120^(1/3))*SIN(('OddsRatio_working_3-way'!Y120+2*PI())/3)</f>
        <v>-0.38010958237667508</v>
      </c>
      <c r="AK120" s="11">
        <f>'OddsRatio_working_3-way'!U120/(3*'OddsRatio_working_3-way'!X120^(1/3))*SIN(('OddsRatio_working_3-way'!Y120+4*PI())/3)</f>
        <v>0.54696028981362932</v>
      </c>
      <c r="AL120" s="11">
        <f>'OddsRatio_working_3-way'!Z120+'OddsRatio_working_3-way'!AF120</f>
        <v>1.0704880805333283</v>
      </c>
      <c r="AM120" s="11">
        <f>'OddsRatio_working_3-way'!AA120+'OddsRatio_working_3-way'!AG120</f>
        <v>-0.82423794282627905</v>
      </c>
      <c r="AN120" s="11">
        <f>'OddsRatio_working_3-way'!AB120+'OddsRatio_working_3-way'!AH120</f>
        <v>-0.24625013770704895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1.0704880805333283</v>
      </c>
      <c r="AS120" s="11">
        <f>IF(('OddsRatio_working_3-way'!X120=0),IF(Q120&gt;0,-Q120^(1/3),(-Q120)^(1/3)),'OddsRatio_working_3-way'!AM120-'OddsRatio_working_3-way'!R120/3)</f>
        <v>-0.82423794282627905</v>
      </c>
      <c r="AT120" s="11">
        <f>IF(('OddsRatio_working_3-way'!X120=0),IF(Q120&gt;0,-Q120^(1/3),(-Q120)^(1/3)),'OddsRatio_working_3-way'!AN120-'OddsRatio_working_3-way'!R120/3)</f>
        <v>-0.24625013770704895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2.0299999999999998</v>
      </c>
      <c r="B121" s="4">
        <f>IF('True_Odds_Calculator_3-way'!B120="","",'True_Odds_Calculator_3-way'!B120)</f>
        <v>3.96</v>
      </c>
      <c r="C121" s="4">
        <f>IF('True_Odds_Calculator_3-way'!C120="","",'True_Odds_Calculator_3-way'!C120)</f>
        <v>3.53</v>
      </c>
      <c r="D121" s="9">
        <f t="shared" si="26"/>
        <v>0.48147364174290064</v>
      </c>
      <c r="E121" s="9">
        <f t="shared" si="27"/>
        <v>0.24420357856430178</v>
      </c>
      <c r="F121" s="9">
        <f t="shared" si="28"/>
        <v>0.27432277969279739</v>
      </c>
      <c r="G121" s="9">
        <f t="shared" si="29"/>
        <v>1.0455892184895985</v>
      </c>
      <c r="H121" s="9">
        <f t="shared" si="30"/>
        <v>2.0769568950442863</v>
      </c>
      <c r="I121" s="9">
        <f t="shared" si="31"/>
        <v>4.0949440867292113</v>
      </c>
      <c r="J121" s="9">
        <f t="shared" si="32"/>
        <v>3.6453407227786849</v>
      </c>
      <c r="K121" s="11">
        <f t="shared" si="33"/>
        <v>0.49261083743842371</v>
      </c>
      <c r="L121" s="11">
        <f t="shared" si="34"/>
        <v>0.25252525252525254</v>
      </c>
      <c r="M121" s="11">
        <f t="shared" si="35"/>
        <v>0.28328611898016998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-0.27182132662253788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0.22976383238178694</v>
      </c>
      <c r="Q121" s="11">
        <f>2*'OddsRatio_working_3-way'!K121*'OddsRatio_working_3-way'!L121*'OddsRatio_working_3-way'!M121</f>
        <v>7.0479703184597217E-2</v>
      </c>
      <c r="R121" s="11">
        <f t="shared" si="36"/>
        <v>0</v>
      </c>
      <c r="S121" s="11">
        <f t="shared" si="37"/>
        <v>-0.84527522264964261</v>
      </c>
      <c r="T121" s="11">
        <f t="shared" si="38"/>
        <v>-0.2592868781133873</v>
      </c>
      <c r="U121" s="11">
        <f>'OddsRatio_working_3-way'!S121-'OddsRatio_working_3-way'!R121^2/3</f>
        <v>-0.84527522264964261</v>
      </c>
      <c r="V121" s="11">
        <f>'OddsRatio_working_3-way'!S121*'OddsRatio_working_3-way'!R121/3-2*'OddsRatio_working_3-way'!R121^3/27-'OddsRatio_working_3-way'!T121</f>
        <v>0.2592868781133873</v>
      </c>
      <c r="W121" s="11">
        <f>'OddsRatio_working_3-way'!V121^2+4*'OddsRatio_working_3-way'!U121^3/27</f>
        <v>-2.2243035519400184E-2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0.14955995510261658</v>
      </c>
      <c r="Y121" s="11">
        <f>IF('OddsRatio_working_3-way'!W121&gt;=0,IF('OddsRatio_working_3-way'!V121+SQRT('OddsRatio_working_3-way'!W121)&gt;0,0,PI()),ACOS('OddsRatio_working_3-way'!V121/(2*'OddsRatio_working_3-way'!X121)))</f>
        <v>0.52198219521828504</v>
      </c>
      <c r="Z121" s="11">
        <f>'OddsRatio_working_3-way'!X121^(1/3)*COS('OddsRatio_working_3-way'!Y121/3)</f>
        <v>0.52279460924479915</v>
      </c>
      <c r="AA121" s="11">
        <f>'OddsRatio_working_3-way'!X121^(1/3)*COS(('OddsRatio_working_3-way'!Y121+2*PI())/3)</f>
        <v>-0.34097841463503958</v>
      </c>
      <c r="AB121" s="11">
        <f>'OddsRatio_working_3-way'!X121^(1/3)*COS(('OddsRatio_working_3-way'!Y121+4*PI())/3)</f>
        <v>-0.18181619460975965</v>
      </c>
      <c r="AC121" s="11">
        <f>'OddsRatio_working_3-way'!X121^(1/3)*SIN('OddsRatio_working_3-way'!Y121/3)</f>
        <v>9.1892350576413928E-2</v>
      </c>
      <c r="AD121" s="11">
        <f>'OddsRatio_working_3-way'!X121^(1/3)*SIN(('OddsRatio_working_3-way'!Y121+2*PI())/3)</f>
        <v>0.40680723727934803</v>
      </c>
      <c r="AE121" s="11">
        <f>'OddsRatio_working_3-way'!X121^(1/3)*SIN(('OddsRatio_working_3-way'!Y121+4*PI())/3)</f>
        <v>-0.49869958785576191</v>
      </c>
      <c r="AF121" s="11">
        <f>-'OddsRatio_working_3-way'!U121/(3*'OddsRatio_working_3-way'!X121^(1/3))*COS(('OddsRatio_working_3-way'!Y121)/3)</f>
        <v>0.52279460924479926</v>
      </c>
      <c r="AG121" s="11">
        <f>-'OddsRatio_working_3-way'!U121/(3*'OddsRatio_working_3-way'!X121^(1/3))*COS(('OddsRatio_working_3-way'!Y121+2*PI())/3)</f>
        <v>-0.34097841463503969</v>
      </c>
      <c r="AH121" s="11">
        <f>-'OddsRatio_working_3-way'!U121/(3*'OddsRatio_working_3-way'!X121^(1/3))*COS(('OddsRatio_working_3-way'!Y121+4*PI())/3)</f>
        <v>-0.18181619460975967</v>
      </c>
      <c r="AI121" s="11">
        <f>'OddsRatio_working_3-way'!U121/(3*'OddsRatio_working_3-way'!X121^(1/3))*SIN(('OddsRatio_working_3-way'!Y121)/3)</f>
        <v>-9.1892350576413956E-2</v>
      </c>
      <c r="AJ121" s="11">
        <f>'OddsRatio_working_3-way'!U121/(3*'OddsRatio_working_3-way'!X121^(1/3))*SIN(('OddsRatio_working_3-way'!Y121+2*PI())/3)</f>
        <v>-0.40680723727934814</v>
      </c>
      <c r="AK121" s="11">
        <f>'OddsRatio_working_3-way'!U121/(3*'OddsRatio_working_3-way'!X121^(1/3))*SIN(('OddsRatio_working_3-way'!Y121+4*PI())/3)</f>
        <v>0.49869958785576202</v>
      </c>
      <c r="AL121" s="11">
        <f>'OddsRatio_working_3-way'!Z121+'OddsRatio_working_3-way'!AF121</f>
        <v>1.0455892184895985</v>
      </c>
      <c r="AM121" s="11">
        <f>'OddsRatio_working_3-way'!AA121+'OddsRatio_working_3-way'!AG121</f>
        <v>-0.68195682927007928</v>
      </c>
      <c r="AN121" s="11">
        <f>'OddsRatio_working_3-way'!AB121+'OddsRatio_working_3-way'!AH121</f>
        <v>-0.36363238921951935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1.0455892184895985</v>
      </c>
      <c r="AS121" s="11">
        <f>IF(('OddsRatio_working_3-way'!X121=0),IF(Q121&gt;0,-Q121^(1/3),(-Q121)^(1/3)),'OddsRatio_working_3-way'!AM121-'OddsRatio_working_3-way'!R121/3)</f>
        <v>-0.68195682927007928</v>
      </c>
      <c r="AT121" s="11">
        <f>IF(('OddsRatio_working_3-way'!X121=0),IF(Q121&gt;0,-Q121^(1/3),(-Q121)^(1/3)),'OddsRatio_working_3-way'!AN121-'OddsRatio_working_3-way'!R121/3)</f>
        <v>-0.36363238921951935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1.83</v>
      </c>
      <c r="B122" s="4">
        <f>IF('True_Odds_Calculator_3-way'!B121="","",'True_Odds_Calculator_3-way'!B121)</f>
        <v>3.64</v>
      </c>
      <c r="C122" s="4">
        <f>IF('True_Odds_Calculator_3-way'!C121="","",'True_Odds_Calculator_3-way'!C121)</f>
        <v>4.46</v>
      </c>
      <c r="D122" s="9">
        <f t="shared" si="26"/>
        <v>0.52809860036543876</v>
      </c>
      <c r="E122" s="9">
        <f t="shared" si="27"/>
        <v>0.26026425310847096</v>
      </c>
      <c r="F122" s="9">
        <f t="shared" si="28"/>
        <v>0.21163714652609036</v>
      </c>
      <c r="G122" s="9">
        <f t="shared" si="29"/>
        <v>1.0766093732888804</v>
      </c>
      <c r="H122" s="9">
        <f t="shared" si="30"/>
        <v>1.8935857798297711</v>
      </c>
      <c r="I122" s="9">
        <f t="shared" si="31"/>
        <v>3.8422487454826446</v>
      </c>
      <c r="J122" s="9">
        <f t="shared" si="32"/>
        <v>4.7250684315795253</v>
      </c>
      <c r="K122" s="11">
        <f t="shared" si="33"/>
        <v>0.54644808743169393</v>
      </c>
      <c r="L122" s="11">
        <f t="shared" si="34"/>
        <v>0.27472527472527469</v>
      </c>
      <c r="M122" s="11">
        <f t="shared" si="35"/>
        <v>0.22421524663677131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-0.25519419197284388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0.23326302455906217</v>
      </c>
      <c r="Q122" s="11">
        <f>2*'OddsRatio_working_3-way'!K122*'OddsRatio_working_3-way'!L122*'OddsRatio_working_3-way'!M122</f>
        <v>6.7319776207521539E-2</v>
      </c>
      <c r="R122" s="11">
        <f t="shared" si="36"/>
        <v>0</v>
      </c>
      <c r="S122" s="11">
        <f t="shared" si="37"/>
        <v>-0.91406086774844986</v>
      </c>
      <c r="T122" s="11">
        <f t="shared" si="38"/>
        <v>-0.26379823023043281</v>
      </c>
      <c r="U122" s="11">
        <f>'OddsRatio_working_3-way'!S122-'OddsRatio_working_3-way'!R122^2/3</f>
        <v>-0.91406086774844986</v>
      </c>
      <c r="V122" s="11">
        <f>'OddsRatio_working_3-way'!S122*'OddsRatio_working_3-way'!R122/3-2*'OddsRatio_working_3-way'!R122^3/27-'OddsRatio_working_3-way'!T122</f>
        <v>0.26379823023043281</v>
      </c>
      <c r="W122" s="11">
        <f>'OddsRatio_working_3-way'!V122^2+4*'OddsRatio_working_3-way'!U122^3/27</f>
        <v>-4.3551901161331008E-2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0.16818249569592508</v>
      </c>
      <c r="Y122" s="11">
        <f>IF('OddsRatio_working_3-way'!W122&gt;=0,IF('OddsRatio_working_3-way'!V122+SQRT('OddsRatio_working_3-way'!W122)&gt;0,0,PI()),ACOS('OddsRatio_working_3-way'!V122/(2*'OddsRatio_working_3-way'!X122)))</f>
        <v>0.66929083636951481</v>
      </c>
      <c r="Z122" s="11">
        <f>'OddsRatio_working_3-way'!X122^(1/3)*COS('OddsRatio_working_3-way'!Y122/3)</f>
        <v>0.5383046866444402</v>
      </c>
      <c r="AA122" s="11">
        <f>'OddsRatio_working_3-way'!X122^(1/3)*COS(('OddsRatio_working_3-way'!Y122+2*PI())/3)</f>
        <v>-0.37491748497856048</v>
      </c>
      <c r="AB122" s="11">
        <f>'OddsRatio_working_3-way'!X122^(1/3)*COS(('OddsRatio_working_3-way'!Y122+4*PI())/3)</f>
        <v>-0.16338720166587983</v>
      </c>
      <c r="AC122" s="11">
        <f>'OddsRatio_working_3-way'!X122^(1/3)*SIN('OddsRatio_working_3-way'!Y122/3)</f>
        <v>0.12212706601233411</v>
      </c>
      <c r="AD122" s="11">
        <f>'OddsRatio_working_3-way'!X122^(1/3)*SIN(('OddsRatio_working_3-way'!Y122+2*PI())/3)</f>
        <v>0.40512200060414</v>
      </c>
      <c r="AE122" s="11">
        <f>'OddsRatio_working_3-way'!X122^(1/3)*SIN(('OddsRatio_working_3-way'!Y122+4*PI())/3)</f>
        <v>-0.52724906661647408</v>
      </c>
      <c r="AF122" s="11">
        <f>-'OddsRatio_working_3-way'!U122/(3*'OddsRatio_working_3-way'!X122^(1/3))*COS(('OddsRatio_working_3-way'!Y122)/3)</f>
        <v>0.5383046866444402</v>
      </c>
      <c r="AG122" s="11">
        <f>-'OddsRatio_working_3-way'!U122/(3*'OddsRatio_working_3-way'!X122^(1/3))*COS(('OddsRatio_working_3-way'!Y122+2*PI())/3)</f>
        <v>-0.37491748497856048</v>
      </c>
      <c r="AH122" s="11">
        <f>-'OddsRatio_working_3-way'!U122/(3*'OddsRatio_working_3-way'!X122^(1/3))*COS(('OddsRatio_working_3-way'!Y122+4*PI())/3)</f>
        <v>-0.16338720166587983</v>
      </c>
      <c r="AI122" s="11">
        <f>'OddsRatio_working_3-way'!U122/(3*'OddsRatio_working_3-way'!X122^(1/3))*SIN(('OddsRatio_working_3-way'!Y122)/3)</f>
        <v>-0.12212706601233411</v>
      </c>
      <c r="AJ122" s="11">
        <f>'OddsRatio_working_3-way'!U122/(3*'OddsRatio_working_3-way'!X122^(1/3))*SIN(('OddsRatio_working_3-way'!Y122+2*PI())/3)</f>
        <v>-0.40512200060414</v>
      </c>
      <c r="AK122" s="11">
        <f>'OddsRatio_working_3-way'!U122/(3*'OddsRatio_working_3-way'!X122^(1/3))*SIN(('OddsRatio_working_3-way'!Y122+4*PI())/3)</f>
        <v>0.52724906661647408</v>
      </c>
      <c r="AL122" s="11">
        <f>'OddsRatio_working_3-way'!Z122+'OddsRatio_working_3-way'!AF122</f>
        <v>1.0766093732888804</v>
      </c>
      <c r="AM122" s="11">
        <f>'OddsRatio_working_3-way'!AA122+'OddsRatio_working_3-way'!AG122</f>
        <v>-0.74983496995712096</v>
      </c>
      <c r="AN122" s="11">
        <f>'OddsRatio_working_3-way'!AB122+'OddsRatio_working_3-way'!AH122</f>
        <v>-0.32677440333175967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1.0766093732888804</v>
      </c>
      <c r="AS122" s="11">
        <f>IF(('OddsRatio_working_3-way'!X122=0),IF(Q122&gt;0,-Q122^(1/3),(-Q122)^(1/3)),'OddsRatio_working_3-way'!AM122-'OddsRatio_working_3-way'!R122/3)</f>
        <v>-0.74983496995712096</v>
      </c>
      <c r="AT122" s="11">
        <f>IF(('OddsRatio_working_3-way'!X122=0),IF(Q122&gt;0,-Q122^(1/3),(-Q122)^(1/3)),'OddsRatio_working_3-way'!AN122-'OddsRatio_working_3-way'!R122/3)</f>
        <v>-0.32677440333175967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2.88</v>
      </c>
      <c r="B123" s="4">
        <f>IF('True_Odds_Calculator_3-way'!B122="","",'True_Odds_Calculator_3-way'!B122)</f>
        <v>3.16</v>
      </c>
      <c r="C123" s="4">
        <f>IF('True_Odds_Calculator_3-way'!C122="","",'True_Odds_Calculator_3-way'!C122)</f>
        <v>2.67</v>
      </c>
      <c r="D123" s="9">
        <f t="shared" si="26"/>
        <v>0.33443369184756927</v>
      </c>
      <c r="E123" s="9">
        <f t="shared" si="27"/>
        <v>0.30427213888851196</v>
      </c>
      <c r="F123" s="9">
        <f t="shared" si="28"/>
        <v>0.36129416926391883</v>
      </c>
      <c r="G123" s="9">
        <f t="shared" si="29"/>
        <v>1.0585794452711235</v>
      </c>
      <c r="H123" s="9">
        <f t="shared" si="30"/>
        <v>2.9901293571097125</v>
      </c>
      <c r="I123" s="9">
        <f t="shared" si="31"/>
        <v>3.2865316017856272</v>
      </c>
      <c r="J123" s="9">
        <f t="shared" si="32"/>
        <v>2.7678276736027758</v>
      </c>
      <c r="K123" s="11">
        <f t="shared" si="33"/>
        <v>0.34722222222222221</v>
      </c>
      <c r="L123" s="11">
        <f t="shared" si="34"/>
        <v>0.31645569620253161</v>
      </c>
      <c r="M123" s="11">
        <f t="shared" si="35"/>
        <v>0.37453183520599254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-0.27908547859479449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0.23498777898934348</v>
      </c>
      <c r="Q123" s="11">
        <f>2*'OddsRatio_working_3-way'!K123*'OddsRatio_working_3-way'!L123*'OddsRatio_working_3-way'!M123</f>
        <v>8.230745323619737E-2</v>
      </c>
      <c r="R123" s="11">
        <f t="shared" si="36"/>
        <v>0</v>
      </c>
      <c r="S123" s="11">
        <f t="shared" si="37"/>
        <v>-0.84199213865413369</v>
      </c>
      <c r="T123" s="11">
        <f t="shared" si="38"/>
        <v>-0.29491843735696455</v>
      </c>
      <c r="U123" s="11">
        <f>'OddsRatio_working_3-way'!S123-'OddsRatio_working_3-way'!R123^2/3</f>
        <v>-0.84199213865413369</v>
      </c>
      <c r="V123" s="11">
        <f>'OddsRatio_working_3-way'!S123*'OddsRatio_working_3-way'!R123/3-2*'OddsRatio_working_3-way'!R123^3/27-'OddsRatio_working_3-way'!T123</f>
        <v>0.29491843735696455</v>
      </c>
      <c r="W123" s="11">
        <f>'OddsRatio_working_3-way'!V123^2+4*'OddsRatio_working_3-way'!U123^3/27</f>
        <v>-1.4573327769226013E-3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0.14868945614097559</v>
      </c>
      <c r="Y123" s="11">
        <f>IF('OddsRatio_working_3-way'!W123&gt;=0,IF('OddsRatio_working_3-way'!V123+SQRT('OddsRatio_working_3-way'!W123)&gt;0,0,PI()),ACOS('OddsRatio_working_3-way'!V123/(2*'OddsRatio_working_3-way'!X123)))</f>
        <v>0.12872689146254124</v>
      </c>
      <c r="Z123" s="11">
        <f>'OddsRatio_working_3-way'!X123^(1/3)*COS('OddsRatio_working_3-way'!Y123/3)</f>
        <v>0.52928972263556173</v>
      </c>
      <c r="AA123" s="11">
        <f>'OddsRatio_working_3-way'!X123^(1/3)*COS(('OddsRatio_working_3-way'!Y123+2*PI())/3)</f>
        <v>-0.28432548117110285</v>
      </c>
      <c r="AB123" s="11">
        <f>'OddsRatio_working_3-way'!X123^(1/3)*COS(('OddsRatio_working_3-way'!Y123+4*PI())/3)</f>
        <v>-0.24496424146445886</v>
      </c>
      <c r="AC123" s="11">
        <f>'OddsRatio_working_3-way'!X123^(1/3)*SIN('OddsRatio_working_3-way'!Y123/3)</f>
        <v>2.2725222340268227E-2</v>
      </c>
      <c r="AD123" s="11">
        <f>'OddsRatio_working_3-way'!X123^(1/3)*SIN(('OddsRatio_working_3-way'!Y123+2*PI())/3)</f>
        <v>0.44701573459428184</v>
      </c>
      <c r="AE123" s="11">
        <f>'OddsRatio_working_3-way'!X123^(1/3)*SIN(('OddsRatio_working_3-way'!Y123+4*PI())/3)</f>
        <v>-0.46974095693455009</v>
      </c>
      <c r="AF123" s="11">
        <f>-'OddsRatio_working_3-way'!U123/(3*'OddsRatio_working_3-way'!X123^(1/3))*COS(('OddsRatio_working_3-way'!Y123)/3)</f>
        <v>0.52928972263556173</v>
      </c>
      <c r="AG123" s="11">
        <f>-'OddsRatio_working_3-way'!U123/(3*'OddsRatio_working_3-way'!X123^(1/3))*COS(('OddsRatio_working_3-way'!Y123+2*PI())/3)</f>
        <v>-0.28432548117110285</v>
      </c>
      <c r="AH123" s="11">
        <f>-'OddsRatio_working_3-way'!U123/(3*'OddsRatio_working_3-way'!X123^(1/3))*COS(('OddsRatio_working_3-way'!Y123+4*PI())/3)</f>
        <v>-0.24496424146445886</v>
      </c>
      <c r="AI123" s="11">
        <f>'OddsRatio_working_3-way'!U123/(3*'OddsRatio_working_3-way'!X123^(1/3))*SIN(('OddsRatio_working_3-way'!Y123)/3)</f>
        <v>-2.2725222340268227E-2</v>
      </c>
      <c r="AJ123" s="11">
        <f>'OddsRatio_working_3-way'!U123/(3*'OddsRatio_working_3-way'!X123^(1/3))*SIN(('OddsRatio_working_3-way'!Y123+2*PI())/3)</f>
        <v>-0.44701573459428184</v>
      </c>
      <c r="AK123" s="11">
        <f>'OddsRatio_working_3-way'!U123/(3*'OddsRatio_working_3-way'!X123^(1/3))*SIN(('OddsRatio_working_3-way'!Y123+4*PI())/3)</f>
        <v>0.46974095693455009</v>
      </c>
      <c r="AL123" s="11">
        <f>'OddsRatio_working_3-way'!Z123+'OddsRatio_working_3-way'!AF123</f>
        <v>1.0585794452711235</v>
      </c>
      <c r="AM123" s="11">
        <f>'OddsRatio_working_3-way'!AA123+'OddsRatio_working_3-way'!AG123</f>
        <v>-0.56865096234220569</v>
      </c>
      <c r="AN123" s="11">
        <f>'OddsRatio_working_3-way'!AB123+'OddsRatio_working_3-way'!AH123</f>
        <v>-0.48992848292891772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1.0585794452711235</v>
      </c>
      <c r="AS123" s="11">
        <f>IF(('OddsRatio_working_3-way'!X123=0),IF(Q123&gt;0,-Q123^(1/3),(-Q123)^(1/3)),'OddsRatio_working_3-way'!AM123-'OddsRatio_working_3-way'!R123/3)</f>
        <v>-0.56865096234220569</v>
      </c>
      <c r="AT123" s="11">
        <f>IF(('OddsRatio_working_3-way'!X123=0),IF(Q123&gt;0,-Q123^(1/3),(-Q123)^(1/3)),'OddsRatio_working_3-way'!AN123-'OddsRatio_working_3-way'!R123/3)</f>
        <v>-0.48992848292891772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2.21</v>
      </c>
      <c r="B124" s="4">
        <f>IF('True_Odds_Calculator_3-way'!B123="","",'True_Odds_Calculator_3-way'!B123)</f>
        <v>3.75</v>
      </c>
      <c r="C124" s="4">
        <f>IF('True_Odds_Calculator_3-way'!C123="","",'True_Odds_Calculator_3-way'!C123)</f>
        <v>3.75</v>
      </c>
      <c r="D124" s="9">
        <f t="shared" si="26"/>
        <v>0.4579729327934422</v>
      </c>
      <c r="E124" s="9">
        <f t="shared" si="27"/>
        <v>0.2710135336032789</v>
      </c>
      <c r="F124" s="9">
        <f t="shared" si="28"/>
        <v>0.2710135336032789</v>
      </c>
      <c r="G124" s="9">
        <f t="shared" si="29"/>
        <v>0.978128229450969</v>
      </c>
      <c r="H124" s="9">
        <f t="shared" si="30"/>
        <v>2.1835351576356725</v>
      </c>
      <c r="I124" s="9">
        <f t="shared" si="31"/>
        <v>3.6898526309901647</v>
      </c>
      <c r="J124" s="9">
        <f t="shared" si="32"/>
        <v>3.6898526309901647</v>
      </c>
      <c r="K124" s="11">
        <f t="shared" si="33"/>
        <v>0.45248868778280543</v>
      </c>
      <c r="L124" s="11">
        <f t="shared" si="34"/>
        <v>0.26666666666666666</v>
      </c>
      <c r="M124" s="11">
        <f t="shared" si="35"/>
        <v>0.26666666666666666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-0.29443941679235797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0.21590749120160885</v>
      </c>
      <c r="Q124" s="11">
        <f>2*'OddsRatio_working_3-way'!K124*'OddsRatio_working_3-way'!L124*'OddsRatio_working_3-way'!M124</f>
        <v>6.4353946706887877E-2</v>
      </c>
      <c r="R124" s="11">
        <f t="shared" si="36"/>
        <v>0</v>
      </c>
      <c r="S124" s="11">
        <f t="shared" si="37"/>
        <v>-0.73328324567993985</v>
      </c>
      <c r="T124" s="11">
        <f t="shared" si="38"/>
        <v>-0.21856430571682259</v>
      </c>
      <c r="U124" s="11">
        <f>'OddsRatio_working_3-way'!S124-'OddsRatio_working_3-way'!R124^2/3</f>
        <v>-0.73328324567993985</v>
      </c>
      <c r="V124" s="11">
        <f>'OddsRatio_working_3-way'!S124*'OddsRatio_working_3-way'!R124/3-2*'OddsRatio_working_3-way'!R124^3/27-'OddsRatio_working_3-way'!T124</f>
        <v>0.21856430571682259</v>
      </c>
      <c r="W124" s="11">
        <f>'OddsRatio_working_3-way'!V124^2+4*'OddsRatio_working_3-way'!U124^3/27</f>
        <v>-1.0642913571521424E-2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0.12084418614997383</v>
      </c>
      <c r="Y124" s="11">
        <f>IF('OddsRatio_working_3-way'!W124&gt;=0,IF('OddsRatio_working_3-way'!V124+SQRT('OddsRatio_working_3-way'!W124)&gt;0,0,PI()),ACOS('OddsRatio_working_3-way'!V124/(2*'OddsRatio_working_3-way'!X124)))</f>
        <v>0.44100578855453465</v>
      </c>
      <c r="Z124" s="11">
        <f>'OddsRatio_working_3-way'!X124^(1/3)*COS('OddsRatio_working_3-way'!Y124/3)</f>
        <v>0.4890641147254845</v>
      </c>
      <c r="AA124" s="11">
        <f>'OddsRatio_working_3-way'!X124^(1/3)*COS(('OddsRatio_working_3-way'!Y124+2*PI())/3)</f>
        <v>-0.30724593290730262</v>
      </c>
      <c r="AB124" s="11">
        <f>'OddsRatio_working_3-way'!X124^(1/3)*COS(('OddsRatio_working_3-way'!Y124+4*PI())/3)</f>
        <v>-0.18181818181818193</v>
      </c>
      <c r="AC124" s="11">
        <f>'OddsRatio_working_3-way'!X124^(1/3)*SIN('OddsRatio_working_3-way'!Y124/3)</f>
        <v>7.2415745855153327E-2</v>
      </c>
      <c r="AD124" s="11">
        <f>'OddsRatio_working_3-way'!X124^(1/3)*SIN(('OddsRatio_working_3-way'!Y124+2*PI())/3)</f>
        <v>0.38733407450404006</v>
      </c>
      <c r="AE124" s="11">
        <f>'OddsRatio_working_3-way'!X124^(1/3)*SIN(('OddsRatio_working_3-way'!Y124+4*PI())/3)</f>
        <v>-0.45974982035919332</v>
      </c>
      <c r="AF124" s="11">
        <f>-'OddsRatio_working_3-way'!U124/(3*'OddsRatio_working_3-way'!X124^(1/3))*COS(('OddsRatio_working_3-way'!Y124)/3)</f>
        <v>0.48906411472548444</v>
      </c>
      <c r="AG124" s="11">
        <f>-'OddsRatio_working_3-way'!U124/(3*'OddsRatio_working_3-way'!X124^(1/3))*COS(('OddsRatio_working_3-way'!Y124+2*PI())/3)</f>
        <v>-0.30724593290730262</v>
      </c>
      <c r="AH124" s="11">
        <f>-'OddsRatio_working_3-way'!U124/(3*'OddsRatio_working_3-way'!X124^(1/3))*COS(('OddsRatio_working_3-way'!Y124+4*PI())/3)</f>
        <v>-0.18181818181818193</v>
      </c>
      <c r="AI124" s="11">
        <f>'OddsRatio_working_3-way'!U124/(3*'OddsRatio_working_3-way'!X124^(1/3))*SIN(('OddsRatio_working_3-way'!Y124)/3)</f>
        <v>-7.2415745855153313E-2</v>
      </c>
      <c r="AJ124" s="11">
        <f>'OddsRatio_working_3-way'!U124/(3*'OddsRatio_working_3-way'!X124^(1/3))*SIN(('OddsRatio_working_3-way'!Y124+2*PI())/3)</f>
        <v>-0.38733407450404</v>
      </c>
      <c r="AK124" s="11">
        <f>'OddsRatio_working_3-way'!U124/(3*'OddsRatio_working_3-way'!X124^(1/3))*SIN(('OddsRatio_working_3-way'!Y124+4*PI())/3)</f>
        <v>0.45974982035919326</v>
      </c>
      <c r="AL124" s="11">
        <f>'OddsRatio_working_3-way'!Z124+'OddsRatio_working_3-way'!AF124</f>
        <v>0.978128229450969</v>
      </c>
      <c r="AM124" s="11">
        <f>'OddsRatio_working_3-way'!AA124+'OddsRatio_working_3-way'!AG124</f>
        <v>-0.61449186581460524</v>
      </c>
      <c r="AN124" s="11">
        <f>'OddsRatio_working_3-way'!AB124+'OddsRatio_working_3-way'!AH124</f>
        <v>-0.36363636363636387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0.978128229450969</v>
      </c>
      <c r="AS124" s="11">
        <f>IF(('OddsRatio_working_3-way'!X124=0),IF(Q124&gt;0,-Q124^(1/3),(-Q124)^(1/3)),'OddsRatio_working_3-way'!AM124-'OddsRatio_working_3-way'!R124/3)</f>
        <v>-0.61449186581460524</v>
      </c>
      <c r="AT124" s="11">
        <f>IF(('OddsRatio_working_3-way'!X124=0),IF(Q124&gt;0,-Q124^(1/3),(-Q124)^(1/3)),'OddsRatio_working_3-way'!AN124-'OddsRatio_working_3-way'!R124/3)</f>
        <v>-0.36363636363636387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2.84</v>
      </c>
      <c r="B2" s="4">
        <f>IF('True_Odds_Calculator_3-way'!B3="","",'True_Odds_Calculator_3-way'!B3)</f>
        <v>3.16</v>
      </c>
      <c r="C2" s="4">
        <f>IF('True_Odds_Calculator_3-way'!C3="","",'True_Odds_Calculator_3-way'!C3)</f>
        <v>2.74</v>
      </c>
      <c r="D2" s="4">
        <f>IF(A2="","",((1/A2)+(1/B2)+(1/C2))-1)</f>
        <v>3.3531875908504816E-2</v>
      </c>
      <c r="E2" s="4">
        <f>IF(A2="","",(3*A2)/(3-($D2*A2)))</f>
        <v>2.9331071125938029</v>
      </c>
      <c r="F2" s="4">
        <f>IF(B2="","",(3*B2)/(3-($D2*B2)))</f>
        <v>3.2756984645290004</v>
      </c>
      <c r="G2" s="4">
        <f>IF(C2="","",(3*C2)/(3-($D2*C2)))</f>
        <v>2.8265657817781884</v>
      </c>
      <c r="I2" s="4">
        <f>IF(A2="","",D2+1)</f>
        <v>1.0335318759085048</v>
      </c>
    </row>
    <row r="3" spans="1:9" x14ac:dyDescent="0.2">
      <c r="A3" s="4">
        <f>IF('True_Odds_Calculator_3-way'!A4="","",'True_Odds_Calculator_3-way'!A4)</f>
        <v>2.62</v>
      </c>
      <c r="B3" s="4">
        <f>IF('True_Odds_Calculator_3-way'!B4="","",'True_Odds_Calculator_3-way'!B4)</f>
        <v>3.27</v>
      </c>
      <c r="C3" s="4">
        <f>IF('True_Odds_Calculator_3-way'!C4="","",'True_Odds_Calculator_3-way'!C4)</f>
        <v>2.9</v>
      </c>
      <c r="D3" s="4">
        <f t="shared" ref="D3:D66" si="0">IF(A3="","",((1/A3)+(1/B3)+(1/C3))-1)</f>
        <v>3.2317373073390332E-2</v>
      </c>
      <c r="E3" s="4">
        <f t="shared" ref="E3:E66" si="1">IF(A3="","",(3*A3)/(3-($D3*A3)))</f>
        <v>2.6960941269750549</v>
      </c>
      <c r="F3" s="4">
        <f t="shared" ref="F3:F66" si="2">IF(B3="","",(3*B3)/(3-($D3*B3)))</f>
        <v>3.3893945994417725</v>
      </c>
      <c r="G3" s="4">
        <f t="shared" ref="G3:G66" si="3">IF(C3="","",(3*C3)/(3-($D3*C3)))</f>
        <v>2.9935178796478281</v>
      </c>
      <c r="I3" s="4">
        <f t="shared" ref="I3:I66" si="4">IF(A3="","",D3+1)</f>
        <v>1.0323173730733903</v>
      </c>
    </row>
    <row r="4" spans="1:9" x14ac:dyDescent="0.2">
      <c r="A4" s="4">
        <f>IF('True_Odds_Calculator_3-way'!A5="","",'True_Odds_Calculator_3-way'!A5)</f>
        <v>2.2200000000000002</v>
      </c>
      <c r="B4" s="4">
        <f>IF('True_Odds_Calculator_3-way'!B5="","",'True_Odds_Calculator_3-way'!B5)</f>
        <v>3.35</v>
      </c>
      <c r="C4" s="4">
        <f>IF('True_Odds_Calculator_3-way'!C5="","",'True_Odds_Calculator_3-way'!C5)</f>
        <v>3.58</v>
      </c>
      <c r="D4" s="4">
        <f t="shared" si="0"/>
        <v>2.8287522075564953E-2</v>
      </c>
      <c r="E4" s="4">
        <f t="shared" si="1"/>
        <v>2.267464300374781</v>
      </c>
      <c r="F4" s="4">
        <f t="shared" si="2"/>
        <v>3.4592705132946953</v>
      </c>
      <c r="G4" s="4">
        <f t="shared" si="3"/>
        <v>3.7050699837553447</v>
      </c>
      <c r="I4" s="4">
        <f t="shared" si="4"/>
        <v>1.028287522075565</v>
      </c>
    </row>
    <row r="5" spans="1:9" x14ac:dyDescent="0.2">
      <c r="A5" s="4">
        <f>IF('True_Odds_Calculator_3-way'!A6="","",'True_Odds_Calculator_3-way'!A6)</f>
        <v>2.4500000000000002</v>
      </c>
      <c r="B5" s="4">
        <f>IF('True_Odds_Calculator_3-way'!B6="","",'True_Odds_Calculator_3-way'!B6)</f>
        <v>3.47</v>
      </c>
      <c r="C5" s="4">
        <f>IF('True_Odds_Calculator_3-way'!C6="","",'True_Odds_Calculator_3-way'!C6)</f>
        <v>3.01</v>
      </c>
      <c r="D5" s="4">
        <f t="shared" si="0"/>
        <v>2.8573616967730642E-2</v>
      </c>
      <c r="E5" s="4">
        <f t="shared" si="1"/>
        <v>2.5085370135491996</v>
      </c>
      <c r="F5" s="4">
        <f t="shared" si="2"/>
        <v>3.5886038981755828</v>
      </c>
      <c r="G5" s="4">
        <f t="shared" si="3"/>
        <v>3.098840223845698</v>
      </c>
      <c r="I5" s="4">
        <f t="shared" si="4"/>
        <v>1.0285736169677306</v>
      </c>
    </row>
    <row r="6" spans="1:9" x14ac:dyDescent="0.2">
      <c r="A6" s="4">
        <f>IF('True_Odds_Calculator_3-way'!A7="","",'True_Odds_Calculator_3-way'!A7)</f>
        <v>3.87</v>
      </c>
      <c r="B6" s="4">
        <f>IF('True_Odds_Calculator_3-way'!B7="","",'True_Odds_Calculator_3-way'!B7)</f>
        <v>3.33</v>
      </c>
      <c r="C6" s="4">
        <f>IF('True_Odds_Calculator_3-way'!C7="","",'True_Odds_Calculator_3-way'!C7)</f>
        <v>2.13</v>
      </c>
      <c r="D6" s="4">
        <f t="shared" si="0"/>
        <v>2.8181801191955014E-2</v>
      </c>
      <c r="E6" s="4">
        <f t="shared" si="1"/>
        <v>4.015999757719082</v>
      </c>
      <c r="F6" s="4">
        <f t="shared" si="2"/>
        <v>3.4375321922030899</v>
      </c>
      <c r="G6" s="4">
        <f t="shared" si="3"/>
        <v>2.1734895232421327</v>
      </c>
      <c r="I6" s="4">
        <f t="shared" si="4"/>
        <v>1.028181801191955</v>
      </c>
    </row>
    <row r="7" spans="1:9" x14ac:dyDescent="0.2">
      <c r="A7" s="4">
        <f>IF('True_Odds_Calculator_3-way'!A8="","",'True_Odds_Calculator_3-way'!A8)</f>
        <v>4.16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1.97</v>
      </c>
      <c r="D7" s="4">
        <f t="shared" si="0"/>
        <v>2.8110873400511993E-2</v>
      </c>
      <c r="E7" s="4">
        <f t="shared" si="1"/>
        <v>4.3287359051943683</v>
      </c>
      <c r="F7" s="4">
        <f t="shared" si="2"/>
        <v>3.6935566324417062</v>
      </c>
      <c r="G7" s="4">
        <f t="shared" si="3"/>
        <v>2.0070490691718152</v>
      </c>
      <c r="I7" s="4">
        <f t="shared" si="4"/>
        <v>1.028110873400512</v>
      </c>
    </row>
    <row r="8" spans="1:9" x14ac:dyDescent="0.2">
      <c r="A8" s="4">
        <f>IF('True_Odds_Calculator_3-way'!A9="","",'True_Odds_Calculator_3-way'!A9)</f>
        <v>6.94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1.63</v>
      </c>
      <c r="D8" s="4">
        <f t="shared" si="0"/>
        <v>3.0813195251357284E-2</v>
      </c>
      <c r="E8" s="4">
        <f t="shared" si="1"/>
        <v>7.4726601182602055</v>
      </c>
      <c r="F8" s="4">
        <f t="shared" si="2"/>
        <v>3.8029612944573521</v>
      </c>
      <c r="G8" s="4">
        <f t="shared" si="3"/>
        <v>1.6577538431132852</v>
      </c>
      <c r="I8" s="4">
        <f t="shared" si="4"/>
        <v>1.0308131952513573</v>
      </c>
    </row>
    <row r="9" spans="1:9" x14ac:dyDescent="0.2">
      <c r="A9" s="4">
        <f>IF('True_Odds_Calculator_3-way'!A10="","",'True_Odds_Calculator_3-way'!A10)</f>
        <v>2.31</v>
      </c>
      <c r="B9" s="4">
        <f>IF('True_Odds_Calculator_3-way'!B10="","",'True_Odds_Calculator_3-way'!B10)</f>
        <v>3.33</v>
      </c>
      <c r="C9" s="4">
        <f>IF('True_Odds_Calculator_3-way'!C10="","",'True_Odds_Calculator_3-way'!C10)</f>
        <v>3.41</v>
      </c>
      <c r="D9" s="4">
        <f t="shared" si="0"/>
        <v>2.6455865165542658E-2</v>
      </c>
      <c r="E9" s="4">
        <f t="shared" si="1"/>
        <v>2.3580355809669218</v>
      </c>
      <c r="F9" s="4">
        <f t="shared" si="2"/>
        <v>3.4307473624996589</v>
      </c>
      <c r="G9" s="4">
        <f t="shared" si="3"/>
        <v>3.5157230664439441</v>
      </c>
      <c r="I9" s="4">
        <f t="shared" si="4"/>
        <v>1.0264558651655427</v>
      </c>
    </row>
    <row r="10" spans="1:9" x14ac:dyDescent="0.2">
      <c r="A10" s="4">
        <f>IF('True_Odds_Calculator_3-way'!A11="","",'True_Odds_Calculator_3-way'!A11)</f>
        <v>1.79</v>
      </c>
      <c r="B10" s="4">
        <f>IF('True_Odds_Calculator_3-way'!B11="","",'True_Odds_Calculator_3-way'!B11)</f>
        <v>3.82</v>
      </c>
      <c r="C10" s="4">
        <f>IF('True_Odds_Calculator_3-way'!C11="","",'True_Odds_Calculator_3-way'!C11)</f>
        <v>4.74</v>
      </c>
      <c r="D10" s="4">
        <f t="shared" si="0"/>
        <v>3.140978672415784E-2</v>
      </c>
      <c r="E10" s="4">
        <f t="shared" si="1"/>
        <v>1.8241874113970011</v>
      </c>
      <c r="F10" s="4">
        <f t="shared" si="2"/>
        <v>3.9791464742754998</v>
      </c>
      <c r="G10" s="4">
        <f t="shared" si="3"/>
        <v>4.9875178580844715</v>
      </c>
      <c r="I10" s="4">
        <f t="shared" si="4"/>
        <v>1.0314097867241578</v>
      </c>
    </row>
    <row r="11" spans="1:9" x14ac:dyDescent="0.2">
      <c r="A11" s="4">
        <f>IF('True_Odds_Calculator_3-way'!A12="","",'True_Odds_Calculator_3-way'!A12)</f>
        <v>1.42</v>
      </c>
      <c r="B11" s="4">
        <f>IF('True_Odds_Calculator_3-way'!B12="","",'True_Odds_Calculator_3-way'!B12)</f>
        <v>4.75</v>
      </c>
      <c r="C11" s="4">
        <f>IF('True_Odds_Calculator_3-way'!C12="","",'True_Odds_Calculator_3-way'!C12)</f>
        <v>8.59</v>
      </c>
      <c r="D11" s="4">
        <f t="shared" si="0"/>
        <v>3.1166103292138203E-2</v>
      </c>
      <c r="E11" s="4">
        <f t="shared" si="1"/>
        <v>1.4412614244818172</v>
      </c>
      <c r="F11" s="4">
        <f t="shared" si="2"/>
        <v>4.9965619982953733</v>
      </c>
      <c r="G11" s="4">
        <f t="shared" si="3"/>
        <v>9.4316724771762317</v>
      </c>
      <c r="I11" s="4">
        <f t="shared" si="4"/>
        <v>1.0311661032921382</v>
      </c>
    </row>
    <row r="12" spans="1:9" x14ac:dyDescent="0.2">
      <c r="A12" s="4">
        <f>IF('True_Odds_Calculator_3-way'!A13="","",'True_Odds_Calculator_3-way'!A13)</f>
        <v>27.71</v>
      </c>
      <c r="B12" s="4">
        <f>IF('True_Odds_Calculator_3-way'!B13="","",'True_Odds_Calculator_3-way'!B13)</f>
        <v>7.49</v>
      </c>
      <c r="C12" s="4">
        <f>IF('True_Odds_Calculator_3-way'!C13="","",'True_Odds_Calculator_3-way'!C13)</f>
        <v>1.1399999999999999</v>
      </c>
      <c r="D12" s="4">
        <f t="shared" si="0"/>
        <v>4.6792385774603318E-2</v>
      </c>
      <c r="E12" s="4">
        <f t="shared" si="1"/>
        <v>48.80288254547807</v>
      </c>
      <c r="F12" s="4">
        <f t="shared" si="2"/>
        <v>8.4807653224361754</v>
      </c>
      <c r="G12" s="4">
        <f t="shared" si="3"/>
        <v>1.1606374176404552</v>
      </c>
      <c r="I12" s="4">
        <f t="shared" si="4"/>
        <v>1.0467923857746033</v>
      </c>
    </row>
    <row r="13" spans="1:9" x14ac:dyDescent="0.2">
      <c r="A13" s="4">
        <f>IF('True_Odds_Calculator_3-way'!A14="","",'True_Odds_Calculator_3-way'!A14)</f>
        <v>2.56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3.03</v>
      </c>
      <c r="D13" s="4">
        <f t="shared" si="0"/>
        <v>4.3238648461620288E-2</v>
      </c>
      <c r="E13" s="4">
        <f t="shared" si="1"/>
        <v>2.6580749378760231</v>
      </c>
      <c r="F13" s="4">
        <f t="shared" si="2"/>
        <v>3.244985758420345</v>
      </c>
      <c r="G13" s="4">
        <f t="shared" si="3"/>
        <v>3.1683658141941331</v>
      </c>
      <c r="I13" s="4">
        <f t="shared" si="4"/>
        <v>1.0432386484616203</v>
      </c>
    </row>
    <row r="14" spans="1:9" x14ac:dyDescent="0.2">
      <c r="A14" s="4">
        <f>IF('True_Odds_Calculator_3-way'!A15="","",'True_Odds_Calculator_3-way'!A15)</f>
        <v>2.04</v>
      </c>
      <c r="B14" s="4">
        <f>IF('True_Odds_Calculator_3-way'!B15="","",'True_Odds_Calculator_3-way'!B15)</f>
        <v>3.63</v>
      </c>
      <c r="C14" s="4">
        <f>IF('True_Odds_Calculator_3-way'!C15="","",'True_Odds_Calculator_3-way'!C15)</f>
        <v>3.7</v>
      </c>
      <c r="D14" s="4">
        <f t="shared" si="0"/>
        <v>3.59484423655545E-2</v>
      </c>
      <c r="E14" s="4">
        <f t="shared" si="1"/>
        <v>2.0911172370843216</v>
      </c>
      <c r="F14" s="4">
        <f t="shared" si="2"/>
        <v>3.7950767901070401</v>
      </c>
      <c r="G14" s="4">
        <f t="shared" si="3"/>
        <v>3.8716553057279475</v>
      </c>
      <c r="I14" s="4">
        <f t="shared" si="4"/>
        <v>1.0359484423655545</v>
      </c>
    </row>
    <row r="15" spans="1:9" x14ac:dyDescent="0.2">
      <c r="A15" s="4">
        <f>IF('True_Odds_Calculator_3-way'!A16="","",'True_Odds_Calculator_3-way'!A16)</f>
        <v>2.98</v>
      </c>
      <c r="B15" s="4">
        <f>IF('True_Odds_Calculator_3-way'!B16="","",'True_Odds_Calculator_3-way'!B16)</f>
        <v>3.08</v>
      </c>
      <c r="C15" s="4">
        <f>IF('True_Odds_Calculator_3-way'!C16="","",'True_Odds_Calculator_3-way'!C16)</f>
        <v>2.68</v>
      </c>
      <c r="D15" s="4">
        <f t="shared" si="0"/>
        <v>3.3380122832191272E-2</v>
      </c>
      <c r="E15" s="4">
        <f t="shared" si="1"/>
        <v>3.0821982622084465</v>
      </c>
      <c r="F15" s="4">
        <f t="shared" si="2"/>
        <v>3.1892980723751361</v>
      </c>
      <c r="G15" s="4">
        <f t="shared" si="3"/>
        <v>2.7623727863385468</v>
      </c>
      <c r="I15" s="4">
        <f t="shared" si="4"/>
        <v>1.0333801228321913</v>
      </c>
    </row>
    <row r="16" spans="1:9" x14ac:dyDescent="0.2">
      <c r="A16" s="4">
        <f>IF('True_Odds_Calculator_3-way'!A17="","",'True_Odds_Calculator_3-way'!A17)</f>
        <v>2.42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3.12</v>
      </c>
      <c r="D16" s="4">
        <f t="shared" si="0"/>
        <v>4.4294967219868475E-2</v>
      </c>
      <c r="E16" s="4">
        <f t="shared" si="1"/>
        <v>2.5096738426100518</v>
      </c>
      <c r="F16" s="4">
        <f t="shared" si="2"/>
        <v>3.3807309886657677</v>
      </c>
      <c r="G16" s="4">
        <f t="shared" si="3"/>
        <v>3.2706691501024561</v>
      </c>
      <c r="I16" s="4">
        <f t="shared" si="4"/>
        <v>1.0442949672198685</v>
      </c>
    </row>
    <row r="17" spans="1:9" x14ac:dyDescent="0.2">
      <c r="A17" s="4">
        <f>IF('True_Odds_Calculator_3-way'!A18="","",'True_Odds_Calculator_3-way'!A18)</f>
        <v>2.83</v>
      </c>
      <c r="B17" s="4">
        <f>IF('True_Odds_Calculator_3-way'!B18="","",'True_Odds_Calculator_3-way'!B18)</f>
        <v>3.17</v>
      </c>
      <c r="C17" s="4">
        <f>IF('True_Odds_Calculator_3-way'!C18="","",'True_Odds_Calculator_3-way'!C18)</f>
        <v>2.66</v>
      </c>
      <c r="D17" s="4">
        <f t="shared" si="0"/>
        <v>4.4754153332635438E-2</v>
      </c>
      <c r="E17" s="4">
        <f t="shared" si="1"/>
        <v>2.9547436160845439</v>
      </c>
      <c r="F17" s="4">
        <f t="shared" si="2"/>
        <v>3.3273511758493646</v>
      </c>
      <c r="G17" s="4">
        <f t="shared" si="3"/>
        <v>2.7699158447450034</v>
      </c>
      <c r="I17" s="4">
        <f t="shared" si="4"/>
        <v>1.0447541533326354</v>
      </c>
    </row>
    <row r="18" spans="1:9" x14ac:dyDescent="0.2">
      <c r="A18" s="4">
        <f>IF('True_Odds_Calculator_3-way'!A19="","",'True_Odds_Calculator_3-way'!A19)</f>
        <v>2.6</v>
      </c>
      <c r="B18" s="4">
        <f>IF('True_Odds_Calculator_3-way'!B19="","",'True_Odds_Calculator_3-way'!B19)</f>
        <v>2.97</v>
      </c>
      <c r="C18" s="4">
        <f>IF('True_Odds_Calculator_3-way'!C19="","",'True_Odds_Calculator_3-way'!C19)</f>
        <v>3.1</v>
      </c>
      <c r="D18" s="4">
        <f t="shared" si="0"/>
        <v>4.3896366477011561E-2</v>
      </c>
      <c r="E18" s="4">
        <f t="shared" si="1"/>
        <v>2.7028249693265387</v>
      </c>
      <c r="F18" s="4">
        <f t="shared" si="2"/>
        <v>3.1049322933780674</v>
      </c>
      <c r="G18" s="4">
        <f t="shared" si="3"/>
        <v>3.2472959774272896</v>
      </c>
      <c r="I18" s="4">
        <f t="shared" si="4"/>
        <v>1.0438963664770116</v>
      </c>
    </row>
    <row r="19" spans="1:9" x14ac:dyDescent="0.2">
      <c r="A19" s="4">
        <f>IF('True_Odds_Calculator_3-way'!A20="","",'True_Odds_Calculator_3-way'!A20)</f>
        <v>3.72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2.1</v>
      </c>
      <c r="D19" s="4">
        <f t="shared" si="0"/>
        <v>2.7493556197766278E-2</v>
      </c>
      <c r="E19" s="4">
        <f t="shared" si="1"/>
        <v>3.8512985059661093</v>
      </c>
      <c r="F19" s="4">
        <f t="shared" si="2"/>
        <v>3.6586968946466008</v>
      </c>
      <c r="G19" s="4">
        <f t="shared" si="3"/>
        <v>2.1412086074255776</v>
      </c>
      <c r="I19" s="4">
        <f t="shared" si="4"/>
        <v>1.0274935561977663</v>
      </c>
    </row>
    <row r="20" spans="1:9" x14ac:dyDescent="0.2">
      <c r="A20" s="4">
        <f>IF('True_Odds_Calculator_3-way'!A21="","",'True_Odds_Calculator_3-way'!A21)</f>
        <v>2.16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3.52</v>
      </c>
      <c r="D20" s="4">
        <f t="shared" si="0"/>
        <v>2.7952748458366372E-2</v>
      </c>
      <c r="E20" s="4">
        <f t="shared" si="1"/>
        <v>2.2043650035268896</v>
      </c>
      <c r="F20" s="4">
        <f t="shared" si="2"/>
        <v>3.6821387320142311</v>
      </c>
      <c r="G20" s="4">
        <f t="shared" si="3"/>
        <v>3.6393634475716237</v>
      </c>
      <c r="I20" s="4">
        <f t="shared" si="4"/>
        <v>1.0279527484583664</v>
      </c>
    </row>
    <row r="21" spans="1:9" x14ac:dyDescent="0.2">
      <c r="A21" s="4">
        <f>IF('True_Odds_Calculator_3-way'!A22="","",'True_Odds_Calculator_3-way'!A22)</f>
        <v>2</v>
      </c>
      <c r="B21" s="4">
        <f>IF('True_Odds_Calculator_3-way'!B22="","",'True_Odds_Calculator_3-way'!B22)</f>
        <v>3.7</v>
      </c>
      <c r="C21" s="4">
        <f>IF('True_Odds_Calculator_3-way'!C22="","",'True_Odds_Calculator_3-way'!C22)</f>
        <v>3.85</v>
      </c>
      <c r="D21" s="4">
        <f t="shared" si="0"/>
        <v>3.0010530010530001E-2</v>
      </c>
      <c r="E21" s="4">
        <f t="shared" si="1"/>
        <v>2.0408309455587395</v>
      </c>
      <c r="F21" s="4">
        <f t="shared" si="2"/>
        <v>3.8422117329737024</v>
      </c>
      <c r="G21" s="4">
        <f t="shared" si="3"/>
        <v>4.0042164441321155</v>
      </c>
      <c r="I21" s="4">
        <f t="shared" si="4"/>
        <v>1.03001053001053</v>
      </c>
    </row>
    <row r="22" spans="1:9" x14ac:dyDescent="0.2">
      <c r="A22" s="4">
        <f>IF('True_Odds_Calculator_3-way'!A23="","",'True_Odds_Calculator_3-way'!A23)</f>
        <v>1.83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5.12</v>
      </c>
      <c r="D22" s="4">
        <f t="shared" si="0"/>
        <v>3.4158248250407475E-2</v>
      </c>
      <c r="E22" s="4">
        <f t="shared" si="1"/>
        <v>1.8689422744475184</v>
      </c>
      <c r="F22" s="4">
        <f t="shared" si="2"/>
        <v>3.5585722370341677</v>
      </c>
      <c r="G22" s="4">
        <f t="shared" si="3"/>
        <v>5.436956881737653</v>
      </c>
      <c r="I22" s="4">
        <f t="shared" si="4"/>
        <v>1.0341582482504075</v>
      </c>
    </row>
    <row r="23" spans="1:9" x14ac:dyDescent="0.2">
      <c r="A23" s="4">
        <f>IF('True_Odds_Calculator_3-way'!A24="","",'True_Odds_Calculator_3-way'!A24)</f>
        <v>5.28</v>
      </c>
      <c r="B23" s="4">
        <f>IF('True_Odds_Calculator_3-way'!B24="","",'True_Odds_Calculator_3-way'!B24)</f>
        <v>4</v>
      </c>
      <c r="C23" s="4">
        <f>IF('True_Odds_Calculator_3-way'!C24="","",'True_Odds_Calculator_3-way'!C24)</f>
        <v>1.68</v>
      </c>
      <c r="D23" s="4">
        <f t="shared" si="0"/>
        <v>3.463203463203457E-2</v>
      </c>
      <c r="E23" s="4">
        <f t="shared" si="1"/>
        <v>5.6227180527383354</v>
      </c>
      <c r="F23" s="4">
        <f t="shared" si="2"/>
        <v>4.1936459909228434</v>
      </c>
      <c r="G23" s="4">
        <f t="shared" si="3"/>
        <v>1.7132262051915945</v>
      </c>
      <c r="I23" s="4">
        <f t="shared" si="4"/>
        <v>1.0346320346320346</v>
      </c>
    </row>
    <row r="24" spans="1:9" x14ac:dyDescent="0.2">
      <c r="A24" s="4">
        <f>IF('True_Odds_Calculator_3-way'!A25="","",'True_Odds_Calculator_3-way'!A25)</f>
        <v>1.67</v>
      </c>
      <c r="B24" s="4">
        <f>IF('True_Odds_Calculator_3-way'!B25="","",'True_Odds_Calculator_3-way'!B25)</f>
        <v>4.0599999999999996</v>
      </c>
      <c r="C24" s="4">
        <f>IF('True_Odds_Calculator_3-way'!C25="","",'True_Odds_Calculator_3-way'!C25)</f>
        <v>5.44</v>
      </c>
      <c r="D24" s="4">
        <f t="shared" si="0"/>
        <v>2.8931343340557358E-2</v>
      </c>
      <c r="E24" s="4">
        <f t="shared" si="1"/>
        <v>1.697335787128033</v>
      </c>
      <c r="F24" s="4">
        <f t="shared" si="2"/>
        <v>4.2254419014294262</v>
      </c>
      <c r="G24" s="4">
        <f t="shared" si="3"/>
        <v>5.7411955739407423</v>
      </c>
      <c r="I24" s="4">
        <f t="shared" si="4"/>
        <v>1.0289313433405574</v>
      </c>
    </row>
    <row r="25" spans="1:9" x14ac:dyDescent="0.2">
      <c r="A25" s="4">
        <f>IF('True_Odds_Calculator_3-way'!A26="","",'True_Odds_Calculator_3-way'!A26)</f>
        <v>2.54</v>
      </c>
      <c r="B25" s="4">
        <f>IF('True_Odds_Calculator_3-way'!B26="","",'True_Odds_Calculator_3-way'!B26)</f>
        <v>3.14</v>
      </c>
      <c r="C25" s="4">
        <f>IF('True_Odds_Calculator_3-way'!C26="","",'True_Odds_Calculator_3-way'!C26)</f>
        <v>3.16</v>
      </c>
      <c r="D25" s="4">
        <f t="shared" si="0"/>
        <v>2.8627821183724089E-2</v>
      </c>
      <c r="E25" s="4">
        <f t="shared" si="1"/>
        <v>2.6030943792842831</v>
      </c>
      <c r="F25" s="4">
        <f t="shared" si="2"/>
        <v>3.2369925526901278</v>
      </c>
      <c r="G25" s="4">
        <f t="shared" si="3"/>
        <v>3.2582513922683849</v>
      </c>
      <c r="I25" s="4">
        <f t="shared" si="4"/>
        <v>1.0286278211837241</v>
      </c>
    </row>
    <row r="26" spans="1:9" x14ac:dyDescent="0.2">
      <c r="A26" s="4">
        <f>IF('True_Odds_Calculator_3-way'!A27="","",'True_Odds_Calculator_3-way'!A27)</f>
        <v>5.2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1.79</v>
      </c>
      <c r="D26" s="4">
        <f t="shared" si="0"/>
        <v>2.8744687962565019E-2</v>
      </c>
      <c r="E26" s="4">
        <f t="shared" si="1"/>
        <v>5.4726710509124166</v>
      </c>
      <c r="F26" s="4">
        <f t="shared" si="2"/>
        <v>3.728613394261298</v>
      </c>
      <c r="G26" s="4">
        <f t="shared" si="3"/>
        <v>1.8212360136819528</v>
      </c>
      <c r="I26" s="4">
        <f t="shared" si="4"/>
        <v>1.028744687962565</v>
      </c>
    </row>
    <row r="27" spans="1:9" x14ac:dyDescent="0.2">
      <c r="A27" s="4">
        <f>IF('True_Odds_Calculator_3-way'!A28="","",'True_Odds_Calculator_3-way'!A28)</f>
        <v>4.62</v>
      </c>
      <c r="B27" s="4">
        <f>IF('True_Odds_Calculator_3-way'!B28="","",'True_Odds_Calculator_3-way'!B28)</f>
        <v>3.64</v>
      </c>
      <c r="C27" s="4">
        <f>IF('True_Odds_Calculator_3-way'!C28="","",'True_Odds_Calculator_3-way'!C28)</f>
        <v>1.82</v>
      </c>
      <c r="D27" s="4">
        <f t="shared" si="0"/>
        <v>4.0626040626040583E-2</v>
      </c>
      <c r="E27" s="4">
        <f t="shared" si="1"/>
        <v>4.9283369803063453</v>
      </c>
      <c r="F27" s="4">
        <f t="shared" si="2"/>
        <v>3.8287292817679552</v>
      </c>
      <c r="G27" s="4">
        <f t="shared" si="3"/>
        <v>1.8659900579950288</v>
      </c>
      <c r="I27" s="4">
        <f t="shared" si="4"/>
        <v>1.0406260406260406</v>
      </c>
    </row>
    <row r="28" spans="1:9" x14ac:dyDescent="0.2">
      <c r="A28" s="4">
        <f>IF('True_Odds_Calculator_3-way'!A29="","",'True_Odds_Calculator_3-way'!A29)</f>
        <v>1.37</v>
      </c>
      <c r="B28" s="4">
        <f>IF('True_Odds_Calculator_3-way'!B29="","",'True_Odds_Calculator_3-way'!B29)</f>
        <v>5.19</v>
      </c>
      <c r="C28" s="4">
        <f>IF('True_Odds_Calculator_3-way'!C29="","",'True_Odds_Calculator_3-way'!C29)</f>
        <v>8.3000000000000007</v>
      </c>
      <c r="D28" s="4">
        <f t="shared" si="0"/>
        <v>4.308716237042165E-2</v>
      </c>
      <c r="E28" s="4">
        <f t="shared" si="1"/>
        <v>1.3974978251721808</v>
      </c>
      <c r="F28" s="4">
        <f t="shared" si="2"/>
        <v>5.6080267492846883</v>
      </c>
      <c r="G28" s="4">
        <f t="shared" si="3"/>
        <v>9.4233352086348301</v>
      </c>
      <c r="I28" s="4">
        <f t="shared" si="4"/>
        <v>1.0430871623704216</v>
      </c>
    </row>
    <row r="29" spans="1:9" x14ac:dyDescent="0.2">
      <c r="A29" s="4">
        <f>IF('True_Odds_Calculator_3-way'!A30="","",'True_Odds_Calculator_3-way'!A30)</f>
        <v>1.79</v>
      </c>
      <c r="B29" s="4">
        <f>IF('True_Odds_Calculator_3-way'!B30="","",'True_Odds_Calculator_3-way'!B30)</f>
        <v>3.89</v>
      </c>
      <c r="C29" s="4">
        <f>IF('True_Odds_Calculator_3-way'!C30="","",'True_Odds_Calculator_3-way'!C30)</f>
        <v>4.6500000000000004</v>
      </c>
      <c r="D29" s="4">
        <f t="shared" si="0"/>
        <v>3.0782390058315068E-2</v>
      </c>
      <c r="E29" s="4">
        <f t="shared" si="1"/>
        <v>1.823491755917604</v>
      </c>
      <c r="F29" s="4">
        <f t="shared" si="2"/>
        <v>4.051722473039856</v>
      </c>
      <c r="G29" s="4">
        <f t="shared" si="3"/>
        <v>4.8829801913926349</v>
      </c>
      <c r="I29" s="4">
        <f t="shared" si="4"/>
        <v>1.0307823900583151</v>
      </c>
    </row>
    <row r="30" spans="1:9" x14ac:dyDescent="0.2">
      <c r="A30" s="4">
        <f>IF('True_Odds_Calculator_3-way'!A31="","",'True_Odds_Calculator_3-way'!A31)</f>
        <v>1.97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4.07</v>
      </c>
      <c r="D30" s="4">
        <f t="shared" si="0"/>
        <v>2.8796552562126987E-2</v>
      </c>
      <c r="E30" s="4">
        <f t="shared" si="1"/>
        <v>2.0079701864887545</v>
      </c>
      <c r="F30" s="4">
        <f t="shared" si="2"/>
        <v>3.761049359229796</v>
      </c>
      <c r="G30" s="4">
        <f t="shared" si="3"/>
        <v>4.2354684124225557</v>
      </c>
      <c r="I30" s="4">
        <f t="shared" si="4"/>
        <v>1.028796552562127</v>
      </c>
    </row>
    <row r="31" spans="1:9" x14ac:dyDescent="0.2">
      <c r="A31" s="4">
        <f>IF('True_Odds_Calculator_3-way'!A32="","",'True_Odds_Calculator_3-way'!A32)</f>
        <v>2.82</v>
      </c>
      <c r="B31" s="4">
        <f>IF('True_Odds_Calculator_3-way'!B32="","",'True_Odds_Calculator_3-way'!B32)</f>
        <v>3.21</v>
      </c>
      <c r="C31" s="4">
        <f>IF('True_Odds_Calculator_3-way'!C32="","",'True_Odds_Calculator_3-way'!C32)</f>
        <v>2.77</v>
      </c>
      <c r="D31" s="4">
        <f t="shared" si="0"/>
        <v>2.7147239153702873E-2</v>
      </c>
      <c r="E31" s="4">
        <f t="shared" si="1"/>
        <v>2.8938463424075205</v>
      </c>
      <c r="F31" s="4">
        <f t="shared" si="2"/>
        <v>3.3060321197263156</v>
      </c>
      <c r="G31" s="4">
        <f t="shared" si="3"/>
        <v>2.8412178262988972</v>
      </c>
      <c r="I31" s="4">
        <f t="shared" si="4"/>
        <v>1.0271472391537029</v>
      </c>
    </row>
    <row r="32" spans="1:9" x14ac:dyDescent="0.2">
      <c r="A32" s="4">
        <f>IF('True_Odds_Calculator_3-way'!A33="","",'True_Odds_Calculator_3-way'!A33)</f>
        <v>2.92</v>
      </c>
      <c r="B32" s="4">
        <f>IF('True_Odds_Calculator_3-way'!B33="","",'True_Odds_Calculator_3-way'!B33)</f>
        <v>3.27</v>
      </c>
      <c r="C32" s="4">
        <f>IF('True_Odds_Calculator_3-way'!C33="","",'True_Odds_Calculator_3-way'!C33)</f>
        <v>2.64</v>
      </c>
      <c r="D32" s="4">
        <f t="shared" si="0"/>
        <v>2.7064029766052933E-2</v>
      </c>
      <c r="E32" s="4">
        <f t="shared" si="1"/>
        <v>2.9990006414929837</v>
      </c>
      <c r="F32" s="4">
        <f t="shared" si="2"/>
        <v>3.3693964973363242</v>
      </c>
      <c r="G32" s="4">
        <f t="shared" si="3"/>
        <v>2.7044091444344116</v>
      </c>
      <c r="I32" s="4">
        <f t="shared" si="4"/>
        <v>1.0270640297660529</v>
      </c>
    </row>
    <row r="33" spans="1:9" x14ac:dyDescent="0.2">
      <c r="A33" s="4">
        <f>IF('True_Odds_Calculator_3-way'!A34="","",'True_Odds_Calculator_3-way'!A34)</f>
        <v>1.36</v>
      </c>
      <c r="B33" s="4">
        <f>IF('True_Odds_Calculator_3-way'!B34="","",'True_Odds_Calculator_3-way'!B34)</f>
        <v>5.15</v>
      </c>
      <c r="C33" s="4">
        <f>IF('True_Odds_Calculator_3-way'!C34="","",'True_Odds_Calculator_3-way'!C34)</f>
        <v>9.69</v>
      </c>
      <c r="D33" s="4">
        <f t="shared" si="0"/>
        <v>3.2668049335216942E-2</v>
      </c>
      <c r="E33" s="4">
        <f t="shared" si="1"/>
        <v>1.3804437026860057</v>
      </c>
      <c r="F33" s="4">
        <f t="shared" si="2"/>
        <v>5.4559717198589635</v>
      </c>
      <c r="G33" s="4">
        <f t="shared" si="3"/>
        <v>10.833083087610122</v>
      </c>
      <c r="I33" s="4">
        <f t="shared" si="4"/>
        <v>1.0326680493352169</v>
      </c>
    </row>
    <row r="34" spans="1:9" x14ac:dyDescent="0.2">
      <c r="A34" s="4">
        <f>IF('True_Odds_Calculator_3-way'!A35="","",'True_Odds_Calculator_3-way'!A35)</f>
        <v>1.55</v>
      </c>
      <c r="B34" s="4">
        <f>IF('True_Odds_Calculator_3-way'!B35="","",'True_Odds_Calculator_3-way'!B35)</f>
        <v>3.92</v>
      </c>
      <c r="C34" s="4">
        <f>IF('True_Odds_Calculator_3-way'!C35="","",'True_Odds_Calculator_3-way'!C35)</f>
        <v>7.05</v>
      </c>
      <c r="D34" s="4">
        <f t="shared" si="0"/>
        <v>4.2107302770112875E-2</v>
      </c>
      <c r="E34" s="4">
        <f t="shared" si="1"/>
        <v>1.584470860361288</v>
      </c>
      <c r="F34" s="4">
        <f t="shared" si="2"/>
        <v>4.1482368587550198</v>
      </c>
      <c r="G34" s="4">
        <f t="shared" si="3"/>
        <v>7.8242238634218815</v>
      </c>
      <c r="I34" s="4">
        <f t="shared" si="4"/>
        <v>1.0421073027701129</v>
      </c>
    </row>
    <row r="35" spans="1:9" x14ac:dyDescent="0.2">
      <c r="A35" s="4">
        <f>IF('True_Odds_Calculator_3-way'!A36="","",'True_Odds_Calculator_3-way'!A36)</f>
        <v>1.57</v>
      </c>
      <c r="B35" s="4">
        <f>IF('True_Odds_Calculator_3-way'!B36="","",'True_Odds_Calculator_3-way'!B36)</f>
        <v>3.92</v>
      </c>
      <c r="C35" s="4">
        <f>IF('True_Odds_Calculator_3-way'!C36="","",'True_Odds_Calculator_3-way'!C36)</f>
        <v>6.55</v>
      </c>
      <c r="D35" s="4">
        <f t="shared" si="0"/>
        <v>4.4716471700753102E-2</v>
      </c>
      <c r="E35" s="4">
        <f t="shared" si="1"/>
        <v>1.607620934519209</v>
      </c>
      <c r="F35" s="4">
        <f t="shared" si="2"/>
        <v>4.1632571282212298</v>
      </c>
      <c r="G35" s="4">
        <f t="shared" si="3"/>
        <v>7.2586710458554373</v>
      </c>
      <c r="I35" s="4">
        <f t="shared" si="4"/>
        <v>1.0447164717007531</v>
      </c>
    </row>
    <row r="36" spans="1:9" x14ac:dyDescent="0.2">
      <c r="A36" s="4">
        <f>IF('True_Odds_Calculator_3-way'!A37="","",'True_Odds_Calculator_3-way'!A37)</f>
        <v>1.73</v>
      </c>
      <c r="B36" s="4">
        <f>IF('True_Odds_Calculator_3-way'!B37="","",'True_Odds_Calculator_3-way'!B37)</f>
        <v>3.92</v>
      </c>
      <c r="C36" s="4">
        <f>IF('True_Odds_Calculator_3-way'!C37="","",'True_Odds_Calculator_3-way'!C37)</f>
        <v>4.7699999999999996</v>
      </c>
      <c r="D36" s="4">
        <f t="shared" si="0"/>
        <v>4.2780328767272557E-2</v>
      </c>
      <c r="E36" s="4">
        <f t="shared" si="1"/>
        <v>1.7737586063523367</v>
      </c>
      <c r="F36" s="4">
        <f t="shared" si="2"/>
        <v>4.1521009024649222</v>
      </c>
      <c r="G36" s="4">
        <f t="shared" si="3"/>
        <v>5.1181395513680457</v>
      </c>
      <c r="I36" s="4">
        <f t="shared" si="4"/>
        <v>1.0427803287672726</v>
      </c>
    </row>
    <row r="37" spans="1:9" x14ac:dyDescent="0.2">
      <c r="A37" s="4">
        <f>IF('True_Odds_Calculator_3-way'!A38="","",'True_Odds_Calculator_3-way'!A38)</f>
        <v>3.62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2.29</v>
      </c>
      <c r="D37" s="4">
        <f t="shared" si="0"/>
        <v>5.5390070054733176E-2</v>
      </c>
      <c r="E37" s="4">
        <f t="shared" si="1"/>
        <v>3.8792808570432218</v>
      </c>
      <c r="F37" s="4">
        <f t="shared" si="2"/>
        <v>3.0863969219439005</v>
      </c>
      <c r="G37" s="4">
        <f t="shared" si="3"/>
        <v>2.3910982319109495</v>
      </c>
      <c r="I37" s="4">
        <f t="shared" si="4"/>
        <v>1.0553900700547332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2.2799999999999998</v>
      </c>
      <c r="B40" s="4">
        <f>IF('True_Odds_Calculator_3-way'!B39="","",'True_Odds_Calculator_3-way'!B39)</f>
        <v>3</v>
      </c>
      <c r="C40" s="4">
        <f>IF('True_Odds_Calculator_3-way'!C39="","",'True_Odds_Calculator_3-way'!C39)</f>
        <v>3.53</v>
      </c>
      <c r="D40" s="4">
        <f t="shared" si="0"/>
        <v>5.5215943541573331E-2</v>
      </c>
      <c r="E40" s="4">
        <f t="shared" si="1"/>
        <v>2.3798691058192714</v>
      </c>
      <c r="F40" s="4">
        <f t="shared" si="2"/>
        <v>3.1753287743292997</v>
      </c>
      <c r="G40" s="4">
        <f t="shared" si="3"/>
        <v>3.7752830070673582</v>
      </c>
      <c r="I40" s="4">
        <f t="shared" si="4"/>
        <v>1.0552159435415733</v>
      </c>
    </row>
    <row r="41" spans="1:9" x14ac:dyDescent="0.2">
      <c r="A41" s="4">
        <f>IF('True_Odds_Calculator_3-way'!A40="","",'True_Odds_Calculator_3-way'!A40)</f>
        <v>5.16</v>
      </c>
      <c r="B41" s="4">
        <f>IF('True_Odds_Calculator_3-way'!B40="","",'True_Odds_Calculator_3-way'!B40)</f>
        <v>3.94</v>
      </c>
      <c r="C41" s="4">
        <f>IF('True_Odds_Calculator_3-way'!C40="","",'True_Odds_Calculator_3-way'!C40)</f>
        <v>1.66</v>
      </c>
      <c r="D41" s="4">
        <f t="shared" si="0"/>
        <v>5.0015194765604676E-2</v>
      </c>
      <c r="E41" s="4">
        <f t="shared" si="1"/>
        <v>5.6456756561438004</v>
      </c>
      <c r="F41" s="4">
        <f t="shared" si="2"/>
        <v>4.2170005211408581</v>
      </c>
      <c r="G41" s="4">
        <f t="shared" si="3"/>
        <v>1.7072482216155924</v>
      </c>
      <c r="I41" s="4">
        <f t="shared" si="4"/>
        <v>1.0500151947656047</v>
      </c>
    </row>
    <row r="42" spans="1:9" x14ac:dyDescent="0.2">
      <c r="A42" s="4">
        <f>IF('True_Odds_Calculator_3-way'!A41="","",'True_Odds_Calculator_3-way'!A41)</f>
        <v>6.35</v>
      </c>
      <c r="B42" s="4">
        <f>IF('True_Odds_Calculator_3-way'!B41="","",'True_Odds_Calculator_3-way'!B41)</f>
        <v>4.01</v>
      </c>
      <c r="C42" s="4">
        <f>IF('True_Odds_Calculator_3-way'!C41="","",'True_Odds_Calculator_3-way'!C41)</f>
        <v>1.56</v>
      </c>
      <c r="D42" s="4">
        <f t="shared" si="0"/>
        <v>4.7882514589762115E-2</v>
      </c>
      <c r="E42" s="4">
        <f t="shared" si="1"/>
        <v>7.0661651870527633</v>
      </c>
      <c r="F42" s="4">
        <f t="shared" si="2"/>
        <v>4.2842015878653825</v>
      </c>
      <c r="G42" s="4">
        <f t="shared" si="3"/>
        <v>1.599834121956609</v>
      </c>
      <c r="I42" s="4">
        <f t="shared" si="4"/>
        <v>1.0478825145897621</v>
      </c>
    </row>
    <row r="43" spans="1:9" x14ac:dyDescent="0.2">
      <c r="A43" s="4">
        <f>IF('True_Odds_Calculator_3-way'!A42="","",'True_Odds_Calculator_3-way'!A42)</f>
        <v>2.76</v>
      </c>
      <c r="B43" s="4">
        <f>IF('True_Odds_Calculator_3-way'!B42="","",'True_Odds_Calculator_3-way'!B42)</f>
        <v>3.41</v>
      </c>
      <c r="C43" s="4">
        <f>IF('True_Odds_Calculator_3-way'!C42="","",'True_Odds_Calculator_3-way'!C42)</f>
        <v>2.58</v>
      </c>
      <c r="D43" s="4">
        <f t="shared" si="0"/>
        <v>4.3170871769325769E-2</v>
      </c>
      <c r="E43" s="4">
        <f t="shared" si="1"/>
        <v>2.874153328402997</v>
      </c>
      <c r="F43" s="4">
        <f t="shared" si="2"/>
        <v>3.585966574592816</v>
      </c>
      <c r="G43" s="4">
        <f t="shared" si="3"/>
        <v>2.6794809546846148</v>
      </c>
      <c r="I43" s="4">
        <f t="shared" si="4"/>
        <v>1.0431708717693258</v>
      </c>
    </row>
    <row r="44" spans="1:9" x14ac:dyDescent="0.2">
      <c r="A44" s="4">
        <f>IF('True_Odds_Calculator_3-way'!A43="","",'True_Odds_Calculator_3-way'!A43)</f>
        <v>5.39</v>
      </c>
      <c r="B44" s="4">
        <f>IF('True_Odds_Calculator_3-way'!B43="","",'True_Odds_Calculator_3-way'!B43)</f>
        <v>3.93</v>
      </c>
      <c r="C44" s="4">
        <f>IF('True_Odds_Calculator_3-way'!C43="","",'True_Odds_Calculator_3-way'!C43)</f>
        <v>1.64</v>
      </c>
      <c r="D44" s="4">
        <f t="shared" si="0"/>
        <v>4.9737780726955449E-2</v>
      </c>
      <c r="E44" s="4">
        <f t="shared" si="1"/>
        <v>5.9189285522811348</v>
      </c>
      <c r="F44" s="4">
        <f t="shared" si="2"/>
        <v>4.2039121730336202</v>
      </c>
      <c r="G44" s="4">
        <f t="shared" si="3"/>
        <v>1.6858379105298675</v>
      </c>
      <c r="I44" s="4">
        <f t="shared" si="4"/>
        <v>1.0497377807269554</v>
      </c>
    </row>
    <row r="45" spans="1:9" x14ac:dyDescent="0.2">
      <c r="A45" s="4">
        <f>IF('True_Odds_Calculator_3-way'!A44="","",'True_Odds_Calculator_3-way'!A44)</f>
        <v>5.26</v>
      </c>
      <c r="B45" s="4">
        <f>IF('True_Odds_Calculator_3-way'!B44="","",'True_Odds_Calculator_3-way'!B44)</f>
        <v>4.08</v>
      </c>
      <c r="C45" s="4">
        <f>IF('True_Odds_Calculator_3-way'!C44="","",'True_Odds_Calculator_3-way'!C44)</f>
        <v>1.68</v>
      </c>
      <c r="D45" s="4">
        <f t="shared" si="0"/>
        <v>3.0450202894846123E-2</v>
      </c>
      <c r="E45" s="4">
        <f t="shared" si="1"/>
        <v>5.556666863940344</v>
      </c>
      <c r="F45" s="4">
        <f t="shared" si="2"/>
        <v>4.2562614746481104</v>
      </c>
      <c r="G45" s="4">
        <f t="shared" si="3"/>
        <v>1.7091445266635719</v>
      </c>
      <c r="I45" s="4">
        <f t="shared" si="4"/>
        <v>1.0304502028948461</v>
      </c>
    </row>
    <row r="46" spans="1:9" x14ac:dyDescent="0.2">
      <c r="A46" s="4">
        <f>IF('True_Odds_Calculator_3-way'!A45="","",'True_Odds_Calculator_3-way'!A45)</f>
        <v>3.73</v>
      </c>
      <c r="B46" s="4">
        <f>IF('True_Odds_Calculator_3-way'!B45="","",'True_Odds_Calculator_3-way'!B45)</f>
        <v>3.84</v>
      </c>
      <c r="C46" s="4">
        <f>IF('True_Odds_Calculator_3-way'!C45="","",'True_Odds_Calculator_3-way'!C45)</f>
        <v>2</v>
      </c>
      <c r="D46" s="4">
        <f t="shared" si="0"/>
        <v>2.8513181411975008E-2</v>
      </c>
      <c r="E46" s="4">
        <f t="shared" si="1"/>
        <v>3.8670938478706938</v>
      </c>
      <c r="F46" s="4">
        <f t="shared" si="2"/>
        <v>3.9854567040142466</v>
      </c>
      <c r="G46" s="4">
        <f t="shared" si="3"/>
        <v>2.0387542464557513</v>
      </c>
      <c r="I46" s="4">
        <f t="shared" si="4"/>
        <v>1.028513181411975</v>
      </c>
    </row>
    <row r="47" spans="1:9" x14ac:dyDescent="0.2">
      <c r="A47" s="4">
        <f>IF('True_Odds_Calculator_3-way'!A46="","",'True_Odds_Calculator_3-way'!A46)</f>
        <v>1.29</v>
      </c>
      <c r="B47" s="4">
        <f>IF('True_Odds_Calculator_3-way'!B46="","",'True_Odds_Calculator_3-way'!B46)</f>
        <v>5.63</v>
      </c>
      <c r="C47" s="4">
        <f>IF('True_Odds_Calculator_3-way'!C46="","",'True_Odds_Calculator_3-way'!C46)</f>
        <v>9.75</v>
      </c>
      <c r="D47" s="4">
        <f t="shared" si="0"/>
        <v>5.5377794441778816E-2</v>
      </c>
      <c r="E47" s="4">
        <f t="shared" si="1"/>
        <v>1.3214673779925961</v>
      </c>
      <c r="F47" s="4">
        <f t="shared" si="2"/>
        <v>6.2829608597761819</v>
      </c>
      <c r="G47" s="4">
        <f t="shared" si="3"/>
        <v>11.889922467603878</v>
      </c>
      <c r="I47" s="4">
        <f t="shared" si="4"/>
        <v>1.0553777944417788</v>
      </c>
    </row>
    <row r="48" spans="1:9" x14ac:dyDescent="0.2">
      <c r="A48" s="4">
        <f>IF('True_Odds_Calculator_3-way'!A47="","",'True_Odds_Calculator_3-way'!A47)</f>
        <v>2.35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2.94</v>
      </c>
      <c r="D48" s="4">
        <f t="shared" si="0"/>
        <v>4.4219501348811807E-2</v>
      </c>
      <c r="E48" s="4">
        <f t="shared" si="1"/>
        <v>2.4343215119830171</v>
      </c>
      <c r="F48" s="4">
        <f t="shared" si="2"/>
        <v>3.7905824746653236</v>
      </c>
      <c r="G48" s="4">
        <f t="shared" si="3"/>
        <v>3.073176443281235</v>
      </c>
      <c r="I48" s="4">
        <f t="shared" si="4"/>
        <v>1.0442195013488118</v>
      </c>
    </row>
    <row r="49" spans="1:9" x14ac:dyDescent="0.2">
      <c r="A49" s="4">
        <f>IF('True_Odds_Calculator_3-way'!A48="","",'True_Odds_Calculator_3-way'!A48)</f>
        <v>2.14</v>
      </c>
      <c r="B49" s="4">
        <f>IF('True_Odds_Calculator_3-way'!B48="","",'True_Odds_Calculator_3-way'!B48)</f>
        <v>3.5</v>
      </c>
      <c r="C49" s="4">
        <f>IF('True_Odds_Calculator_3-way'!C48="","",'True_Odds_Calculator_3-way'!C48)</f>
        <v>3.64</v>
      </c>
      <c r="D49" s="4">
        <f t="shared" si="0"/>
        <v>2.7729280065728501E-2</v>
      </c>
      <c r="E49" s="4">
        <f t="shared" si="1"/>
        <v>2.1831838565022421</v>
      </c>
      <c r="F49" s="4">
        <f t="shared" si="2"/>
        <v>3.6170133729569085</v>
      </c>
      <c r="G49" s="4">
        <f t="shared" si="3"/>
        <v>3.7667311411992257</v>
      </c>
      <c r="I49" s="4">
        <f t="shared" si="4"/>
        <v>1.0277292800657285</v>
      </c>
    </row>
    <row r="50" spans="1:9" x14ac:dyDescent="0.2">
      <c r="A50" s="4">
        <f>IF('True_Odds_Calculator_3-way'!A49="","",'True_Odds_Calculator_3-way'!A49)</f>
        <v>3.11</v>
      </c>
      <c r="B50" s="4">
        <f>IF('True_Odds_Calculator_3-way'!B49="","",'True_Odds_Calculator_3-way'!B49)</f>
        <v>3.66</v>
      </c>
      <c r="C50" s="4">
        <f>IF('True_Odds_Calculator_3-way'!C49="","",'True_Odds_Calculator_3-way'!C49)</f>
        <v>2.31</v>
      </c>
      <c r="D50" s="4">
        <f t="shared" si="0"/>
        <v>2.7667884976408486E-2</v>
      </c>
      <c r="E50" s="4">
        <f t="shared" si="1"/>
        <v>3.2018362655505253</v>
      </c>
      <c r="F50" s="4">
        <f t="shared" si="2"/>
        <v>3.7878584799301374</v>
      </c>
      <c r="G50" s="4">
        <f t="shared" si="3"/>
        <v>2.3602841338436575</v>
      </c>
      <c r="I50" s="4">
        <f t="shared" si="4"/>
        <v>1.0276678849764085</v>
      </c>
    </row>
    <row r="51" spans="1:9" x14ac:dyDescent="0.2">
      <c r="A51" s="4">
        <f>IF('True_Odds_Calculator_3-way'!A50="","",'True_Odds_Calculator_3-way'!A50)</f>
        <v>1.65</v>
      </c>
      <c r="B51" s="4">
        <f>IF('True_Odds_Calculator_3-way'!B50="","",'True_Odds_Calculator_3-way'!B50)</f>
        <v>4.04</v>
      </c>
      <c r="C51" s="4">
        <f>IF('True_Odds_Calculator_3-way'!C50="","",'True_Odds_Calculator_3-way'!C50)</f>
        <v>5.71</v>
      </c>
      <c r="D51" s="4">
        <f t="shared" si="0"/>
        <v>2.8716707047237167E-2</v>
      </c>
      <c r="E51" s="4">
        <f t="shared" si="1"/>
        <v>1.6764786199703545</v>
      </c>
      <c r="F51" s="4">
        <f t="shared" si="2"/>
        <v>4.2025191138054421</v>
      </c>
      <c r="G51" s="4">
        <f t="shared" si="3"/>
        <v>6.0401386726023221</v>
      </c>
      <c r="I51" s="4">
        <f t="shared" si="4"/>
        <v>1.0287167070472372</v>
      </c>
    </row>
    <row r="52" spans="1:9" x14ac:dyDescent="0.2">
      <c r="A52" s="4">
        <f>IF('True_Odds_Calculator_3-way'!A51="","",'True_Odds_Calculator_3-way'!A51)</f>
        <v>2.0699999999999998</v>
      </c>
      <c r="B52" s="4">
        <f>IF('True_Odds_Calculator_3-way'!B51="","",'True_Odds_Calculator_3-way'!B51)</f>
        <v>3.57</v>
      </c>
      <c r="C52" s="4">
        <f>IF('True_Odds_Calculator_3-way'!C51="","",'True_Odds_Calculator_3-way'!C51)</f>
        <v>3.75</v>
      </c>
      <c r="D52" s="4">
        <f t="shared" si="0"/>
        <v>2.9870498924207345E-2</v>
      </c>
      <c r="E52" s="4">
        <f t="shared" si="1"/>
        <v>2.1135618718574998</v>
      </c>
      <c r="F52" s="4">
        <f t="shared" si="2"/>
        <v>3.7015758207190865</v>
      </c>
      <c r="G52" s="4">
        <f t="shared" si="3"/>
        <v>3.8954487470085288</v>
      </c>
      <c r="I52" s="4">
        <f t="shared" si="4"/>
        <v>1.0298704989242073</v>
      </c>
    </row>
    <row r="53" spans="1:9" x14ac:dyDescent="0.2">
      <c r="A53" s="4">
        <f>IF('True_Odds_Calculator_3-way'!A52="","",'True_Odds_Calculator_3-way'!A52)</f>
        <v>2.98</v>
      </c>
      <c r="B53" s="4">
        <f>IF('True_Odds_Calculator_3-way'!B52="","",'True_Odds_Calculator_3-way'!B52)</f>
        <v>2.89</v>
      </c>
      <c r="C53" s="4">
        <f>IF('True_Odds_Calculator_3-way'!C52="","",'True_Odds_Calculator_3-way'!C52)</f>
        <v>2.76</v>
      </c>
      <c r="D53" s="4">
        <f t="shared" si="0"/>
        <v>4.391007162404259E-2</v>
      </c>
      <c r="E53" s="4">
        <f t="shared" si="1"/>
        <v>3.1159075941278376</v>
      </c>
      <c r="F53" s="4">
        <f t="shared" si="2"/>
        <v>3.0176465569832289</v>
      </c>
      <c r="G53" s="4">
        <f t="shared" si="3"/>
        <v>2.8761902211248458</v>
      </c>
      <c r="I53" s="4">
        <f t="shared" si="4"/>
        <v>1.0439100716240426</v>
      </c>
    </row>
    <row r="54" spans="1:9" x14ac:dyDescent="0.2">
      <c r="A54" s="4">
        <f>IF('True_Odds_Calculator_3-way'!A53="","",'True_Odds_Calculator_3-way'!A53)</f>
        <v>2.09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3.68</v>
      </c>
      <c r="D54" s="4">
        <f t="shared" si="0"/>
        <v>4.5193280693776927E-2</v>
      </c>
      <c r="E54" s="4">
        <f t="shared" si="1"/>
        <v>2.1579420551088151</v>
      </c>
      <c r="F54" s="4">
        <f t="shared" si="2"/>
        <v>3.5724387570866916</v>
      </c>
      <c r="G54" s="4">
        <f t="shared" si="3"/>
        <v>3.8959819032435581</v>
      </c>
      <c r="I54" s="4">
        <f t="shared" si="4"/>
        <v>1.0451932806937769</v>
      </c>
    </row>
    <row r="55" spans="1:9" x14ac:dyDescent="0.2">
      <c r="A55" s="4">
        <f>IF('True_Odds_Calculator_3-way'!A54="","",'True_Odds_Calculator_3-way'!A54)</f>
        <v>2.44</v>
      </c>
      <c r="B55" s="4">
        <f>IF('True_Odds_Calculator_3-way'!B54="","",'True_Odds_Calculator_3-way'!B54)</f>
        <v>3.11</v>
      </c>
      <c r="C55" s="4">
        <f>IF('True_Odds_Calculator_3-way'!C54="","",'True_Odds_Calculator_3-way'!C54)</f>
        <v>3.2</v>
      </c>
      <c r="D55" s="4">
        <f t="shared" si="0"/>
        <v>4.3879473933899238E-2</v>
      </c>
      <c r="E55" s="4">
        <f t="shared" si="1"/>
        <v>2.5303030724044895</v>
      </c>
      <c r="F55" s="4">
        <f t="shared" si="2"/>
        <v>3.2582107549350408</v>
      </c>
      <c r="G55" s="4">
        <f t="shared" si="3"/>
        <v>3.3571296903917487</v>
      </c>
      <c r="I55" s="4">
        <f t="shared" si="4"/>
        <v>1.0438794739338992</v>
      </c>
    </row>
    <row r="56" spans="1:9" x14ac:dyDescent="0.2">
      <c r="A56" s="4">
        <f>IF('True_Odds_Calculator_3-way'!A55="","",'True_Odds_Calculator_3-way'!A55)</f>
        <v>3.68</v>
      </c>
      <c r="B56" s="4">
        <f>IF('True_Odds_Calculator_3-way'!B55="","",'True_Odds_Calculator_3-way'!B55)</f>
        <v>3.18</v>
      </c>
      <c r="C56" s="4">
        <f>IF('True_Odds_Calculator_3-way'!C55="","",'True_Odds_Calculator_3-way'!C55)</f>
        <v>2.1800000000000002</v>
      </c>
      <c r="D56" s="4">
        <f t="shared" si="0"/>
        <v>4.4920135570089226E-2</v>
      </c>
      <c r="E56" s="4">
        <f t="shared" si="1"/>
        <v>3.8946003996085334</v>
      </c>
      <c r="F56" s="4">
        <f t="shared" si="2"/>
        <v>3.3389870143105749</v>
      </c>
      <c r="G56" s="4">
        <f t="shared" si="3"/>
        <v>2.2535606482120558</v>
      </c>
      <c r="I56" s="4">
        <f t="shared" si="4"/>
        <v>1.0449201355700892</v>
      </c>
    </row>
    <row r="57" spans="1:9" x14ac:dyDescent="0.2">
      <c r="A57" s="4">
        <f>IF('True_Odds_Calculator_3-way'!A56="","",'True_Odds_Calculator_3-way'!A56)</f>
        <v>1.56</v>
      </c>
      <c r="B57" s="4">
        <f>IF('True_Odds_Calculator_3-way'!B56="","",'True_Odds_Calculator_3-way'!B56)</f>
        <v>3.99</v>
      </c>
      <c r="C57" s="4">
        <f>IF('True_Odds_Calculator_3-way'!C56="","",'True_Odds_Calculator_3-way'!C56)</f>
        <v>6.37</v>
      </c>
      <c r="D57" s="4">
        <f t="shared" si="0"/>
        <v>4.863807871326653E-2</v>
      </c>
      <c r="E57" s="4">
        <f t="shared" si="1"/>
        <v>1.600478996165092</v>
      </c>
      <c r="F57" s="4">
        <f t="shared" si="2"/>
        <v>4.2659591133390773</v>
      </c>
      <c r="G57" s="4">
        <f t="shared" si="3"/>
        <v>7.1036259293074178</v>
      </c>
      <c r="I57" s="4">
        <f t="shared" si="4"/>
        <v>1.0486380787132665</v>
      </c>
    </row>
    <row r="58" spans="1:9" x14ac:dyDescent="0.2">
      <c r="A58" s="4">
        <f>IF('True_Odds_Calculator_3-way'!A57="","",'True_Odds_Calculator_3-way'!A57)</f>
        <v>13.11</v>
      </c>
      <c r="B58" s="4">
        <f>IF('True_Odds_Calculator_3-way'!B57="","",'True_Odds_Calculator_3-way'!B57)</f>
        <v>6.78</v>
      </c>
      <c r="C58" s="4">
        <f>IF('True_Odds_Calculator_3-way'!C57="","",'True_Odds_Calculator_3-way'!C57)</f>
        <v>1.23</v>
      </c>
      <c r="D58" s="4">
        <f t="shared" si="0"/>
        <v>3.6778406098392447E-2</v>
      </c>
      <c r="E58" s="4">
        <f t="shared" si="1"/>
        <v>15.620562308349758</v>
      </c>
      <c r="F58" s="4">
        <f t="shared" si="2"/>
        <v>7.3946362314505985</v>
      </c>
      <c r="G58" s="4">
        <f t="shared" si="3"/>
        <v>1.2488313102819544</v>
      </c>
      <c r="I58" s="4">
        <f t="shared" si="4"/>
        <v>1.0367784060983924</v>
      </c>
    </row>
    <row r="59" spans="1:9" x14ac:dyDescent="0.2">
      <c r="A59" s="4">
        <f>IF('True_Odds_Calculator_3-way'!A58="","",'True_Odds_Calculator_3-way'!A58)</f>
        <v>2.15</v>
      </c>
      <c r="B59" s="4">
        <f>IF('True_Odds_Calculator_3-way'!B58="","",'True_Odds_Calculator_3-way'!B58)</f>
        <v>3.65</v>
      </c>
      <c r="C59" s="4">
        <f>IF('True_Odds_Calculator_3-way'!C58="","",'True_Odds_Calculator_3-way'!C58)</f>
        <v>3.47</v>
      </c>
      <c r="D59" s="4">
        <f t="shared" si="0"/>
        <v>2.7273319849839162E-2</v>
      </c>
      <c r="E59" s="4">
        <f t="shared" si="1"/>
        <v>2.1928614041645385</v>
      </c>
      <c r="F59" s="4">
        <f t="shared" si="2"/>
        <v>3.7752731490734819</v>
      </c>
      <c r="G59" s="4">
        <f t="shared" si="3"/>
        <v>3.5830307908065082</v>
      </c>
      <c r="I59" s="4">
        <f t="shared" si="4"/>
        <v>1.0272733198498392</v>
      </c>
    </row>
    <row r="60" spans="1:9" x14ac:dyDescent="0.2">
      <c r="A60" s="4">
        <f>IF('True_Odds_Calculator_3-way'!A59="","",'True_Odds_Calculator_3-way'!A59)</f>
        <v>1.88</v>
      </c>
      <c r="B60" s="4">
        <f>IF('True_Odds_Calculator_3-way'!B59="","",'True_Odds_Calculator_3-way'!B59)</f>
        <v>3.83</v>
      </c>
      <c r="C60" s="4">
        <f>IF('True_Odds_Calculator_3-way'!C59="","",'True_Odds_Calculator_3-way'!C59)</f>
        <v>4.21</v>
      </c>
      <c r="D60" s="4">
        <f t="shared" si="0"/>
        <v>3.0541190572547894E-2</v>
      </c>
      <c r="E60" s="4">
        <f t="shared" si="1"/>
        <v>1.9166836891388306</v>
      </c>
      <c r="F60" s="4">
        <f t="shared" si="2"/>
        <v>3.9853941857216024</v>
      </c>
      <c r="G60" s="4">
        <f t="shared" si="3"/>
        <v>4.3985181605333175</v>
      </c>
      <c r="I60" s="4">
        <f t="shared" si="4"/>
        <v>1.0305411905725479</v>
      </c>
    </row>
    <row r="61" spans="1:9" x14ac:dyDescent="0.2">
      <c r="A61" s="4">
        <f>IF('True_Odds_Calculator_3-way'!A60="","",'True_Odds_Calculator_3-way'!A60)</f>
        <v>1.43</v>
      </c>
      <c r="B61" s="4">
        <f>IF('True_Odds_Calculator_3-way'!B60="","",'True_Odds_Calculator_3-way'!B60)</f>
        <v>4.57</v>
      </c>
      <c r="C61" s="4">
        <f>IF('True_Odds_Calculator_3-way'!C60="","",'True_Odds_Calculator_3-way'!C60)</f>
        <v>8.25</v>
      </c>
      <c r="D61" s="4">
        <f t="shared" si="0"/>
        <v>3.9331201256803006E-2</v>
      </c>
      <c r="E61" s="4">
        <f t="shared" si="1"/>
        <v>1.4573216812152958</v>
      </c>
      <c r="F61" s="4">
        <f t="shared" si="2"/>
        <v>4.8612601145558694</v>
      </c>
      <c r="G61" s="4">
        <f t="shared" si="3"/>
        <v>9.2505465469243955</v>
      </c>
      <c r="I61" s="4">
        <f t="shared" si="4"/>
        <v>1.039331201256803</v>
      </c>
    </row>
    <row r="62" spans="1:9" x14ac:dyDescent="0.2">
      <c r="A62" s="4">
        <f>IF('True_Odds_Calculator_3-way'!A61="","",'True_Odds_Calculator_3-way'!A61)</f>
        <v>2.0299999999999998</v>
      </c>
      <c r="B62" s="4">
        <f>IF('True_Odds_Calculator_3-way'!B61="","",'True_Odds_Calculator_3-way'!B61)</f>
        <v>3.29</v>
      </c>
      <c r="C62" s="4">
        <f>IF('True_Odds_Calculator_3-way'!C61="","",'True_Odds_Calculator_3-way'!C61)</f>
        <v>4.2</v>
      </c>
      <c r="D62" s="4">
        <f t="shared" si="0"/>
        <v>3.4657443314816794E-2</v>
      </c>
      <c r="E62" s="4">
        <f t="shared" si="1"/>
        <v>2.078749878958071</v>
      </c>
      <c r="F62" s="4">
        <f t="shared" si="2"/>
        <v>3.4199856619404181</v>
      </c>
      <c r="G62" s="4">
        <f t="shared" si="3"/>
        <v>4.4141777617848152</v>
      </c>
      <c r="I62" s="4">
        <f t="shared" si="4"/>
        <v>1.0346574433148168</v>
      </c>
    </row>
    <row r="63" spans="1:9" x14ac:dyDescent="0.2">
      <c r="A63" s="4">
        <f>IF('True_Odds_Calculator_3-way'!A62="","",'True_Odds_Calculator_3-way'!A62)</f>
        <v>1.51</v>
      </c>
      <c r="B63" s="4">
        <f>IF('True_Odds_Calculator_3-way'!B62="","",'True_Odds_Calculator_3-way'!B62)</f>
        <v>4.0199999999999996</v>
      </c>
      <c r="C63" s="4">
        <f>IF('True_Odds_Calculator_3-way'!C62="","",'True_Odds_Calculator_3-way'!C62)</f>
        <v>7.9</v>
      </c>
      <c r="D63" s="4">
        <f t="shared" si="0"/>
        <v>3.7590153015624406E-2</v>
      </c>
      <c r="E63" s="4">
        <f t="shared" si="1"/>
        <v>1.5391207447670079</v>
      </c>
      <c r="F63" s="4">
        <f t="shared" si="2"/>
        <v>4.2332312668349399</v>
      </c>
      <c r="G63" s="4">
        <f t="shared" si="3"/>
        <v>8.767912930171784</v>
      </c>
      <c r="I63" s="4">
        <f t="shared" si="4"/>
        <v>1.0375901530156244</v>
      </c>
    </row>
    <row r="64" spans="1:9" x14ac:dyDescent="0.2">
      <c r="A64" s="4">
        <f>IF('True_Odds_Calculator_3-way'!A63="","",'True_Odds_Calculator_3-way'!A63)</f>
        <v>3.54</v>
      </c>
      <c r="B64" s="4">
        <f>IF('True_Odds_Calculator_3-way'!B63="","",'True_Odds_Calculator_3-way'!B63)</f>
        <v>3.08</v>
      </c>
      <c r="C64" s="4">
        <f>IF('True_Odds_Calculator_3-way'!C63="","",'True_Odds_Calculator_3-way'!C63)</f>
        <v>2.35</v>
      </c>
      <c r="D64" s="4">
        <f t="shared" si="0"/>
        <v>3.2693115275156392E-2</v>
      </c>
      <c r="E64" s="4">
        <f t="shared" si="1"/>
        <v>3.6820454946082455</v>
      </c>
      <c r="F64" s="4">
        <f t="shared" si="2"/>
        <v>3.1869704452696017</v>
      </c>
      <c r="G64" s="4">
        <f t="shared" si="3"/>
        <v>2.4117643367578738</v>
      </c>
      <c r="I64" s="4">
        <f t="shared" si="4"/>
        <v>1.0326931152751564</v>
      </c>
    </row>
    <row r="65" spans="1:9" x14ac:dyDescent="0.2">
      <c r="A65" s="4">
        <f>IF('True_Odds_Calculator_3-way'!A64="","",'True_Odds_Calculator_3-way'!A64)</f>
        <v>1.65</v>
      </c>
      <c r="B65" s="4">
        <f>IF('True_Odds_Calculator_3-way'!B64="","",'True_Odds_Calculator_3-way'!B64)</f>
        <v>3.78</v>
      </c>
      <c r="C65" s="4">
        <f>IF('True_Odds_Calculator_3-way'!C64="","",'True_Odds_Calculator_3-way'!C64)</f>
        <v>5.74</v>
      </c>
      <c r="D65" s="4">
        <f t="shared" si="0"/>
        <v>4.4826898485434974E-2</v>
      </c>
      <c r="E65" s="4">
        <f t="shared" si="1"/>
        <v>1.6917087305420118</v>
      </c>
      <c r="F65" s="4">
        <f t="shared" si="2"/>
        <v>4.0062824108163992</v>
      </c>
      <c r="G65" s="4">
        <f t="shared" si="3"/>
        <v>6.2784993493579497</v>
      </c>
      <c r="I65" s="4">
        <f t="shared" si="4"/>
        <v>1.044826898485435</v>
      </c>
    </row>
    <row r="66" spans="1:9" x14ac:dyDescent="0.2">
      <c r="A66" s="4">
        <f>IF('True_Odds_Calculator_3-way'!A65="","",'True_Odds_Calculator_3-way'!A65)</f>
        <v>2.99</v>
      </c>
      <c r="B66" s="4">
        <f>IF('True_Odds_Calculator_3-way'!B65="","",'True_Odds_Calculator_3-way'!B65)</f>
        <v>3.04</v>
      </c>
      <c r="C66" s="4">
        <f>IF('True_Odds_Calculator_3-way'!C65="","",'True_Odds_Calculator_3-way'!C65)</f>
        <v>2.7</v>
      </c>
      <c r="D66" s="4">
        <f t="shared" si="0"/>
        <v>3.3765899326540172E-2</v>
      </c>
      <c r="E66" s="4">
        <f t="shared" si="1"/>
        <v>3.0941277528522422</v>
      </c>
      <c r="F66" s="4">
        <f t="shared" si="2"/>
        <v>3.1477021263497047</v>
      </c>
      <c r="G66" s="4">
        <f t="shared" si="3"/>
        <v>2.7846227626803519</v>
      </c>
      <c r="I66" s="4">
        <f t="shared" si="4"/>
        <v>1.0337658993265402</v>
      </c>
    </row>
    <row r="67" spans="1:9" x14ac:dyDescent="0.2">
      <c r="A67" s="4">
        <f>IF('True_Odds_Calculator_3-way'!A66="","",'True_Odds_Calculator_3-way'!A66)</f>
        <v>1.63</v>
      </c>
      <c r="B67" s="4">
        <f>IF('True_Odds_Calculator_3-way'!B66="","",'True_Odds_Calculator_3-way'!B66)</f>
        <v>3.55</v>
      </c>
      <c r="C67" s="4">
        <f>IF('True_Odds_Calculator_3-way'!C66="","",'True_Odds_Calculator_3-way'!C66)</f>
        <v>6.99</v>
      </c>
      <c r="D67" s="4">
        <f t="shared" ref="D67:D130" si="5">IF(A67="","",((1/A67)+(1/B67)+(1/C67))-1)</f>
        <v>3.8248589812482248E-2</v>
      </c>
      <c r="E67" s="4">
        <f t="shared" ref="E67:E130" si="6">IF(A67="","",(3*A67)/(3-($D67*A67)))</f>
        <v>1.6645931313376299</v>
      </c>
      <c r="F67" s="4">
        <f t="shared" ref="F67:F130" si="7">IF(B67="","",(3*B67)/(3-($D67*B67)))</f>
        <v>3.7182930336380404</v>
      </c>
      <c r="G67" s="4">
        <f t="shared" ref="G67:G130" si="8">IF(C67="","",(3*C67)/(3-($D67*C67)))</f>
        <v>7.6738911495920767</v>
      </c>
      <c r="I67" s="4">
        <f t="shared" ref="I67:I130" si="9">IF(A67="","",D67+1)</f>
        <v>1.0382485898124822</v>
      </c>
    </row>
    <row r="68" spans="1:9" x14ac:dyDescent="0.2">
      <c r="A68" s="4">
        <f>IF('True_Odds_Calculator_3-way'!A67="","",'True_Odds_Calculator_3-way'!A67)</f>
        <v>2.27</v>
      </c>
      <c r="B68" s="4">
        <f>IF('True_Odds_Calculator_3-way'!B67="","",'True_Odds_Calculator_3-way'!B67)</f>
        <v>3.6</v>
      </c>
      <c r="C68" s="4">
        <f>IF('True_Odds_Calculator_3-way'!C67="","",'True_Odds_Calculator_3-way'!C67)</f>
        <v>3.13</v>
      </c>
      <c r="D68" s="4">
        <f t="shared" si="5"/>
        <v>3.7795230030384985E-2</v>
      </c>
      <c r="E68" s="4">
        <f t="shared" si="6"/>
        <v>2.3368295649515214</v>
      </c>
      <c r="F68" s="4">
        <f t="shared" si="7"/>
        <v>3.771032446522014</v>
      </c>
      <c r="G68" s="4">
        <f t="shared" si="8"/>
        <v>3.2584921989056133</v>
      </c>
      <c r="I68" s="4">
        <f t="shared" si="9"/>
        <v>1.037795230030385</v>
      </c>
    </row>
    <row r="69" spans="1:9" x14ac:dyDescent="0.2">
      <c r="A69" s="4">
        <f>IF('True_Odds_Calculator_3-way'!A68="","",'True_Odds_Calculator_3-way'!A68)</f>
        <v>2.83</v>
      </c>
      <c r="B69" s="4">
        <f>IF('True_Odds_Calculator_3-way'!B68="","",'True_Odds_Calculator_3-way'!B68)</f>
        <v>3.42</v>
      </c>
      <c r="C69" s="4">
        <f>IF('True_Odds_Calculator_3-way'!C68="","",'True_Odds_Calculator_3-way'!C68)</f>
        <v>2.54</v>
      </c>
      <c r="D69" s="4">
        <f t="shared" si="5"/>
        <v>3.9455338679652119E-2</v>
      </c>
      <c r="E69" s="4">
        <f t="shared" si="6"/>
        <v>2.9394032245902064</v>
      </c>
      <c r="F69" s="4">
        <f t="shared" si="7"/>
        <v>3.5810734091834746</v>
      </c>
      <c r="G69" s="4">
        <f t="shared" si="8"/>
        <v>2.6277824390387119</v>
      </c>
      <c r="I69" s="4">
        <f t="shared" si="9"/>
        <v>1.0394553386796521</v>
      </c>
    </row>
    <row r="70" spans="1:9" x14ac:dyDescent="0.2">
      <c r="A70" s="4">
        <f>IF('True_Odds_Calculator_3-way'!A69="","",'True_Odds_Calculator_3-way'!A69)</f>
        <v>2.15</v>
      </c>
      <c r="B70" s="4">
        <f>IF('True_Odds_Calculator_3-way'!B69="","",'True_Odds_Calculator_3-way'!B69)</f>
        <v>3.45</v>
      </c>
      <c r="C70" s="4">
        <f>IF('True_Odds_Calculator_3-way'!C69="","",'True_Odds_Calculator_3-way'!C69)</f>
        <v>3.52</v>
      </c>
      <c r="D70" s="4">
        <f t="shared" si="5"/>
        <v>3.9062260624444622E-2</v>
      </c>
      <c r="E70" s="4">
        <f t="shared" si="6"/>
        <v>2.2119219136961656</v>
      </c>
      <c r="F70" s="4">
        <f t="shared" si="7"/>
        <v>3.6122688974870991</v>
      </c>
      <c r="G70" s="4">
        <f t="shared" si="8"/>
        <v>3.6890818835187398</v>
      </c>
      <c r="I70" s="4">
        <f t="shared" si="9"/>
        <v>1.0390622606244446</v>
      </c>
    </row>
    <row r="71" spans="1:9" x14ac:dyDescent="0.2">
      <c r="A71" s="4">
        <f>IF('True_Odds_Calculator_3-way'!A70="","",'True_Odds_Calculator_3-way'!A70)</f>
        <v>2.19</v>
      </c>
      <c r="B71" s="4">
        <f>IF('True_Odds_Calculator_3-way'!B70="","",'True_Odds_Calculator_3-way'!B70)</f>
        <v>3.38</v>
      </c>
      <c r="C71" s="4">
        <f>IF('True_Odds_Calculator_3-way'!C70="","",'True_Odds_Calculator_3-way'!C70)</f>
        <v>3.5</v>
      </c>
      <c r="D71" s="4">
        <f t="shared" si="5"/>
        <v>3.819327844617626E-2</v>
      </c>
      <c r="E71" s="4">
        <f t="shared" si="6"/>
        <v>2.2528108288285678</v>
      </c>
      <c r="F71" s="4">
        <f t="shared" si="7"/>
        <v>3.5319851855218016</v>
      </c>
      <c r="G71" s="4">
        <f t="shared" si="8"/>
        <v>3.6632291877777834</v>
      </c>
      <c r="I71" s="4">
        <f t="shared" si="9"/>
        <v>1.0381932784461763</v>
      </c>
    </row>
    <row r="72" spans="1:9" x14ac:dyDescent="0.2">
      <c r="A72" s="4">
        <f>IF('True_Odds_Calculator_3-way'!A71="","",'True_Odds_Calculator_3-way'!A71)</f>
        <v>2.58</v>
      </c>
      <c r="B72" s="4">
        <f>IF('True_Odds_Calculator_3-way'!B71="","",'True_Odds_Calculator_3-way'!B71)</f>
        <v>3.34</v>
      </c>
      <c r="C72" s="4">
        <f>IF('True_Odds_Calculator_3-way'!C71="","",'True_Odds_Calculator_3-way'!C71)</f>
        <v>2.94</v>
      </c>
      <c r="D72" s="4">
        <f t="shared" si="5"/>
        <v>2.7134151251365202E-2</v>
      </c>
      <c r="E72" s="4">
        <f t="shared" si="6"/>
        <v>2.641643734145696</v>
      </c>
      <c r="F72" s="4">
        <f t="shared" si="7"/>
        <v>3.444042296578492</v>
      </c>
      <c r="G72" s="4">
        <f t="shared" si="8"/>
        <v>3.0203145997117806</v>
      </c>
      <c r="I72" s="4">
        <f t="shared" si="9"/>
        <v>1.0271341512513652</v>
      </c>
    </row>
    <row r="73" spans="1:9" x14ac:dyDescent="0.2">
      <c r="A73" s="4">
        <f>IF('True_Odds_Calculator_3-way'!A72="","",'True_Odds_Calculator_3-way'!A72)</f>
        <v>2.67</v>
      </c>
      <c r="B73" s="4">
        <f>IF('True_Odds_Calculator_3-way'!B72="","",'True_Odds_Calculator_3-way'!B72)</f>
        <v>3.26</v>
      </c>
      <c r="C73" s="4">
        <f>IF('True_Odds_Calculator_3-way'!C72="","",'True_Odds_Calculator_3-way'!C72)</f>
        <v>2.89</v>
      </c>
      <c r="D73" s="4">
        <f t="shared" si="5"/>
        <v>2.7301062709335966E-2</v>
      </c>
      <c r="E73" s="4">
        <f t="shared" si="6"/>
        <v>2.7364911127712443</v>
      </c>
      <c r="F73" s="4">
        <f t="shared" si="7"/>
        <v>3.3596719065656169</v>
      </c>
      <c r="G73" s="4">
        <f t="shared" si="8"/>
        <v>2.9680600497808567</v>
      </c>
      <c r="I73" s="4">
        <f t="shared" si="9"/>
        <v>1.027301062709336</v>
      </c>
    </row>
    <row r="74" spans="1:9" x14ac:dyDescent="0.2">
      <c r="A74" s="4">
        <f>IF('True_Odds_Calculator_3-way'!A73="","",'True_Odds_Calculator_3-way'!A73)</f>
        <v>2.08</v>
      </c>
      <c r="B74" s="4">
        <f>IF('True_Odds_Calculator_3-way'!B73="","",'True_Odds_Calculator_3-way'!B73)</f>
        <v>3.3</v>
      </c>
      <c r="C74" s="4">
        <f>IF('True_Odds_Calculator_3-way'!C73="","",'True_Odds_Calculator_3-way'!C73)</f>
        <v>4.09</v>
      </c>
      <c r="D74" s="4">
        <f t="shared" si="5"/>
        <v>2.8298311305646306E-2</v>
      </c>
      <c r="E74" s="4">
        <f t="shared" si="6"/>
        <v>2.1216266598415583</v>
      </c>
      <c r="F74" s="4">
        <f t="shared" si="7"/>
        <v>3.4060231745174128</v>
      </c>
      <c r="G74" s="4">
        <f t="shared" si="8"/>
        <v>4.254124245614106</v>
      </c>
      <c r="I74" s="4">
        <f t="shared" si="9"/>
        <v>1.0282983113056463</v>
      </c>
    </row>
    <row r="75" spans="1:9" x14ac:dyDescent="0.2">
      <c r="A75" s="4">
        <f>IF('True_Odds_Calculator_3-way'!A74="","",'True_Odds_Calculator_3-way'!A74)</f>
        <v>2.54</v>
      </c>
      <c r="B75" s="4">
        <f>IF('True_Odds_Calculator_3-way'!B74="","",'True_Odds_Calculator_3-way'!B74)</f>
        <v>3.33</v>
      </c>
      <c r="C75" s="4">
        <f>IF('True_Odds_Calculator_3-way'!C74="","",'True_Odds_Calculator_3-way'!C74)</f>
        <v>3</v>
      </c>
      <c r="D75" s="4">
        <f t="shared" si="5"/>
        <v>2.7334421035208445E-2</v>
      </c>
      <c r="E75" s="4">
        <f t="shared" si="6"/>
        <v>2.6001762511784237</v>
      </c>
      <c r="F75" s="4">
        <f t="shared" si="7"/>
        <v>3.4341977046340411</v>
      </c>
      <c r="G75" s="4">
        <f t="shared" si="8"/>
        <v>3.0843077671083021</v>
      </c>
      <c r="I75" s="4">
        <f t="shared" si="9"/>
        <v>1.0273344210352084</v>
      </c>
    </row>
    <row r="76" spans="1:9" x14ac:dyDescent="0.2">
      <c r="A76" s="4">
        <f>IF('True_Odds_Calculator_3-way'!A75="","",'True_Odds_Calculator_3-way'!A75)</f>
        <v>2.2799999999999998</v>
      </c>
      <c r="B76" s="4">
        <f>IF('True_Odds_Calculator_3-way'!B75="","",'True_Odds_Calculator_3-way'!B75)</f>
        <v>3.68</v>
      </c>
      <c r="C76" s="4">
        <f>IF('True_Odds_Calculator_3-way'!C75="","",'True_Odds_Calculator_3-way'!C75)</f>
        <v>3.15</v>
      </c>
      <c r="D76" s="4">
        <f t="shared" si="5"/>
        <v>2.7795939123170132E-2</v>
      </c>
      <c r="E76" s="4">
        <f t="shared" si="6"/>
        <v>2.329204238608563</v>
      </c>
      <c r="F76" s="4">
        <f t="shared" si="7"/>
        <v>3.8099038217588852</v>
      </c>
      <c r="G76" s="4">
        <f t="shared" si="8"/>
        <v>3.2446989265264827</v>
      </c>
      <c r="I76" s="4">
        <f t="shared" si="9"/>
        <v>1.0277959391231701</v>
      </c>
    </row>
    <row r="77" spans="1:9" x14ac:dyDescent="0.2">
      <c r="A77" s="4">
        <f>IF('True_Odds_Calculator_3-way'!A76="","",'True_Odds_Calculator_3-way'!A76)</f>
        <v>2.29</v>
      </c>
      <c r="B77" s="4">
        <f>IF('True_Odds_Calculator_3-way'!B76="","",'True_Odds_Calculator_3-way'!B76)</f>
        <v>3.27</v>
      </c>
      <c r="C77" s="4">
        <f>IF('True_Odds_Calculator_3-way'!C76="","",'True_Odds_Calculator_3-way'!C76)</f>
        <v>3.49</v>
      </c>
      <c r="D77" s="4">
        <f t="shared" si="5"/>
        <v>2.9024571550338774E-2</v>
      </c>
      <c r="E77" s="4">
        <f t="shared" si="6"/>
        <v>2.3418854629319288</v>
      </c>
      <c r="F77" s="4">
        <f t="shared" si="7"/>
        <v>3.3768321044827445</v>
      </c>
      <c r="G77" s="4">
        <f t="shared" si="8"/>
        <v>3.6119586939629285</v>
      </c>
      <c r="I77" s="4">
        <f t="shared" si="9"/>
        <v>1.0290245715503388</v>
      </c>
    </row>
    <row r="78" spans="1:9" x14ac:dyDescent="0.2">
      <c r="A78" s="4">
        <f>IF('True_Odds_Calculator_3-way'!A77="","",'True_Odds_Calculator_3-way'!A77)</f>
        <v>2.62</v>
      </c>
      <c r="B78" s="4">
        <f>IF('True_Odds_Calculator_3-way'!B77="","",'True_Odds_Calculator_3-way'!B77)</f>
        <v>3.18</v>
      </c>
      <c r="C78" s="4">
        <f>IF('True_Odds_Calculator_3-way'!C77="","",'True_Odds_Calculator_3-way'!C77)</f>
        <v>3.1</v>
      </c>
      <c r="D78" s="4">
        <f t="shared" si="5"/>
        <v>1.8725443279298704E-2</v>
      </c>
      <c r="E78" s="4">
        <f t="shared" si="6"/>
        <v>2.6635586496695121</v>
      </c>
      <c r="F78" s="4">
        <f t="shared" si="7"/>
        <v>3.2443979573208006</v>
      </c>
      <c r="G78" s="4">
        <f t="shared" si="8"/>
        <v>3.1611674029299301</v>
      </c>
      <c r="I78" s="4">
        <f t="shared" si="9"/>
        <v>1.0187254432792987</v>
      </c>
    </row>
    <row r="79" spans="1:9" x14ac:dyDescent="0.2">
      <c r="A79" s="4">
        <f>IF('True_Odds_Calculator_3-way'!A78="","",'True_Odds_Calculator_3-way'!A78)</f>
        <v>3.06</v>
      </c>
      <c r="B79" s="4">
        <f>IF('True_Odds_Calculator_3-way'!B78="","",'True_Odds_Calculator_3-way'!B78)</f>
        <v>3.22</v>
      </c>
      <c r="C79" s="4">
        <f>IF('True_Odds_Calculator_3-way'!C78="","",'True_Odds_Calculator_3-way'!C78)</f>
        <v>2.57</v>
      </c>
      <c r="D79" s="4">
        <f t="shared" si="5"/>
        <v>2.6461450197853953E-2</v>
      </c>
      <c r="E79" s="4">
        <f t="shared" si="6"/>
        <v>3.144882515092239</v>
      </c>
      <c r="F79" s="4">
        <f t="shared" si="7"/>
        <v>3.3141277112415719</v>
      </c>
      <c r="G79" s="4">
        <f t="shared" si="8"/>
        <v>2.6296096813502357</v>
      </c>
      <c r="I79" s="4">
        <f t="shared" si="9"/>
        <v>1.026461450197854</v>
      </c>
    </row>
    <row r="80" spans="1:9" x14ac:dyDescent="0.2">
      <c r="A80" s="4">
        <f>IF('True_Odds_Calculator_3-way'!A79="","",'True_Odds_Calculator_3-way'!A79)</f>
        <v>2.8</v>
      </c>
      <c r="B80" s="4">
        <f>IF('True_Odds_Calculator_3-way'!B79="","",'True_Odds_Calculator_3-way'!B79)</f>
        <v>3.39</v>
      </c>
      <c r="C80" s="4">
        <f>IF('True_Odds_Calculator_3-way'!C79="","",'True_Odds_Calculator_3-way'!C79)</f>
        <v>2.7</v>
      </c>
      <c r="D80" s="4">
        <f t="shared" si="5"/>
        <v>2.2498478250690734E-2</v>
      </c>
      <c r="E80" s="4">
        <f t="shared" si="6"/>
        <v>2.8600571377555575</v>
      </c>
      <c r="F80" s="4">
        <f t="shared" si="7"/>
        <v>3.4784331822253596</v>
      </c>
      <c r="G80" s="4">
        <f t="shared" si="8"/>
        <v>2.7558012000258079</v>
      </c>
      <c r="I80" s="4">
        <f t="shared" si="9"/>
        <v>1.0224984782506907</v>
      </c>
    </row>
    <row r="81" spans="1:9" x14ac:dyDescent="0.2">
      <c r="A81" s="4">
        <f>IF('True_Odds_Calculator_3-way'!A80="","",'True_Odds_Calculator_3-way'!A80)</f>
        <v>1.85</v>
      </c>
      <c r="B81" s="4">
        <f>IF('True_Odds_Calculator_3-way'!B80="","",'True_Odds_Calculator_3-way'!B80)</f>
        <v>3.68</v>
      </c>
      <c r="C81" s="4">
        <f>IF('True_Odds_Calculator_3-way'!C80="","",'True_Odds_Calculator_3-way'!C80)</f>
        <v>4.57</v>
      </c>
      <c r="D81" s="4">
        <f t="shared" si="5"/>
        <v>3.1098051719305575E-2</v>
      </c>
      <c r="E81" s="4">
        <f t="shared" si="6"/>
        <v>1.8861713568848584</v>
      </c>
      <c r="F81" s="4">
        <f t="shared" si="7"/>
        <v>3.825948230772636</v>
      </c>
      <c r="G81" s="4">
        <f t="shared" si="8"/>
        <v>4.7972591108557259</v>
      </c>
      <c r="I81" s="4">
        <f t="shared" si="9"/>
        <v>1.0310980517193056</v>
      </c>
    </row>
    <row r="82" spans="1:9" x14ac:dyDescent="0.2">
      <c r="A82" s="4">
        <f>IF('True_Odds_Calculator_3-way'!A81="","",'True_Odds_Calculator_3-way'!A81)</f>
        <v>1.49</v>
      </c>
      <c r="B82" s="4">
        <f>IF('True_Odds_Calculator_3-way'!B81="","",'True_Odds_Calculator_3-way'!B81)</f>
        <v>4.25</v>
      </c>
      <c r="C82" s="4">
        <f>IF('True_Odds_Calculator_3-way'!C81="","",'True_Odds_Calculator_3-way'!C81)</f>
        <v>7.99</v>
      </c>
      <c r="D82" s="4">
        <f t="shared" si="5"/>
        <v>3.1591502801320503E-2</v>
      </c>
      <c r="E82" s="4">
        <f t="shared" si="6"/>
        <v>1.5137514357524613</v>
      </c>
      <c r="F82" s="4">
        <f t="shared" si="7"/>
        <v>4.4491186546247281</v>
      </c>
      <c r="G82" s="4">
        <f t="shared" si="8"/>
        <v>8.7240284325459854</v>
      </c>
      <c r="I82" s="4">
        <f t="shared" si="9"/>
        <v>1.0315915028013205</v>
      </c>
    </row>
    <row r="83" spans="1:9" x14ac:dyDescent="0.2">
      <c r="A83" s="4">
        <f>IF('True_Odds_Calculator_3-way'!A82="","",'True_Odds_Calculator_3-way'!A82)</f>
        <v>2.3199999999999998</v>
      </c>
      <c r="B83" s="4">
        <f>IF('True_Odds_Calculator_3-way'!B82="","",'True_Odds_Calculator_3-way'!B82)</f>
        <v>3.37</v>
      </c>
      <c r="C83" s="4">
        <f>IF('True_Odds_Calculator_3-way'!C82="","",'True_Odds_Calculator_3-way'!C82)</f>
        <v>3.33</v>
      </c>
      <c r="D83" s="4">
        <f t="shared" si="5"/>
        <v>2.8070688103431385E-2</v>
      </c>
      <c r="E83" s="4">
        <f t="shared" si="6"/>
        <v>2.3714800868801875</v>
      </c>
      <c r="F83" s="4">
        <f t="shared" si="7"/>
        <v>3.4797252709751216</v>
      </c>
      <c r="G83" s="4">
        <f t="shared" si="8"/>
        <v>3.4370945872563605</v>
      </c>
      <c r="I83" s="4">
        <f t="shared" si="9"/>
        <v>1.0280706881034314</v>
      </c>
    </row>
    <row r="84" spans="1:9" x14ac:dyDescent="0.2">
      <c r="A84" s="4">
        <f>IF('True_Odds_Calculator_3-way'!A83="","",'True_Odds_Calculator_3-way'!A83)</f>
        <v>1.71</v>
      </c>
      <c r="B84" s="4">
        <f>IF('True_Odds_Calculator_3-way'!B83="","",'True_Odds_Calculator_3-way'!B83)</f>
        <v>3.91</v>
      </c>
      <c r="C84" s="4">
        <f>IF('True_Odds_Calculator_3-way'!C83="","",'True_Odds_Calculator_3-way'!C83)</f>
        <v>5.21</v>
      </c>
      <c r="D84" s="4">
        <f t="shared" si="5"/>
        <v>3.2488376995262191E-2</v>
      </c>
      <c r="E84" s="4">
        <f t="shared" si="6"/>
        <v>1.7422638959783334</v>
      </c>
      <c r="F84" s="4">
        <f t="shared" si="7"/>
        <v>4.0828822365860731</v>
      </c>
      <c r="G84" s="4">
        <f t="shared" si="8"/>
        <v>5.5215330756252268</v>
      </c>
      <c r="I84" s="4">
        <f t="shared" si="9"/>
        <v>1.0324883769952622</v>
      </c>
    </row>
    <row r="85" spans="1:9" x14ac:dyDescent="0.2">
      <c r="A85" s="4">
        <f>IF('True_Odds_Calculator_3-way'!A84="","",'True_Odds_Calculator_3-way'!A84)</f>
        <v>5.0599999999999996</v>
      </c>
      <c r="B85" s="4">
        <f>IF('True_Odds_Calculator_3-way'!B84="","",'True_Odds_Calculator_3-way'!B84)</f>
        <v>3.9</v>
      </c>
      <c r="C85" s="4">
        <f>IF('True_Odds_Calculator_3-way'!C84="","",'True_Odds_Calculator_3-way'!C84)</f>
        <v>1.74</v>
      </c>
      <c r="D85" s="4">
        <f t="shared" si="5"/>
        <v>2.8751358586441178E-2</v>
      </c>
      <c r="E85" s="4">
        <f t="shared" si="6"/>
        <v>5.317885307546014</v>
      </c>
      <c r="F85" s="4">
        <f t="shared" si="7"/>
        <v>4.0514293265623014</v>
      </c>
      <c r="G85" s="4">
        <f t="shared" si="8"/>
        <v>1.7695079392236608</v>
      </c>
      <c r="I85" s="4">
        <f t="shared" si="9"/>
        <v>1.0287513585864412</v>
      </c>
    </row>
    <row r="86" spans="1:9" x14ac:dyDescent="0.2">
      <c r="A86" s="4">
        <f>IF('True_Odds_Calculator_3-way'!A85="","",'True_Odds_Calculator_3-way'!A85)</f>
        <v>3.83</v>
      </c>
      <c r="B86" s="4">
        <f>IF('True_Odds_Calculator_3-way'!B85="","",'True_Odds_Calculator_3-way'!B85)</f>
        <v>4.04</v>
      </c>
      <c r="C86" s="4">
        <f>IF('True_Odds_Calculator_3-way'!C85="","",'True_Odds_Calculator_3-way'!C85)</f>
        <v>1.92</v>
      </c>
      <c r="D86" s="4">
        <f t="shared" si="5"/>
        <v>2.945469155270608E-2</v>
      </c>
      <c r="E86" s="4">
        <f t="shared" si="6"/>
        <v>3.9796500558330332</v>
      </c>
      <c r="F86" s="4">
        <f t="shared" si="7"/>
        <v>4.2068681656872657</v>
      </c>
      <c r="G86" s="4">
        <f t="shared" si="8"/>
        <v>1.9568893257554625</v>
      </c>
      <c r="I86" s="4">
        <f t="shared" si="9"/>
        <v>1.0294546915527061</v>
      </c>
    </row>
    <row r="87" spans="1:9" x14ac:dyDescent="0.2">
      <c r="A87" s="4">
        <f>IF('True_Odds_Calculator_3-way'!A86="","",'True_Odds_Calculator_3-way'!A86)</f>
        <v>1.89</v>
      </c>
      <c r="B87" s="4">
        <f>IF('True_Odds_Calculator_3-way'!B86="","",'True_Odds_Calculator_3-way'!B86)</f>
        <v>3.63</v>
      </c>
      <c r="C87" s="4">
        <f>IF('True_Odds_Calculator_3-way'!C86="","",'True_Odds_Calculator_3-way'!C86)</f>
        <v>4.45</v>
      </c>
      <c r="D87" s="4">
        <f t="shared" si="5"/>
        <v>2.9301723888036424E-2</v>
      </c>
      <c r="E87" s="4">
        <f t="shared" si="6"/>
        <v>1.9255457400535656</v>
      </c>
      <c r="F87" s="4">
        <f t="shared" si="7"/>
        <v>3.7634328344410126</v>
      </c>
      <c r="G87" s="4">
        <f t="shared" si="8"/>
        <v>4.6522044554632727</v>
      </c>
      <c r="I87" s="4">
        <f t="shared" si="9"/>
        <v>1.0293017238880364</v>
      </c>
    </row>
    <row r="88" spans="1:9" x14ac:dyDescent="0.2">
      <c r="A88" s="4">
        <f>IF('True_Odds_Calculator_3-way'!A87="","",'True_Odds_Calculator_3-way'!A87)</f>
        <v>1.67</v>
      </c>
      <c r="B88" s="4">
        <f>IF('True_Odds_Calculator_3-way'!B87="","",'True_Odds_Calculator_3-way'!B87)</f>
        <v>3.99</v>
      </c>
      <c r="C88" s="4">
        <f>IF('True_Odds_Calculator_3-way'!C87="","",'True_Odds_Calculator_3-way'!C87)</f>
        <v>5.49</v>
      </c>
      <c r="D88" s="4">
        <f t="shared" si="5"/>
        <v>3.1578324102852218E-2</v>
      </c>
      <c r="E88" s="4">
        <f t="shared" si="6"/>
        <v>1.6998815383187735</v>
      </c>
      <c r="F88" s="4">
        <f t="shared" si="7"/>
        <v>4.1649233272600235</v>
      </c>
      <c r="G88" s="4">
        <f t="shared" si="8"/>
        <v>5.8267162177164646</v>
      </c>
      <c r="I88" s="4">
        <f t="shared" si="9"/>
        <v>1.0315783241028522</v>
      </c>
    </row>
    <row r="89" spans="1:9" x14ac:dyDescent="0.2">
      <c r="A89" s="4">
        <f>IF('True_Odds_Calculator_3-way'!A88="","",'True_Odds_Calculator_3-way'!A88)</f>
        <v>1.59</v>
      </c>
      <c r="B89" s="4">
        <f>IF('True_Odds_Calculator_3-way'!B88="","",'True_Odds_Calculator_3-way'!B88)</f>
        <v>4.46</v>
      </c>
      <c r="C89" s="4">
        <f>IF('True_Odds_Calculator_3-way'!C88="","",'True_Odds_Calculator_3-way'!C88)</f>
        <v>5.61</v>
      </c>
      <c r="D89" s="4">
        <f t="shared" si="5"/>
        <v>3.1399183676424247E-2</v>
      </c>
      <c r="E89" s="4">
        <f t="shared" si="6"/>
        <v>1.6169078814047251</v>
      </c>
      <c r="F89" s="4">
        <f t="shared" si="7"/>
        <v>4.6783876978916252</v>
      </c>
      <c r="G89" s="4">
        <f t="shared" si="8"/>
        <v>5.9599470743000253</v>
      </c>
      <c r="I89" s="4">
        <f t="shared" si="9"/>
        <v>1.0313991836764242</v>
      </c>
    </row>
    <row r="90" spans="1:9" x14ac:dyDescent="0.2">
      <c r="A90" s="4">
        <f>IF('True_Odds_Calculator_3-way'!A89="","",'True_Odds_Calculator_3-way'!A89)</f>
        <v>2.48</v>
      </c>
      <c r="B90" s="4">
        <f>IF('True_Odds_Calculator_3-way'!B89="","",'True_Odds_Calculator_3-way'!B89)</f>
        <v>3.02</v>
      </c>
      <c r="C90" s="4">
        <f>IF('True_Odds_Calculator_3-way'!C89="","",'True_Odds_Calculator_3-way'!C89)</f>
        <v>3.29</v>
      </c>
      <c r="D90" s="4">
        <f t="shared" si="5"/>
        <v>3.8303002047337387E-2</v>
      </c>
      <c r="E90" s="4">
        <f t="shared" si="6"/>
        <v>2.5610940068981032</v>
      </c>
      <c r="F90" s="4">
        <f t="shared" si="7"/>
        <v>3.1411162777732642</v>
      </c>
      <c r="G90" s="4">
        <f t="shared" si="8"/>
        <v>3.4342581625147783</v>
      </c>
      <c r="I90" s="4">
        <f t="shared" si="9"/>
        <v>1.0383030020473374</v>
      </c>
    </row>
    <row r="91" spans="1:9" x14ac:dyDescent="0.2">
      <c r="A91" s="4">
        <f>IF('True_Odds_Calculator_3-way'!A90="","",'True_Odds_Calculator_3-way'!A90)</f>
        <v>2.56</v>
      </c>
      <c r="B91" s="4">
        <f>IF('True_Odds_Calculator_3-way'!B90="","",'True_Odds_Calculator_3-way'!B90)</f>
        <v>3.59</v>
      </c>
      <c r="C91" s="4">
        <f>IF('True_Odds_Calculator_3-way'!C90="","",'True_Odds_Calculator_3-way'!C90)</f>
        <v>2.71</v>
      </c>
      <c r="D91" s="4">
        <f t="shared" si="5"/>
        <v>3.8180222070326675E-2</v>
      </c>
      <c r="E91" s="4">
        <f t="shared" si="6"/>
        <v>2.6462148881716905</v>
      </c>
      <c r="F91" s="4">
        <f t="shared" si="7"/>
        <v>3.7618763658069905</v>
      </c>
      <c r="G91" s="4">
        <f t="shared" si="8"/>
        <v>2.8068052166535864</v>
      </c>
      <c r="I91" s="4">
        <f t="shared" si="9"/>
        <v>1.0381802220703267</v>
      </c>
    </row>
    <row r="92" spans="1:9" x14ac:dyDescent="0.2">
      <c r="A92" s="4">
        <f>IF('True_Odds_Calculator_3-way'!A91="","",'True_Odds_Calculator_3-way'!A91)</f>
        <v>1.53</v>
      </c>
      <c r="B92" s="4">
        <f>IF('True_Odds_Calculator_3-way'!B91="","",'True_Odds_Calculator_3-way'!B91)</f>
        <v>4.24</v>
      </c>
      <c r="C92" s="4">
        <f>IF('True_Odds_Calculator_3-way'!C91="","",'True_Odds_Calculator_3-way'!C91)</f>
        <v>6.41</v>
      </c>
      <c r="D92" s="4">
        <f t="shared" si="5"/>
        <v>4.545006809521368E-2</v>
      </c>
      <c r="E92" s="4">
        <f t="shared" si="6"/>
        <v>1.5663062501202207</v>
      </c>
      <c r="F92" s="4">
        <f t="shared" si="7"/>
        <v>4.5310574419133092</v>
      </c>
      <c r="G92" s="4">
        <f t="shared" si="8"/>
        <v>7.0994381177136914</v>
      </c>
      <c r="I92" s="4">
        <f t="shared" si="9"/>
        <v>1.0454500680952137</v>
      </c>
    </row>
    <row r="93" spans="1:9" x14ac:dyDescent="0.2">
      <c r="A93" s="4">
        <f>IF('True_Odds_Calculator_3-way'!A92="","",'True_Odds_Calculator_3-way'!A92)</f>
        <v>2.87</v>
      </c>
      <c r="B93" s="4">
        <f>IF('True_Odds_Calculator_3-way'!B92="","",'True_Odds_Calculator_3-way'!B92)</f>
        <v>2.96</v>
      </c>
      <c r="C93" s="4">
        <f>IF('True_Odds_Calculator_3-way'!C92="","",'True_Odds_Calculator_3-way'!C92)</f>
        <v>2.72</v>
      </c>
      <c r="D93" s="4">
        <f t="shared" si="5"/>
        <v>5.39169524104961E-2</v>
      </c>
      <c r="E93" s="4">
        <f t="shared" si="6"/>
        <v>3.0260872480502656</v>
      </c>
      <c r="F93" s="4">
        <f t="shared" si="7"/>
        <v>3.1263138297949098</v>
      </c>
      <c r="G93" s="4">
        <f t="shared" si="8"/>
        <v>2.8598004995432293</v>
      </c>
      <c r="I93" s="4">
        <f t="shared" si="9"/>
        <v>1.0539169524104961</v>
      </c>
    </row>
    <row r="94" spans="1:9" x14ac:dyDescent="0.2">
      <c r="A94" s="4">
        <f>IF('True_Odds_Calculator_3-way'!A93="","",'True_Odds_Calculator_3-way'!A93)</f>
        <v>2.73</v>
      </c>
      <c r="B94" s="4">
        <f>IF('True_Odds_Calculator_3-way'!B93="","",'True_Odds_Calculator_3-way'!B93)</f>
        <v>2.95</v>
      </c>
      <c r="C94" s="4">
        <f>IF('True_Odds_Calculator_3-way'!C93="","",'True_Odds_Calculator_3-way'!C93)</f>
        <v>2.86</v>
      </c>
      <c r="D94" s="4">
        <f t="shared" si="5"/>
        <v>5.4933766798173522E-2</v>
      </c>
      <c r="E94" s="4">
        <f t="shared" si="6"/>
        <v>2.8736531381273416</v>
      </c>
      <c r="F94" s="4">
        <f t="shared" si="7"/>
        <v>3.1184532435302472</v>
      </c>
      <c r="G94" s="4">
        <f t="shared" si="8"/>
        <v>3.0180561785631141</v>
      </c>
      <c r="I94" s="4">
        <f t="shared" si="9"/>
        <v>1.0549337667981735</v>
      </c>
    </row>
    <row r="95" spans="1:9" x14ac:dyDescent="0.2">
      <c r="A95" s="4">
        <f>IF('True_Odds_Calculator_3-way'!A94="","",'True_Odds_Calculator_3-way'!A94)</f>
        <v>2.89</v>
      </c>
      <c r="B95" s="4">
        <f>IF('True_Odds_Calculator_3-way'!B94="","",'True_Odds_Calculator_3-way'!B94)</f>
        <v>2.93</v>
      </c>
      <c r="C95" s="4">
        <f>IF('True_Odds_Calculator_3-way'!C94="","",'True_Odds_Calculator_3-way'!C94)</f>
        <v>2.8</v>
      </c>
      <c r="D95" s="4">
        <f t="shared" si="5"/>
        <v>4.4460546716176941E-2</v>
      </c>
      <c r="E95" s="4">
        <f t="shared" si="6"/>
        <v>3.0193183930968264</v>
      </c>
      <c r="F95" s="4">
        <f t="shared" si="7"/>
        <v>3.0630052889820196</v>
      </c>
      <c r="G95" s="4">
        <f t="shared" si="8"/>
        <v>2.9212204545902569</v>
      </c>
      <c r="I95" s="4">
        <f t="shared" si="9"/>
        <v>1.0444605467161769</v>
      </c>
    </row>
    <row r="96" spans="1:9" x14ac:dyDescent="0.2">
      <c r="A96" s="4">
        <f>IF('True_Odds_Calculator_3-way'!A95="","",'True_Odds_Calculator_3-way'!A95)</f>
        <v>3.02</v>
      </c>
      <c r="B96" s="4">
        <f>IF('True_Odds_Calculator_3-way'!B95="","",'True_Odds_Calculator_3-way'!B95)</f>
        <v>3.12</v>
      </c>
      <c r="C96" s="4">
        <f>IF('True_Odds_Calculator_3-way'!C95="","",'True_Odds_Calculator_3-way'!C95)</f>
        <v>2.54</v>
      </c>
      <c r="D96" s="4">
        <f t="shared" si="5"/>
        <v>4.5339435728964705E-2</v>
      </c>
      <c r="E96" s="4">
        <f t="shared" si="6"/>
        <v>3.1644299585143583</v>
      </c>
      <c r="F96" s="4">
        <f t="shared" si="7"/>
        <v>3.2743977187155218</v>
      </c>
      <c r="G96" s="4">
        <f t="shared" si="8"/>
        <v>2.6413963073340625</v>
      </c>
      <c r="I96" s="4">
        <f t="shared" si="9"/>
        <v>1.0453394357289647</v>
      </c>
    </row>
    <row r="97" spans="1:9" x14ac:dyDescent="0.2">
      <c r="A97" s="4">
        <f>IF('True_Odds_Calculator_3-way'!A96="","",'True_Odds_Calculator_3-way'!A96)</f>
        <v>1.47</v>
      </c>
      <c r="B97" s="4">
        <f>IF('True_Odds_Calculator_3-way'!B96="","",'True_Odds_Calculator_3-way'!B96)</f>
        <v>4.55</v>
      </c>
      <c r="C97" s="4">
        <f>IF('True_Odds_Calculator_3-way'!C96="","",'True_Odds_Calculator_3-way'!C96)</f>
        <v>6.77</v>
      </c>
      <c r="D97" s="4">
        <f t="shared" si="5"/>
        <v>4.7762816068365854E-2</v>
      </c>
      <c r="E97" s="4">
        <f t="shared" si="6"/>
        <v>1.5052280253650661</v>
      </c>
      <c r="F97" s="4">
        <f t="shared" si="7"/>
        <v>4.9053444839470846</v>
      </c>
      <c r="G97" s="4">
        <f t="shared" si="8"/>
        <v>7.5878551026672172</v>
      </c>
      <c r="I97" s="4">
        <f t="shared" si="9"/>
        <v>1.0477628160683659</v>
      </c>
    </row>
    <row r="98" spans="1:9" x14ac:dyDescent="0.2">
      <c r="A98" s="4">
        <f>IF('True_Odds_Calculator_3-way'!A97="","",'True_Odds_Calculator_3-way'!A97)</f>
        <v>2.6</v>
      </c>
      <c r="B98" s="4">
        <f>IF('True_Odds_Calculator_3-way'!B97="","",'True_Odds_Calculator_3-way'!B97)</f>
        <v>3.14</v>
      </c>
      <c r="C98" s="4">
        <f>IF('True_Odds_Calculator_3-way'!C97="","",'True_Odds_Calculator_3-way'!C97)</f>
        <v>2.94</v>
      </c>
      <c r="D98" s="4">
        <f t="shared" si="5"/>
        <v>4.3222776616770986E-2</v>
      </c>
      <c r="E98" s="4">
        <f t="shared" si="6"/>
        <v>2.7011857138141209</v>
      </c>
      <c r="F98" s="4">
        <f t="shared" si="7"/>
        <v>3.2887840632558949</v>
      </c>
      <c r="G98" s="4">
        <f t="shared" si="8"/>
        <v>3.0700418170283301</v>
      </c>
      <c r="I98" s="4">
        <f t="shared" si="9"/>
        <v>1.043222776616771</v>
      </c>
    </row>
    <row r="99" spans="1:9" x14ac:dyDescent="0.2">
      <c r="A99" s="4">
        <f>IF('True_Odds_Calculator_3-way'!A98="","",'True_Odds_Calculator_3-way'!A98)</f>
        <v>2.99</v>
      </c>
      <c r="B99" s="4">
        <f>IF('True_Odds_Calculator_3-way'!B98="","",'True_Odds_Calculator_3-way'!B98)</f>
        <v>3.27</v>
      </c>
      <c r="C99" s="4">
        <f>IF('True_Odds_Calculator_3-way'!C98="","",'True_Odds_Calculator_3-way'!C98)</f>
        <v>2.58</v>
      </c>
      <c r="D99" s="4">
        <f t="shared" si="5"/>
        <v>2.7855457313439969E-2</v>
      </c>
      <c r="E99" s="4">
        <f t="shared" si="6"/>
        <v>3.0753805786565795</v>
      </c>
      <c r="F99" s="4">
        <f t="shared" si="7"/>
        <v>3.3723941434052342</v>
      </c>
      <c r="G99" s="4">
        <f t="shared" si="8"/>
        <v>2.6433226260961082</v>
      </c>
      <c r="I99" s="4">
        <f t="shared" si="9"/>
        <v>1.02785545731344</v>
      </c>
    </row>
    <row r="100" spans="1:9" x14ac:dyDescent="0.2">
      <c r="A100" s="4">
        <f>IF('True_Odds_Calculator_3-way'!A99="","",'True_Odds_Calculator_3-way'!A99)</f>
        <v>2.97</v>
      </c>
      <c r="B100" s="4">
        <f>IF('True_Odds_Calculator_3-way'!B99="","",'True_Odds_Calculator_3-way'!B99)</f>
        <v>3.16</v>
      </c>
      <c r="C100" s="4">
        <f>IF('True_Odds_Calculator_3-way'!C99="","",'True_Odds_Calculator_3-way'!C99)</f>
        <v>2.67</v>
      </c>
      <c r="D100" s="4">
        <f t="shared" si="5"/>
        <v>2.7687868108860814E-2</v>
      </c>
      <c r="E100" s="4">
        <f t="shared" si="6"/>
        <v>3.0537050775975612</v>
      </c>
      <c r="F100" s="4">
        <f t="shared" si="7"/>
        <v>3.2549285405139718</v>
      </c>
      <c r="G100" s="4">
        <f t="shared" si="8"/>
        <v>2.7374569692923081</v>
      </c>
      <c r="I100" s="4">
        <f t="shared" si="9"/>
        <v>1.0276878681088608</v>
      </c>
    </row>
    <row r="101" spans="1:9" x14ac:dyDescent="0.2">
      <c r="A101" s="4">
        <f>IF('True_Odds_Calculator_3-way'!A100="","",'True_Odds_Calculator_3-way'!A100)</f>
        <v>1.82</v>
      </c>
      <c r="B101" s="4">
        <f>IF('True_Odds_Calculator_3-way'!B100="","",'True_Odds_Calculator_3-way'!B100)</f>
        <v>3.82</v>
      </c>
      <c r="C101" s="4">
        <f>IF('True_Odds_Calculator_3-way'!C100="","",'True_Odds_Calculator_3-way'!C100)</f>
        <v>4.59</v>
      </c>
      <c r="D101" s="4">
        <f t="shared" si="5"/>
        <v>2.9095577909868053E-2</v>
      </c>
      <c r="E101" s="4">
        <f t="shared" si="6"/>
        <v>1.8527026421346147</v>
      </c>
      <c r="F101" s="4">
        <f t="shared" si="7"/>
        <v>3.9669697603057994</v>
      </c>
      <c r="G101" s="4">
        <f t="shared" si="8"/>
        <v>4.8038492796023586</v>
      </c>
      <c r="I101" s="4">
        <f t="shared" si="9"/>
        <v>1.0290955779098681</v>
      </c>
    </row>
    <row r="102" spans="1:9" x14ac:dyDescent="0.2">
      <c r="A102" s="4">
        <f>IF('True_Odds_Calculator_3-way'!A101="","",'True_Odds_Calculator_3-way'!A101)</f>
        <v>3.81</v>
      </c>
      <c r="B102" s="4">
        <f>IF('True_Odds_Calculator_3-way'!B101="","",'True_Odds_Calculator_3-way'!B101)</f>
        <v>3.32</v>
      </c>
      <c r="C102" s="4">
        <f>IF('True_Odds_Calculator_3-way'!C101="","",'True_Odds_Calculator_3-way'!C101)</f>
        <v>2.15</v>
      </c>
      <c r="D102" s="4">
        <f t="shared" si="5"/>
        <v>2.8788289947925705E-2</v>
      </c>
      <c r="E102" s="4">
        <f t="shared" si="6"/>
        <v>3.9545840547368334</v>
      </c>
      <c r="F102" s="4">
        <f t="shared" si="7"/>
        <v>3.4292527020063397</v>
      </c>
      <c r="G102" s="4">
        <f t="shared" si="8"/>
        <v>2.1952924120428317</v>
      </c>
      <c r="I102" s="4">
        <f t="shared" si="9"/>
        <v>1.0287882899479257</v>
      </c>
    </row>
    <row r="103" spans="1:9" x14ac:dyDescent="0.2">
      <c r="A103" s="4">
        <f>IF('True_Odds_Calculator_3-way'!A102="","",'True_Odds_Calculator_3-way'!A102)</f>
        <v>2.75</v>
      </c>
      <c r="B103" s="4">
        <f>IF('True_Odds_Calculator_3-way'!B102="","",'True_Odds_Calculator_3-way'!B102)</f>
        <v>3.51</v>
      </c>
      <c r="C103" s="4">
        <f>IF('True_Odds_Calculator_3-way'!C102="","",'True_Odds_Calculator_3-way'!C102)</f>
        <v>2.5299999999999998</v>
      </c>
      <c r="D103" s="4">
        <f t="shared" si="5"/>
        <v>4.3793565532696199E-2</v>
      </c>
      <c r="E103" s="4">
        <f t="shared" si="6"/>
        <v>2.8650133889683511</v>
      </c>
      <c r="F103" s="4">
        <f t="shared" si="7"/>
        <v>3.6995597894766084</v>
      </c>
      <c r="G103" s="4">
        <f t="shared" si="8"/>
        <v>2.6270227095679961</v>
      </c>
      <c r="I103" s="4">
        <f t="shared" si="9"/>
        <v>1.0437935655326962</v>
      </c>
    </row>
    <row r="104" spans="1:9" x14ac:dyDescent="0.2">
      <c r="A104" s="4">
        <f>IF('True_Odds_Calculator_3-way'!A103="","",'True_Odds_Calculator_3-way'!A103)</f>
        <v>1.89</v>
      </c>
      <c r="B104" s="4">
        <f>IF('True_Odds_Calculator_3-way'!B103="","",'True_Odds_Calculator_3-way'!B103)</f>
        <v>3.28</v>
      </c>
      <c r="C104" s="4">
        <f>IF('True_Odds_Calculator_3-way'!C103="","",'True_Odds_Calculator_3-way'!C103)</f>
        <v>4.67</v>
      </c>
      <c r="D104" s="4">
        <f t="shared" si="5"/>
        <v>4.811134019365082E-2</v>
      </c>
      <c r="E104" s="4">
        <f t="shared" si="6"/>
        <v>1.9490767990746134</v>
      </c>
      <c r="F104" s="4">
        <f t="shared" si="7"/>
        <v>3.4621131477620404</v>
      </c>
      <c r="G104" s="4">
        <f t="shared" si="8"/>
        <v>5.0480664541518854</v>
      </c>
      <c r="I104" s="4">
        <f t="shared" si="9"/>
        <v>1.0481113401936508</v>
      </c>
    </row>
    <row r="105" spans="1:9" x14ac:dyDescent="0.2">
      <c r="A105" s="4">
        <f>IF('True_Odds_Calculator_3-way'!A104="","",'True_Odds_Calculator_3-way'!A104)</f>
        <v>2.2799999999999998</v>
      </c>
      <c r="B105" s="4">
        <f>IF('True_Odds_Calculator_3-way'!B104="","",'True_Odds_Calculator_3-way'!B104)</f>
        <v>3.71</v>
      </c>
      <c r="C105" s="4">
        <f>IF('True_Odds_Calculator_3-way'!C104="","",'True_Odds_Calculator_3-way'!C104)</f>
        <v>2.97</v>
      </c>
      <c r="D105" s="4">
        <f t="shared" si="5"/>
        <v>4.4838606904148204E-2</v>
      </c>
      <c r="E105" s="4">
        <f t="shared" si="6"/>
        <v>2.3604374318579771</v>
      </c>
      <c r="F105" s="4">
        <f t="shared" si="7"/>
        <v>3.9277980122924681</v>
      </c>
      <c r="G105" s="4">
        <f t="shared" si="8"/>
        <v>3.1079631715316696</v>
      </c>
      <c r="I105" s="4">
        <f t="shared" si="9"/>
        <v>1.0448386069041482</v>
      </c>
    </row>
    <row r="106" spans="1:9" x14ac:dyDescent="0.2">
      <c r="A106" s="4">
        <f>IF('True_Odds_Calculator_3-way'!A105="","",'True_Odds_Calculator_3-way'!A105)</f>
        <v>2.4900000000000002</v>
      </c>
      <c r="B106" s="4">
        <f>IF('True_Odds_Calculator_3-way'!B105="","",'True_Odds_Calculator_3-way'!B105)</f>
        <v>3.93</v>
      </c>
      <c r="C106" s="4">
        <f>IF('True_Odds_Calculator_3-way'!C105="","",'True_Odds_Calculator_3-way'!C105)</f>
        <v>2.69</v>
      </c>
      <c r="D106" s="4">
        <f t="shared" si="5"/>
        <v>2.7806563807373452E-2</v>
      </c>
      <c r="E106" s="4">
        <f t="shared" si="6"/>
        <v>2.5488254851438041</v>
      </c>
      <c r="F106" s="4">
        <f t="shared" si="7"/>
        <v>4.0785683729331588</v>
      </c>
      <c r="G106" s="4">
        <f t="shared" si="8"/>
        <v>2.7587854002285339</v>
      </c>
      <c r="I106" s="4">
        <f t="shared" si="9"/>
        <v>1.0278065638073735</v>
      </c>
    </row>
    <row r="107" spans="1:9" x14ac:dyDescent="0.2">
      <c r="A107" s="4">
        <f>IF('True_Odds_Calculator_3-way'!A106="","",'True_Odds_Calculator_3-way'!A106)</f>
        <v>1.82</v>
      </c>
      <c r="B107" s="4">
        <f>IF('True_Odds_Calculator_3-way'!B106="","",'True_Odds_Calculator_3-way'!B106)</f>
        <v>3.92</v>
      </c>
      <c r="C107" s="4">
        <f>IF('True_Odds_Calculator_3-way'!C106="","",'True_Odds_Calculator_3-way'!C106)</f>
        <v>4.4400000000000004</v>
      </c>
      <c r="D107" s="4">
        <f t="shared" si="5"/>
        <v>2.9777815492101123E-2</v>
      </c>
      <c r="E107" s="4">
        <f t="shared" si="6"/>
        <v>1.8534835662701135</v>
      </c>
      <c r="F107" s="4">
        <f t="shared" si="7"/>
        <v>4.0787009441036783</v>
      </c>
      <c r="G107" s="4">
        <f t="shared" si="8"/>
        <v>4.6446972268143947</v>
      </c>
      <c r="I107" s="4">
        <f t="shared" si="9"/>
        <v>1.0297778154921011</v>
      </c>
    </row>
    <row r="108" spans="1: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3.36</v>
      </c>
      <c r="C108" s="4">
        <f>IF('True_Odds_Calculator_3-way'!C107="","",'True_Odds_Calculator_3-way'!C107)</f>
        <v>3.75</v>
      </c>
      <c r="D108" s="4">
        <f t="shared" si="5"/>
        <v>2.7248677248677078E-2</v>
      </c>
      <c r="E108" s="4">
        <f t="shared" si="6"/>
        <v>2.2032251797163394</v>
      </c>
      <c r="F108" s="4">
        <f t="shared" si="7"/>
        <v>3.4657701711491438</v>
      </c>
      <c r="G108" s="4">
        <f t="shared" si="8"/>
        <v>3.882232112290311</v>
      </c>
      <c r="I108" s="4">
        <f t="shared" si="9"/>
        <v>1.0272486772486771</v>
      </c>
    </row>
    <row r="109" spans="1:9" x14ac:dyDescent="0.2">
      <c r="A109" s="4">
        <f>IF('True_Odds_Calculator_3-way'!A108="","",'True_Odds_Calculator_3-way'!A108)</f>
        <v>1.85</v>
      </c>
      <c r="B109" s="4">
        <f>IF('True_Odds_Calculator_3-way'!B108="","",'True_Odds_Calculator_3-way'!B108)</f>
        <v>4.0199999999999996</v>
      </c>
      <c r="C109" s="4">
        <f>IF('True_Odds_Calculator_3-way'!C108="","",'True_Odds_Calculator_3-way'!C108)</f>
        <v>4.17</v>
      </c>
      <c r="D109" s="4">
        <f t="shared" si="5"/>
        <v>2.9104912923231474E-2</v>
      </c>
      <c r="E109" s="4">
        <f t="shared" si="6"/>
        <v>1.8838106900944147</v>
      </c>
      <c r="F109" s="4">
        <f t="shared" si="7"/>
        <v>4.1831450989596188</v>
      </c>
      <c r="G109" s="4">
        <f t="shared" si="8"/>
        <v>4.3458134871421912</v>
      </c>
      <c r="I109" s="4">
        <f t="shared" si="9"/>
        <v>1.0291049129232315</v>
      </c>
    </row>
    <row r="110" spans="1:9" x14ac:dyDescent="0.2">
      <c r="A110" s="4">
        <f>IF('True_Odds_Calculator_3-way'!A109="","",'True_Odds_Calculator_3-way'!A109)</f>
        <v>2.4900000000000002</v>
      </c>
      <c r="B110" s="4">
        <f>IF('True_Odds_Calculator_3-way'!B109="","",'True_Odds_Calculator_3-way'!B109)</f>
        <v>3.21</v>
      </c>
      <c r="C110" s="4">
        <f>IF('True_Odds_Calculator_3-way'!C109="","",'True_Odds_Calculator_3-way'!C109)</f>
        <v>3.18</v>
      </c>
      <c r="D110" s="4">
        <f t="shared" si="5"/>
        <v>2.7598314258621359E-2</v>
      </c>
      <c r="E110" s="4">
        <f t="shared" si="6"/>
        <v>2.5483745997332656</v>
      </c>
      <c r="F110" s="4">
        <f t="shared" si="7"/>
        <v>3.3076763312144872</v>
      </c>
      <c r="G110" s="4">
        <f t="shared" si="8"/>
        <v>3.2758318840624536</v>
      </c>
      <c r="I110" s="4">
        <f t="shared" si="9"/>
        <v>1.0275983142586214</v>
      </c>
    </row>
    <row r="111" spans="1:9" x14ac:dyDescent="0.2">
      <c r="A111" s="4">
        <f>IF('True_Odds_Calculator_3-way'!A110="","",'True_Odds_Calculator_3-way'!A110)</f>
        <v>2.5499999999999998</v>
      </c>
      <c r="B111" s="4">
        <f>IF('True_Odds_Calculator_3-way'!B110="","",'True_Odds_Calculator_3-way'!B110)</f>
        <v>3.54</v>
      </c>
      <c r="C111" s="4">
        <f>IF('True_Odds_Calculator_3-way'!C110="","",'True_Odds_Calculator_3-way'!C110)</f>
        <v>2.83</v>
      </c>
      <c r="D111" s="4">
        <f t="shared" si="5"/>
        <v>2.7999628910676755E-2</v>
      </c>
      <c r="E111" s="4">
        <f t="shared" si="6"/>
        <v>2.6121687933356306</v>
      </c>
      <c r="F111" s="4">
        <f t="shared" si="7"/>
        <v>3.6609563962528329</v>
      </c>
      <c r="G111" s="4">
        <f t="shared" si="8"/>
        <v>2.9067766428440578</v>
      </c>
      <c r="I111" s="4">
        <f t="shared" si="9"/>
        <v>1.0279996289106768</v>
      </c>
    </row>
    <row r="112" spans="1:9" x14ac:dyDescent="0.2">
      <c r="A112" s="4">
        <f>IF('True_Odds_Calculator_3-way'!A111="","",'True_Odds_Calculator_3-way'!A111)</f>
        <v>2.77</v>
      </c>
      <c r="B112" s="4">
        <f>IF('True_Odds_Calculator_3-way'!B111="","",'True_Odds_Calculator_3-way'!B111)</f>
        <v>3.46</v>
      </c>
      <c r="C112" s="4">
        <f>IF('True_Odds_Calculator_3-way'!C111="","",'True_Odds_Calculator_3-way'!C111)</f>
        <v>2.65</v>
      </c>
      <c r="D112" s="4">
        <f t="shared" si="5"/>
        <v>2.7386661931410039E-2</v>
      </c>
      <c r="E112" s="4">
        <f t="shared" si="6"/>
        <v>2.8418622207021413</v>
      </c>
      <c r="F112" s="4">
        <f t="shared" si="7"/>
        <v>3.572851922518737</v>
      </c>
      <c r="G112" s="4">
        <f t="shared" si="8"/>
        <v>2.715696921591487</v>
      </c>
      <c r="I112" s="4">
        <f t="shared" si="9"/>
        <v>1.02738666193141</v>
      </c>
    </row>
    <row r="113" spans="1:9" x14ac:dyDescent="0.2">
      <c r="A113" s="4">
        <f>IF('True_Odds_Calculator_3-way'!A112="","",'True_Odds_Calculator_3-way'!A112)</f>
        <v>1.66</v>
      </c>
      <c r="B113" s="4">
        <f>IF('True_Odds_Calculator_3-way'!B112="","",'True_Odds_Calculator_3-way'!B112)</f>
        <v>3.7</v>
      </c>
      <c r="C113" s="4">
        <f>IF('True_Odds_Calculator_3-way'!C112="","",'True_Odds_Calculator_3-way'!C112)</f>
        <v>5.64</v>
      </c>
      <c r="D113" s="4">
        <f t="shared" si="5"/>
        <v>4.998487336349422E-2</v>
      </c>
      <c r="E113" s="4">
        <f t="shared" si="6"/>
        <v>1.7072187628958109</v>
      </c>
      <c r="F113" s="4">
        <f t="shared" si="7"/>
        <v>3.9430832367064714</v>
      </c>
      <c r="G113" s="4">
        <f t="shared" si="8"/>
        <v>6.2249701697806694</v>
      </c>
      <c r="I113" s="4">
        <f t="shared" si="9"/>
        <v>1.0499848733634942</v>
      </c>
    </row>
    <row r="114" spans="1:9" x14ac:dyDescent="0.2">
      <c r="A114" s="4">
        <f>IF('True_Odds_Calculator_3-way'!A113="","",'True_Odds_Calculator_3-way'!A113)</f>
        <v>3.23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2.27</v>
      </c>
      <c r="D114" s="4">
        <f t="shared" si="5"/>
        <v>3.9143498621510009E-2</v>
      </c>
      <c r="E114" s="4">
        <f t="shared" si="6"/>
        <v>3.3721161496858194</v>
      </c>
      <c r="F114" s="4">
        <f t="shared" si="7"/>
        <v>3.623588731390631</v>
      </c>
      <c r="G114" s="4">
        <f t="shared" si="8"/>
        <v>2.3392863410954434</v>
      </c>
      <c r="I114" s="4">
        <f t="shared" si="9"/>
        <v>1.03914349862151</v>
      </c>
    </row>
    <row r="115" spans="1:9" x14ac:dyDescent="0.2">
      <c r="A115" s="4">
        <f>IF('True_Odds_Calculator_3-way'!A114="","",'True_Odds_Calculator_3-way'!A114)</f>
        <v>4.32</v>
      </c>
      <c r="B115" s="4">
        <f>IF('True_Odds_Calculator_3-way'!B114="","",'True_Odds_Calculator_3-way'!B114)</f>
        <v>3.44</v>
      </c>
      <c r="C115" s="4">
        <f>IF('True_Odds_Calculator_3-way'!C114="","",'True_Odds_Calculator_3-way'!C114)</f>
        <v>1.97</v>
      </c>
      <c r="D115" s="4">
        <f t="shared" si="5"/>
        <v>2.9793369098055633E-2</v>
      </c>
      <c r="E115" s="4">
        <f t="shared" si="6"/>
        <v>4.5136465000624924</v>
      </c>
      <c r="F115" s="4">
        <f t="shared" si="7"/>
        <v>3.5616778247401677</v>
      </c>
      <c r="G115" s="4">
        <f t="shared" si="8"/>
        <v>2.0093107838321216</v>
      </c>
      <c r="I115" s="4">
        <f t="shared" si="9"/>
        <v>1.0297933690980556</v>
      </c>
    </row>
    <row r="116" spans="1:9" x14ac:dyDescent="0.2">
      <c r="A116" s="4">
        <f>IF('True_Odds_Calculator_3-way'!A115="","",'True_Odds_Calculator_3-way'!A115)</f>
        <v>2.29</v>
      </c>
      <c r="B116" s="4">
        <f>IF('True_Odds_Calculator_3-way'!B115="","",'True_Odds_Calculator_3-way'!B115)</f>
        <v>3.27</v>
      </c>
      <c r="C116" s="4">
        <f>IF('True_Odds_Calculator_3-way'!C115="","",'True_Odds_Calculator_3-way'!C115)</f>
        <v>3.26</v>
      </c>
      <c r="D116" s="4">
        <f t="shared" si="5"/>
        <v>4.9240086518609116E-2</v>
      </c>
      <c r="E116" s="4">
        <f t="shared" si="6"/>
        <v>2.3794348650121946</v>
      </c>
      <c r="F116" s="4">
        <f t="shared" si="7"/>
        <v>3.4554604150823072</v>
      </c>
      <c r="G116" s="4">
        <f t="shared" si="8"/>
        <v>3.4442958702917545</v>
      </c>
      <c r="I116" s="4">
        <f t="shared" si="9"/>
        <v>1.0492400865186091</v>
      </c>
    </row>
    <row r="117" spans="1:9" x14ac:dyDescent="0.2">
      <c r="A117" s="4">
        <f>IF('True_Odds_Calculator_3-way'!A116="","",'True_Odds_Calculator_3-way'!A116)</f>
        <v>27.49</v>
      </c>
      <c r="B117" s="4">
        <f>IF('True_Odds_Calculator_3-way'!B116="","",'True_Odds_Calculator_3-way'!B116)</f>
        <v>10</v>
      </c>
      <c r="C117" s="4">
        <f>IF('True_Odds_Calculator_3-way'!C116="","",'True_Odds_Calculator_3-way'!C116)</f>
        <v>1.1200000000000001</v>
      </c>
      <c r="D117" s="4">
        <f t="shared" si="5"/>
        <v>2.923400717143898E-2</v>
      </c>
      <c r="E117" s="4">
        <f t="shared" si="6"/>
        <v>37.548538163842736</v>
      </c>
      <c r="F117" s="4">
        <f t="shared" si="7"/>
        <v>11.079677948698265</v>
      </c>
      <c r="G117" s="4">
        <f t="shared" si="8"/>
        <v>1.1323585949330344</v>
      </c>
      <c r="I117" s="4">
        <f t="shared" si="9"/>
        <v>1.029234007171439</v>
      </c>
    </row>
    <row r="118" spans="1:9" x14ac:dyDescent="0.2">
      <c r="A118" s="4">
        <f>IF('True_Odds_Calculator_3-way'!A117="","",'True_Odds_Calculator_3-way'!A117)</f>
        <v>1.59</v>
      </c>
      <c r="B118" s="4">
        <f>IF('True_Odds_Calculator_3-way'!B117="","",'True_Odds_Calculator_3-way'!B117)</f>
        <v>3.69</v>
      </c>
      <c r="C118" s="4">
        <f>IF('True_Odds_Calculator_3-way'!C117="","",'True_Odds_Calculator_3-way'!C117)</f>
        <v>6.14</v>
      </c>
      <c r="D118" s="4">
        <f t="shared" si="5"/>
        <v>6.279997714856389E-2</v>
      </c>
      <c r="E118" s="4">
        <f t="shared" si="6"/>
        <v>1.644743626959811</v>
      </c>
      <c r="F118" s="4">
        <f t="shared" si="7"/>
        <v>3.998890159047602</v>
      </c>
      <c r="G118" s="4">
        <f t="shared" si="8"/>
        <v>7.0455716978571088</v>
      </c>
      <c r="I118" s="4">
        <f t="shared" si="9"/>
        <v>1.0627999771485639</v>
      </c>
    </row>
    <row r="119" spans="1:9" x14ac:dyDescent="0.2">
      <c r="A119" s="4">
        <f>IF('True_Odds_Calculator_3-way'!A118="","",'True_Odds_Calculator_3-way'!A118)</f>
        <v>2.58</v>
      </c>
      <c r="B119" s="4">
        <f>IF('True_Odds_Calculator_3-way'!B118="","",'True_Odds_Calculator_3-way'!B118)</f>
        <v>3.5</v>
      </c>
      <c r="C119" s="4">
        <f>IF('True_Odds_Calculator_3-way'!C118="","",'True_Odds_Calculator_3-way'!C118)</f>
        <v>2.78</v>
      </c>
      <c r="D119" s="4">
        <f t="shared" si="5"/>
        <v>3.3023415154919133E-2</v>
      </c>
      <c r="E119" s="4">
        <f t="shared" si="6"/>
        <v>2.6554141250308523</v>
      </c>
      <c r="F119" s="4">
        <f t="shared" si="7"/>
        <v>3.6402490308485023</v>
      </c>
      <c r="G119" s="4">
        <f t="shared" si="8"/>
        <v>2.8677582727238105</v>
      </c>
      <c r="I119" s="4">
        <f t="shared" si="9"/>
        <v>1.0330234151549191</v>
      </c>
    </row>
    <row r="120" spans="1:9" x14ac:dyDescent="0.2">
      <c r="A120" s="4">
        <f>IF('True_Odds_Calculator_3-way'!A119="","",'True_Odds_Calculator_3-way'!A119)</f>
        <v>1.6</v>
      </c>
      <c r="B120" s="4">
        <f>IF('True_Odds_Calculator_3-way'!B119="","",'True_Odds_Calculator_3-way'!B119)</f>
        <v>4.05</v>
      </c>
      <c r="C120" s="4">
        <f>IF('True_Odds_Calculator_3-way'!C119="","",'True_Odds_Calculator_3-way'!C119)</f>
        <v>6.03</v>
      </c>
      <c r="D120" s="4">
        <f t="shared" si="5"/>
        <v>3.7751059517228569E-2</v>
      </c>
      <c r="E120" s="4">
        <f t="shared" si="6"/>
        <v>1.6328761627761204</v>
      </c>
      <c r="F120" s="4">
        <f t="shared" si="7"/>
        <v>4.2674879591101202</v>
      </c>
      <c r="G120" s="4">
        <f t="shared" si="8"/>
        <v>6.5251239917839774</v>
      </c>
      <c r="I120" s="4">
        <f t="shared" si="9"/>
        <v>1.0377510595172286</v>
      </c>
    </row>
    <row r="121" spans="1:9" x14ac:dyDescent="0.2">
      <c r="A121" s="4">
        <f>IF('True_Odds_Calculator_3-way'!A120="","",'True_Odds_Calculator_3-way'!A120)</f>
        <v>2.0299999999999998</v>
      </c>
      <c r="B121" s="4">
        <f>IF('True_Odds_Calculator_3-way'!B120="","",'True_Odds_Calculator_3-way'!B120)</f>
        <v>3.96</v>
      </c>
      <c r="C121" s="4">
        <f>IF('True_Odds_Calculator_3-way'!C120="","",'True_Odds_Calculator_3-way'!C120)</f>
        <v>3.53</v>
      </c>
      <c r="D121" s="4">
        <f t="shared" si="5"/>
        <v>2.8422208943846172E-2</v>
      </c>
      <c r="E121" s="4">
        <f t="shared" si="6"/>
        <v>2.0698072816384707</v>
      </c>
      <c r="F121" s="4">
        <f t="shared" si="7"/>
        <v>4.1143597334591711</v>
      </c>
      <c r="G121" s="4">
        <f t="shared" si="8"/>
        <v>3.6521402269871674</v>
      </c>
      <c r="I121" s="4">
        <f t="shared" si="9"/>
        <v>1.0284222089438462</v>
      </c>
    </row>
    <row r="122" spans="1:9" x14ac:dyDescent="0.2">
      <c r="A122" s="4">
        <f>IF('True_Odds_Calculator_3-way'!A121="","",'True_Odds_Calculator_3-way'!A121)</f>
        <v>1.83</v>
      </c>
      <c r="B122" s="4">
        <f>IF('True_Odds_Calculator_3-way'!B121="","",'True_Odds_Calculator_3-way'!B121)</f>
        <v>3.64</v>
      </c>
      <c r="C122" s="4">
        <f>IF('True_Odds_Calculator_3-way'!C121="","",'True_Odds_Calculator_3-way'!C121)</f>
        <v>4.46</v>
      </c>
      <c r="D122" s="4">
        <f t="shared" si="5"/>
        <v>4.5388608793739849E-2</v>
      </c>
      <c r="E122" s="4">
        <f t="shared" si="6"/>
        <v>1.8821100784140943</v>
      </c>
      <c r="F122" s="4">
        <f t="shared" si="7"/>
        <v>3.8521433592462819</v>
      </c>
      <c r="G122" s="4">
        <f t="shared" si="8"/>
        <v>4.7827276107004639</v>
      </c>
      <c r="I122" s="4">
        <f t="shared" si="9"/>
        <v>1.0453886087937398</v>
      </c>
    </row>
    <row r="123" spans="1:9" x14ac:dyDescent="0.2">
      <c r="A123" s="4">
        <f>IF('True_Odds_Calculator_3-way'!A122="","",'True_Odds_Calculator_3-way'!A122)</f>
        <v>2.88</v>
      </c>
      <c r="B123" s="4">
        <f>IF('True_Odds_Calculator_3-way'!B122="","",'True_Odds_Calculator_3-way'!B122)</f>
        <v>3.16</v>
      </c>
      <c r="C123" s="4">
        <f>IF('True_Odds_Calculator_3-way'!C122="","",'True_Odds_Calculator_3-way'!C122)</f>
        <v>2.67</v>
      </c>
      <c r="D123" s="4">
        <f t="shared" si="5"/>
        <v>3.8209753630746413E-2</v>
      </c>
      <c r="E123" s="4">
        <f t="shared" si="6"/>
        <v>2.9896649881295008</v>
      </c>
      <c r="F123" s="4">
        <f t="shared" si="7"/>
        <v>3.2925158859377746</v>
      </c>
      <c r="G123" s="4">
        <f t="shared" si="8"/>
        <v>2.7639942707072622</v>
      </c>
      <c r="I123" s="4">
        <f t="shared" si="9"/>
        <v>1.0382097536307464</v>
      </c>
    </row>
    <row r="124" spans="1:9" x14ac:dyDescent="0.2">
      <c r="A124" s="4">
        <f>IF('True_Odds_Calculator_3-way'!A123="","",'True_Odds_Calculator_3-way'!A123)</f>
        <v>2.21</v>
      </c>
      <c r="B124" s="4">
        <f>IF('True_Odds_Calculator_3-way'!B123="","",'True_Odds_Calculator_3-way'!B123)</f>
        <v>3.75</v>
      </c>
      <c r="C124" s="4">
        <f>IF('True_Odds_Calculator_3-way'!C123="","",'True_Odds_Calculator_3-way'!C123)</f>
        <v>3.75</v>
      </c>
      <c r="D124" s="4">
        <f t="shared" si="5"/>
        <v>-1.4177978883861186E-2</v>
      </c>
      <c r="E124" s="4">
        <f t="shared" si="6"/>
        <v>2.1871563668352758</v>
      </c>
      <c r="F124" s="4">
        <f t="shared" si="7"/>
        <v>3.6846980363097446</v>
      </c>
      <c r="G124" s="4">
        <f t="shared" si="8"/>
        <v>3.6846980363097446</v>
      </c>
      <c r="I124" s="4">
        <f t="shared" si="9"/>
        <v>0.98582202111613881</v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F110" sqref="AF11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2.84</v>
      </c>
      <c r="B3">
        <v>3.16</v>
      </c>
      <c r="C3">
        <v>2.74</v>
      </c>
      <c r="D3" s="20">
        <f>IF(OR($A3="",$B3="",$C3=""),"",(1/A3)+(1/B3)+(1/C3)-1)</f>
        <v>3.3531875908504816E-2</v>
      </c>
      <c r="E3" s="17">
        <f>IF(OR($A3="",$B3="",$C3=""),"",A3*'MPTO_working_3-way'!$I2)</f>
        <v>2.9352305275801536</v>
      </c>
      <c r="F3" s="21">
        <f>IF(OR($A3="",$B3="",$C3=""),"",B3*'MPTO_working_3-way'!$I2)</f>
        <v>3.2659607278708753</v>
      </c>
      <c r="G3" s="22">
        <f>IF(OR($A3="",$B3="",$C3=""),"",C3*'MPTO_working_3-way'!$I2)</f>
        <v>2.8318773399893034</v>
      </c>
      <c r="H3" s="17">
        <f>IF(OR($A3="",$B3="",$C3=""),"",'MPTO_working_3-way'!E2)</f>
        <v>2.9331071125938029</v>
      </c>
      <c r="I3" s="21">
        <f>IF(OR($A3="",$B3="",$C3=""),"",'MPTO_working_3-way'!F2)</f>
        <v>3.2756984645290004</v>
      </c>
      <c r="J3" s="22">
        <f>IF(OR($A3="",$B3="",$C3=""),"",'MPTO_working_3-way'!G2)</f>
        <v>2.8265657817781884</v>
      </c>
      <c r="K3" s="17">
        <f>IF(OR($A3="",$B3="",$C3=""),"",'OddsRatio_working_3-way'!H2)</f>
        <v>2.9343048291549954</v>
      </c>
      <c r="L3" s="21">
        <f>IF(OR($A3="",$B3="",$C3=""),"",'OddsRatio_working_3-way'!I2)</f>
        <v>3.2707056690080383</v>
      </c>
      <c r="M3" s="22">
        <f>IF(OR($A3="",$B3="",$C3=""),"",'OddsRatio_working_3-way'!J2)</f>
        <v>2.8291795667009199</v>
      </c>
      <c r="N3" s="23">
        <f>(1/E3)* 100</f>
        <v>34.068874338957436</v>
      </c>
      <c r="O3" s="24">
        <f>(1/F3)* 100</f>
        <v>30.618861747670607</v>
      </c>
      <c r="P3" s="24">
        <f>(1/G3)* 100</f>
        <v>35.312263913371936</v>
      </c>
      <c r="Q3" t="s">
        <v>153</v>
      </c>
      <c r="R3" t="s">
        <v>189</v>
      </c>
      <c r="S3" s="58" t="s">
        <v>329</v>
      </c>
      <c r="AD3" s="28"/>
      <c r="AE3" s="28"/>
      <c r="AH3" s="37"/>
      <c r="AI3" s="28"/>
      <c r="AJ3" t="s">
        <v>205</v>
      </c>
    </row>
    <row r="4" spans="1:36" s="40" customFormat="1" ht="15" x14ac:dyDescent="0.25">
      <c r="A4">
        <v>2.62</v>
      </c>
      <c r="B4">
        <v>3.27</v>
      </c>
      <c r="C4">
        <v>2.9</v>
      </c>
      <c r="D4" s="20">
        <f t="shared" ref="D4:D67" si="0">IF(OR($A4="",$B4="",$C4=""),"",(1/A4)+(1/B4)+(1/C4)-1)</f>
        <v>3.2317373073390332E-2</v>
      </c>
      <c r="E4" s="17">
        <f>IF(OR($A4="",$B4="",$C4=""),"",A4*'MPTO_working_3-way'!$I3)</f>
        <v>2.7046715174522826</v>
      </c>
      <c r="F4" s="21">
        <f>IF(OR($A4="",$B4="",$C4=""),"",B4*'MPTO_working_3-way'!$I3)</f>
        <v>3.3756778099499862</v>
      </c>
      <c r="G4" s="22">
        <f>IF(OR($A4="",$B4="",$C4=""),"",C4*'MPTO_working_3-way'!$I3)</f>
        <v>2.9937203819128317</v>
      </c>
      <c r="H4" s="17"/>
      <c r="I4" s="21"/>
      <c r="J4" s="22"/>
      <c r="K4" s="17"/>
      <c r="L4" s="21"/>
      <c r="M4" s="22"/>
      <c r="N4" s="23">
        <f t="shared" ref="N4" si="1">(1/E4)* 100</f>
        <v>36.973066546061354</v>
      </c>
      <c r="O4" s="24">
        <f t="shared" ref="O4" si="2">(1/F4)* 100</f>
        <v>29.623680229565981</v>
      </c>
      <c r="P4" s="24">
        <f t="shared" ref="P4" si="3">(1/G4)* 100</f>
        <v>33.403253224372676</v>
      </c>
      <c r="Q4" t="s">
        <v>198</v>
      </c>
      <c r="R4" t="s">
        <v>188</v>
      </c>
      <c r="S4" s="58" t="s">
        <v>329</v>
      </c>
      <c r="AD4" s="37"/>
      <c r="AE4" s="37"/>
      <c r="AH4" s="37"/>
      <c r="AI4" s="37"/>
      <c r="AJ4" t="s">
        <v>205</v>
      </c>
    </row>
    <row r="5" spans="1:36" s="40" customFormat="1" ht="15" x14ac:dyDescent="0.25">
      <c r="A5">
        <v>2.2200000000000002</v>
      </c>
      <c r="B5">
        <v>3.35</v>
      </c>
      <c r="C5">
        <v>3.58</v>
      </c>
      <c r="D5" s="20">
        <f t="shared" si="0"/>
        <v>2.8287522075564953E-2</v>
      </c>
      <c r="E5" s="17">
        <f>IF(OR($A5="",$B5="",$C5=""),"",A5*'MPTO_working_3-way'!$I4)</f>
        <v>2.2827982990077542</v>
      </c>
      <c r="F5" s="21">
        <f>IF(OR($A5="",$B5="",$C5=""),"",B5*'MPTO_working_3-way'!$I4)</f>
        <v>3.4447631989531429</v>
      </c>
      <c r="G5" s="22">
        <f>IF(OR($A5="",$B5="",$C5=""),"",C5*'MPTO_working_3-way'!$I4)</f>
        <v>3.6812693290305227</v>
      </c>
      <c r="H5" s="17"/>
      <c r="I5" s="21"/>
      <c r="J5" s="22"/>
      <c r="K5" s="17"/>
      <c r="L5" s="21"/>
      <c r="M5" s="22"/>
      <c r="N5" s="23">
        <f t="shared" ref="N5:N68" si="4">(1/E5)* 100</f>
        <v>43.805885103150025</v>
      </c>
      <c r="O5" s="24">
        <f t="shared" ref="O5:O68" si="5">(1/F5)* 100</f>
        <v>29.02957162059494</v>
      </c>
      <c r="P5" s="24">
        <f t="shared" ref="P5:P68" si="6">(1/G5)* 100</f>
        <v>27.164543276255042</v>
      </c>
      <c r="Q5" t="s">
        <v>176</v>
      </c>
      <c r="R5" t="s">
        <v>191</v>
      </c>
      <c r="S5" s="58" t="s">
        <v>329</v>
      </c>
      <c r="AD5" s="37"/>
      <c r="AE5" s="37"/>
      <c r="AH5" s="37"/>
      <c r="AI5" s="37"/>
      <c r="AJ5" t="s">
        <v>202</v>
      </c>
    </row>
    <row r="6" spans="1:36" s="40" customFormat="1" ht="15" x14ac:dyDescent="0.25">
      <c r="A6">
        <v>2.4500000000000002</v>
      </c>
      <c r="B6">
        <v>3.47</v>
      </c>
      <c r="C6">
        <v>3.01</v>
      </c>
      <c r="D6" s="20">
        <f t="shared" si="0"/>
        <v>2.8573616967730642E-2</v>
      </c>
      <c r="E6" s="17">
        <f>IF(OR($A6="",$B6="",$C6=""),"",A6*'MPTO_working_3-way'!$I5)</f>
        <v>2.5200053615709401</v>
      </c>
      <c r="F6" s="21">
        <f>IF(OR($A6="",$B6="",$C6=""),"",B6*'MPTO_working_3-way'!$I5)</f>
        <v>3.5691504508780256</v>
      </c>
      <c r="G6" s="22">
        <f>IF(OR($A6="",$B6="",$C6=""),"",C6*'MPTO_working_3-way'!$I5)</f>
        <v>3.096006587072869</v>
      </c>
      <c r="H6" s="17"/>
      <c r="I6" s="21"/>
      <c r="J6" s="22"/>
      <c r="K6" s="17"/>
      <c r="L6" s="21"/>
      <c r="M6" s="22"/>
      <c r="N6" s="23">
        <f t="shared" si="4"/>
        <v>39.682455253849639</v>
      </c>
      <c r="O6" s="24">
        <f t="shared" si="5"/>
        <v>28.017871865109971</v>
      </c>
      <c r="P6" s="24">
        <f t="shared" si="6"/>
        <v>32.299672881040401</v>
      </c>
      <c r="Q6" t="s">
        <v>272</v>
      </c>
      <c r="R6" t="s">
        <v>269</v>
      </c>
      <c r="S6" s="58" t="s">
        <v>329</v>
      </c>
      <c r="AD6" s="37"/>
      <c r="AE6" s="37"/>
      <c r="AH6" s="37"/>
      <c r="AI6" s="37"/>
      <c r="AJ6" t="s">
        <v>305</v>
      </c>
    </row>
    <row r="7" spans="1:36" s="40" customFormat="1" ht="15" x14ac:dyDescent="0.25">
      <c r="A7">
        <v>3.87</v>
      </c>
      <c r="B7">
        <v>3.33</v>
      </c>
      <c r="C7">
        <v>2.13</v>
      </c>
      <c r="D7" s="20">
        <f t="shared" si="0"/>
        <v>2.8181801191955014E-2</v>
      </c>
      <c r="E7" s="17">
        <f>IF(OR($A7="",$B7="",$C7=""),"",A7*'MPTO_working_3-way'!$I6)</f>
        <v>3.9790635706128659</v>
      </c>
      <c r="F7" s="21">
        <f>IF(OR($A7="",$B7="",$C7=""),"",B7*'MPTO_working_3-way'!$I6)</f>
        <v>3.4238453979692101</v>
      </c>
      <c r="G7" s="22">
        <f>IF(OR($A7="",$B7="",$C7=""),"",C7*'MPTO_working_3-way'!$I6)</f>
        <v>2.1900272365388642</v>
      </c>
      <c r="H7" s="17"/>
      <c r="I7" s="21"/>
      <c r="J7" s="22"/>
      <c r="K7" s="17"/>
      <c r="L7" s="21"/>
      <c r="M7" s="22"/>
      <c r="N7" s="23">
        <f t="shared" si="4"/>
        <v>25.131541184348993</v>
      </c>
      <c r="O7" s="24">
        <f t="shared" si="5"/>
        <v>29.206926241270452</v>
      </c>
      <c r="P7" s="24">
        <f t="shared" si="6"/>
        <v>45.661532574380566</v>
      </c>
      <c r="Q7" t="s">
        <v>267</v>
      </c>
      <c r="R7" t="s">
        <v>263</v>
      </c>
      <c r="S7" s="58" t="s">
        <v>329</v>
      </c>
      <c r="AD7" s="37"/>
      <c r="AE7" s="37"/>
      <c r="AH7" s="37"/>
      <c r="AI7" s="37"/>
      <c r="AJ7" t="s">
        <v>305</v>
      </c>
    </row>
    <row r="8" spans="1:36" s="36" customFormat="1" ht="15" x14ac:dyDescent="0.25">
      <c r="A8">
        <v>4.16</v>
      </c>
      <c r="B8">
        <v>3.57</v>
      </c>
      <c r="C8">
        <v>1.97</v>
      </c>
      <c r="D8" s="20">
        <f t="shared" si="0"/>
        <v>2.8110873400511993E-2</v>
      </c>
      <c r="E8" s="17">
        <f>IF(OR($A8="",$B8="",$C8=""),"",A8*'MPTO_working_3-way'!$I7)</f>
        <v>4.2769412333461299</v>
      </c>
      <c r="F8" s="21">
        <f>IF(OR($A8="",$B8="",$C8=""),"",B8*'MPTO_working_3-way'!$I7)</f>
        <v>3.6703558180398277</v>
      </c>
      <c r="G8" s="22">
        <f>IF(OR($A8="",$B8="",$C8=""),"",C8*'MPTO_working_3-way'!$I7)</f>
        <v>2.0253784205990084</v>
      </c>
      <c r="H8" s="17"/>
      <c r="I8" s="21"/>
      <c r="J8" s="22"/>
      <c r="K8" s="17"/>
      <c r="L8" s="21"/>
      <c r="M8" s="22"/>
      <c r="N8" s="23">
        <f t="shared" si="4"/>
        <v>23.381195706017095</v>
      </c>
      <c r="O8" s="24">
        <f t="shared" si="5"/>
        <v>27.245314884322447</v>
      </c>
      <c r="P8" s="24">
        <f t="shared" si="6"/>
        <v>49.373489409660479</v>
      </c>
      <c r="Q8" t="s">
        <v>149</v>
      </c>
      <c r="R8" t="s">
        <v>157</v>
      </c>
      <c r="S8" s="58" t="s">
        <v>329</v>
      </c>
      <c r="AD8" s="37"/>
      <c r="AE8" s="37"/>
      <c r="AH8" s="37"/>
      <c r="AI8" s="37"/>
      <c r="AJ8" t="s">
        <v>203</v>
      </c>
    </row>
    <row r="9" spans="1:36" s="36" customFormat="1" ht="15" x14ac:dyDescent="0.25">
      <c r="A9">
        <v>6.94</v>
      </c>
      <c r="B9">
        <v>3.66</v>
      </c>
      <c r="C9">
        <v>1.63</v>
      </c>
      <c r="D9" s="20">
        <f t="shared" si="0"/>
        <v>3.0813195251357284E-2</v>
      </c>
      <c r="E9" s="17">
        <f>IF(OR($A9="",$B9="",$C9=""),"",A9*'MPTO_working_3-way'!$I8)</f>
        <v>7.1538435750444203</v>
      </c>
      <c r="F9" s="21">
        <f>IF(OR($A9="",$B9="",$C9=""),"",B9*'MPTO_working_3-way'!$I8)</f>
        <v>3.7727762946199679</v>
      </c>
      <c r="G9" s="22">
        <f>IF(OR($A9="",$B9="",$C9=""),"",C9*'MPTO_working_3-way'!$I8)</f>
        <v>1.6802255082597122</v>
      </c>
      <c r="H9" s="17"/>
      <c r="I9" s="21"/>
      <c r="J9" s="22"/>
      <c r="K9" s="17"/>
      <c r="L9" s="21"/>
      <c r="M9" s="22"/>
      <c r="N9" s="23">
        <f t="shared" si="4"/>
        <v>13.978499662592785</v>
      </c>
      <c r="O9" s="24">
        <f t="shared" si="5"/>
        <v>26.505679688085777</v>
      </c>
      <c r="P9" s="24">
        <f t="shared" si="6"/>
        <v>59.515820649321448</v>
      </c>
      <c r="Q9" t="s">
        <v>146</v>
      </c>
      <c r="R9" t="s">
        <v>150</v>
      </c>
      <c r="S9" s="58" t="s">
        <v>329</v>
      </c>
      <c r="AD9" s="37"/>
      <c r="AE9" s="37"/>
      <c r="AH9" s="37"/>
      <c r="AI9" s="37"/>
      <c r="AJ9" t="s">
        <v>203</v>
      </c>
    </row>
    <row r="10" spans="1:36" s="36" customFormat="1" ht="15" x14ac:dyDescent="0.25">
      <c r="A10">
        <v>2.31</v>
      </c>
      <c r="B10">
        <v>3.33</v>
      </c>
      <c r="C10">
        <v>3.41</v>
      </c>
      <c r="D10" s="20">
        <f t="shared" si="0"/>
        <v>2.6455865165542658E-2</v>
      </c>
      <c r="E10" s="17">
        <f>IF(OR($A10="",$B10="",$C10=""),"",A10*'MPTO_working_3-way'!$I9)</f>
        <v>2.3711130485324037</v>
      </c>
      <c r="F10" s="21">
        <f>IF(OR($A10="",$B10="",$C10=""),"",B10*'MPTO_working_3-way'!$I9)</f>
        <v>3.4180980310012572</v>
      </c>
      <c r="G10" s="22">
        <f>IF(OR($A10="",$B10="",$C10=""),"",C10*'MPTO_working_3-way'!$I9)</f>
        <v>3.5002145002145006</v>
      </c>
      <c r="H10" s="17"/>
      <c r="I10" s="21"/>
      <c r="J10" s="22"/>
      <c r="K10" s="17"/>
      <c r="L10" s="21"/>
      <c r="M10" s="22"/>
      <c r="N10" s="23">
        <f t="shared" si="4"/>
        <v>42.174286064468681</v>
      </c>
      <c r="O10" s="24">
        <f t="shared" si="5"/>
        <v>29.256036278955751</v>
      </c>
      <c r="P10" s="24">
        <f t="shared" si="6"/>
        <v>28.569677656575561</v>
      </c>
      <c r="Q10" t="s">
        <v>147</v>
      </c>
      <c r="R10" t="s">
        <v>144</v>
      </c>
      <c r="S10" s="58" t="s">
        <v>329</v>
      </c>
      <c r="AD10" s="37"/>
      <c r="AE10" s="37"/>
      <c r="AH10" s="37"/>
      <c r="AI10" s="37"/>
      <c r="AJ10" t="s">
        <v>203</v>
      </c>
    </row>
    <row r="11" spans="1:36" s="36" customFormat="1" ht="15" x14ac:dyDescent="0.25">
      <c r="A11">
        <v>1.79</v>
      </c>
      <c r="B11">
        <v>3.82</v>
      </c>
      <c r="C11">
        <v>4.74</v>
      </c>
      <c r="D11" s="20">
        <f t="shared" si="0"/>
        <v>3.140978672415784E-2</v>
      </c>
      <c r="E11" s="17">
        <f>IF(OR($A11="",$B11="",$C11=""),"",A11*'MPTO_working_3-way'!$I10)</f>
        <v>1.8462235182362425</v>
      </c>
      <c r="F11" s="21">
        <f>IF(OR($A11="",$B11="",$C11=""),"",B11*'MPTO_working_3-way'!$I10)</f>
        <v>3.9399853852862829</v>
      </c>
      <c r="G11" s="22">
        <f>IF(OR($A11="",$B11="",$C11=""),"",C11*'MPTO_working_3-way'!$I10)</f>
        <v>4.8888823890725082</v>
      </c>
      <c r="H11" s="17"/>
      <c r="I11" s="21"/>
      <c r="J11" s="22"/>
      <c r="K11" s="17"/>
      <c r="L11" s="21"/>
      <c r="M11" s="22"/>
      <c r="N11" s="23">
        <f t="shared" si="4"/>
        <v>54.164622545558984</v>
      </c>
      <c r="O11" s="24">
        <f t="shared" si="5"/>
        <v>25.380804805379732</v>
      </c>
      <c r="P11" s="24">
        <f t="shared" si="6"/>
        <v>20.454572649061305</v>
      </c>
      <c r="Q11" t="s">
        <v>76</v>
      </c>
      <c r="R11" t="s">
        <v>102</v>
      </c>
      <c r="S11" s="58" t="s">
        <v>329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1.42</v>
      </c>
      <c r="B12">
        <v>4.75</v>
      </c>
      <c r="C12">
        <v>8.59</v>
      </c>
      <c r="D12" s="20">
        <f t="shared" si="0"/>
        <v>3.1166103292138203E-2</v>
      </c>
      <c r="E12" s="17">
        <f>IF(OR($A12="",$B12="",$C12=""),"",A12*'MPTO_working_3-way'!$I11)</f>
        <v>1.4642558666748362</v>
      </c>
      <c r="F12" s="21">
        <f>IF(OR($A12="",$B12="",$C12=""),"",B12*'MPTO_working_3-way'!$I11)</f>
        <v>4.8980389906376569</v>
      </c>
      <c r="G12" s="22">
        <f>IF(OR($A12="",$B12="",$C12=""),"",C12*'MPTO_working_3-way'!$I11)</f>
        <v>8.8577168272794662</v>
      </c>
      <c r="H12" s="17"/>
      <c r="I12" s="21"/>
      <c r="J12" s="22"/>
      <c r="K12" s="17"/>
      <c r="L12" s="21"/>
      <c r="M12" s="22"/>
      <c r="N12" s="23">
        <f t="shared" si="4"/>
        <v>68.294075015105776</v>
      </c>
      <c r="O12" s="24">
        <f t="shared" si="5"/>
        <v>20.416334004515832</v>
      </c>
      <c r="P12" s="24">
        <f t="shared" si="6"/>
        <v>11.289590980378373</v>
      </c>
      <c r="Q12" t="s">
        <v>103</v>
      </c>
      <c r="R12" t="s">
        <v>100</v>
      </c>
      <c r="S12" s="58" t="s">
        <v>329</v>
      </c>
      <c r="AD12" s="37"/>
      <c r="AE12" s="37"/>
      <c r="AH12" s="37"/>
      <c r="AI12" s="37"/>
      <c r="AJ12" t="s">
        <v>93</v>
      </c>
    </row>
    <row r="13" spans="1:36" s="36" customFormat="1" ht="15" x14ac:dyDescent="0.25">
      <c r="A13">
        <v>27.71</v>
      </c>
      <c r="B13">
        <v>7.49</v>
      </c>
      <c r="C13">
        <v>1.1399999999999999</v>
      </c>
      <c r="D13" s="20">
        <f t="shared" si="0"/>
        <v>4.6792385774603318E-2</v>
      </c>
      <c r="E13" s="17">
        <f>IF(OR($A13="",$B13="",$C13=""),"",A13*'MPTO_working_3-way'!$I12)</f>
        <v>29.00661700981426</v>
      </c>
      <c r="F13" s="21">
        <f>IF(OR($A13="",$B13="",$C13=""),"",B13*'MPTO_working_3-way'!$I12)</f>
        <v>7.8404749694517788</v>
      </c>
      <c r="G13" s="22">
        <f>IF(OR($A13="",$B13="",$C13=""),"",C13*'MPTO_working_3-way'!$I12)</f>
        <v>1.1933433197830476</v>
      </c>
      <c r="H13" s="17"/>
      <c r="I13" s="21"/>
      <c r="J13" s="22"/>
      <c r="K13" s="17"/>
      <c r="L13" s="21"/>
      <c r="M13" s="22"/>
      <c r="N13" s="23">
        <f t="shared" si="4"/>
        <v>3.4474892389610776</v>
      </c>
      <c r="O13" s="24">
        <f t="shared" si="5"/>
        <v>12.754329347344653</v>
      </c>
      <c r="P13" s="24">
        <f t="shared" si="6"/>
        <v>83.798181413694266</v>
      </c>
      <c r="Q13" t="s">
        <v>92</v>
      </c>
      <c r="R13" t="s">
        <v>78</v>
      </c>
      <c r="S13" s="58" t="s">
        <v>329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2.56</v>
      </c>
      <c r="B14">
        <v>3.1</v>
      </c>
      <c r="C14">
        <v>3.03</v>
      </c>
      <c r="D14" s="20">
        <f t="shared" si="0"/>
        <v>4.3238648461620288E-2</v>
      </c>
      <c r="E14" s="17">
        <f>IF(OR($A14="",$B14="",$C14=""),"",A14*'MPTO_working_3-way'!$I13)</f>
        <v>2.670690940061748</v>
      </c>
      <c r="F14" s="21">
        <f>IF(OR($A14="",$B14="",$C14=""),"",B14*'MPTO_working_3-way'!$I13)</f>
        <v>3.2340398102310228</v>
      </c>
      <c r="G14" s="22">
        <f>IF(OR($A14="",$B14="",$C14=""),"",C14*'MPTO_working_3-way'!$I13)</f>
        <v>3.1610131048387093</v>
      </c>
      <c r="H14" s="17"/>
      <c r="I14" s="21"/>
      <c r="J14" s="22"/>
      <c r="K14" s="17"/>
      <c r="L14" s="21"/>
      <c r="M14" s="22"/>
      <c r="N14" s="23">
        <f t="shared" si="4"/>
        <v>37.443493928836233</v>
      </c>
      <c r="O14" s="24">
        <f t="shared" si="5"/>
        <v>30.92107885736154</v>
      </c>
      <c r="P14" s="24">
        <f t="shared" si="6"/>
        <v>31.635427213802238</v>
      </c>
      <c r="Q14" t="s">
        <v>72</v>
      </c>
      <c r="R14" t="s">
        <v>73</v>
      </c>
      <c r="S14" s="58" t="s">
        <v>329</v>
      </c>
      <c r="AD14" s="37"/>
      <c r="AE14" s="37"/>
      <c r="AH14" s="37"/>
      <c r="AI14" s="37"/>
      <c r="AJ14" t="s">
        <v>94</v>
      </c>
    </row>
    <row r="15" spans="1:36" s="36" customFormat="1" ht="15" x14ac:dyDescent="0.25">
      <c r="A15">
        <v>2.04</v>
      </c>
      <c r="B15">
        <v>3.63</v>
      </c>
      <c r="C15">
        <v>3.7</v>
      </c>
      <c r="D15" s="20">
        <f t="shared" si="0"/>
        <v>3.59484423655545E-2</v>
      </c>
      <c r="E15" s="17">
        <f>IF(OR($A15="",$B15="",$C15=""),"",A15*'MPTO_working_3-way'!$I14)</f>
        <v>2.1133348224257311</v>
      </c>
      <c r="F15" s="21">
        <f>IF(OR($A15="",$B15="",$C15=""),"",B15*'MPTO_working_3-way'!$I14)</f>
        <v>3.7604928457869629</v>
      </c>
      <c r="G15" s="22">
        <f>IF(OR($A15="",$B15="",$C15=""),"",C15*'MPTO_working_3-way'!$I14)</f>
        <v>3.8330092367525519</v>
      </c>
      <c r="H15" s="17"/>
      <c r="I15" s="21"/>
      <c r="J15" s="22"/>
      <c r="K15" s="17"/>
      <c r="L15" s="21"/>
      <c r="M15" s="22"/>
      <c r="N15" s="23">
        <f t="shared" si="4"/>
        <v>47.318578645866374</v>
      </c>
      <c r="O15" s="24">
        <f t="shared" si="5"/>
        <v>26.592259073710029</v>
      </c>
      <c r="P15" s="24">
        <f t="shared" si="6"/>
        <v>26.089162280423615</v>
      </c>
      <c r="Q15" t="s">
        <v>258</v>
      </c>
      <c r="R15" t="s">
        <v>199</v>
      </c>
      <c r="S15" s="58" t="s">
        <v>330</v>
      </c>
      <c r="AD15" s="37"/>
      <c r="AE15" s="37"/>
      <c r="AH15" s="37"/>
      <c r="AI15" s="37"/>
      <c r="AJ15" t="s">
        <v>205</v>
      </c>
    </row>
    <row r="16" spans="1:36" s="36" customFormat="1" ht="15" x14ac:dyDescent="0.25">
      <c r="A16">
        <v>2.98</v>
      </c>
      <c r="B16">
        <v>3.08</v>
      </c>
      <c r="C16">
        <v>2.68</v>
      </c>
      <c r="D16" s="20">
        <f t="shared" si="0"/>
        <v>3.3380122832191272E-2</v>
      </c>
      <c r="E16" s="17">
        <f>IF(OR($A16="",$B16="",$C16=""),"",A16*'MPTO_working_3-way'!$I15)</f>
        <v>3.0794727660399301</v>
      </c>
      <c r="F16" s="21">
        <f>IF(OR($A16="",$B16="",$C16=""),"",B16*'MPTO_working_3-way'!$I15)</f>
        <v>3.1828107783231494</v>
      </c>
      <c r="G16" s="22">
        <f>IF(OR($A16="",$B16="",$C16=""),"",C16*'MPTO_working_3-way'!$I15)</f>
        <v>2.7694587291902728</v>
      </c>
      <c r="H16" s="17"/>
      <c r="I16" s="21"/>
      <c r="J16" s="22"/>
      <c r="K16" s="17"/>
      <c r="L16" s="21"/>
      <c r="M16" s="22"/>
      <c r="N16" s="23">
        <f t="shared" si="4"/>
        <v>32.473091206646941</v>
      </c>
      <c r="O16" s="24">
        <f t="shared" si="5"/>
        <v>31.418770063573991</v>
      </c>
      <c r="P16" s="24">
        <f t="shared" si="6"/>
        <v>36.108138729779064</v>
      </c>
      <c r="Q16" t="s">
        <v>173</v>
      </c>
      <c r="R16" t="s">
        <v>193</v>
      </c>
      <c r="S16" s="58" t="s">
        <v>330</v>
      </c>
      <c r="AD16" s="37"/>
      <c r="AE16" s="37"/>
      <c r="AH16" s="37"/>
      <c r="AI16" s="37"/>
      <c r="AJ16" t="s">
        <v>205</v>
      </c>
    </row>
    <row r="17" spans="1:36" s="36" customFormat="1" ht="15" x14ac:dyDescent="0.25">
      <c r="A17">
        <v>2.42</v>
      </c>
      <c r="B17">
        <v>3.22</v>
      </c>
      <c r="C17">
        <v>3.12</v>
      </c>
      <c r="D17" s="20">
        <f t="shared" si="0"/>
        <v>4.4294967219868475E-2</v>
      </c>
      <c r="E17" s="17">
        <f>IF(OR($A17="",$B17="",$C17=""),"",A17*'MPTO_working_3-way'!$I16)</f>
        <v>2.5271938206720814</v>
      </c>
      <c r="F17" s="21">
        <f>IF(OR($A17="",$B17="",$C17=""),"",B17*'MPTO_working_3-way'!$I16)</f>
        <v>3.3626297944479768</v>
      </c>
      <c r="G17" s="22">
        <f>IF(OR($A17="",$B17="",$C17=""),"",C17*'MPTO_working_3-way'!$I16)</f>
        <v>3.2582002977259896</v>
      </c>
      <c r="H17" s="17"/>
      <c r="I17" s="21"/>
      <c r="J17" s="22"/>
      <c r="K17" s="17"/>
      <c r="L17" s="21"/>
      <c r="M17" s="22"/>
      <c r="N17" s="23">
        <f t="shared" si="4"/>
        <v>39.56958076662518</v>
      </c>
      <c r="O17" s="24">
        <f t="shared" si="5"/>
        <v>29.738629023364261</v>
      </c>
      <c r="P17" s="24">
        <f t="shared" si="6"/>
        <v>30.691790210010556</v>
      </c>
      <c r="Q17" t="s">
        <v>197</v>
      </c>
      <c r="R17" t="s">
        <v>183</v>
      </c>
      <c r="S17" s="58" t="s">
        <v>330</v>
      </c>
      <c r="AD17" s="37"/>
      <c r="AE17" s="37"/>
      <c r="AH17" s="37"/>
      <c r="AI17" s="37"/>
      <c r="AJ17" t="s">
        <v>205</v>
      </c>
    </row>
    <row r="18" spans="1:36" s="36" customFormat="1" ht="15" x14ac:dyDescent="0.25">
      <c r="A18">
        <v>2.83</v>
      </c>
      <c r="B18">
        <v>3.17</v>
      </c>
      <c r="C18">
        <v>2.66</v>
      </c>
      <c r="D18" s="20">
        <f t="shared" si="0"/>
        <v>4.4754153332635438E-2</v>
      </c>
      <c r="E18" s="17">
        <f>IF(OR($A18="",$B18="",$C18=""),"",A18*'MPTO_working_3-way'!$I17)</f>
        <v>2.9566542539313585</v>
      </c>
      <c r="F18" s="21">
        <f>IF(OR($A18="",$B18="",$C18=""),"",B18*'MPTO_working_3-way'!$I17)</f>
        <v>3.3118706660644541</v>
      </c>
      <c r="G18" s="22">
        <f>IF(OR($A18="",$B18="",$C18=""),"",C18*'MPTO_working_3-way'!$I17)</f>
        <v>2.7790460478648105</v>
      </c>
      <c r="H18" s="17"/>
      <c r="I18" s="21"/>
      <c r="J18" s="22"/>
      <c r="K18" s="17"/>
      <c r="L18" s="21"/>
      <c r="M18" s="22"/>
      <c r="N18" s="23">
        <f t="shared" si="4"/>
        <v>33.82201346912089</v>
      </c>
      <c r="O18" s="24">
        <f t="shared" si="5"/>
        <v>30.194415809972284</v>
      </c>
      <c r="P18" s="24">
        <f t="shared" si="6"/>
        <v>35.983570720906819</v>
      </c>
      <c r="Q18" t="s">
        <v>196</v>
      </c>
      <c r="R18" t="s">
        <v>194</v>
      </c>
      <c r="S18" s="58" t="s">
        <v>330</v>
      </c>
      <c r="AD18" s="37"/>
      <c r="AE18" s="37"/>
      <c r="AH18" s="37"/>
      <c r="AI18" s="37"/>
      <c r="AJ18" t="s">
        <v>205</v>
      </c>
    </row>
    <row r="19" spans="1:36" s="36" customFormat="1" ht="15" x14ac:dyDescent="0.25">
      <c r="A19">
        <v>2.6</v>
      </c>
      <c r="B19">
        <v>2.97</v>
      </c>
      <c r="C19">
        <v>3.1</v>
      </c>
      <c r="D19" s="20">
        <f t="shared" si="0"/>
        <v>4.3896366477011561E-2</v>
      </c>
      <c r="E19" s="17">
        <f>IF(OR($A19="",$B19="",$C19=""),"",A19*'MPTO_working_3-way'!$I18)</f>
        <v>2.71413055284023</v>
      </c>
      <c r="F19" s="21">
        <f>IF(OR($A19="",$B19="",$C19=""),"",B19*'MPTO_working_3-way'!$I18)</f>
        <v>3.1003722084367245</v>
      </c>
      <c r="G19" s="22">
        <f>IF(OR($A19="",$B19="",$C19=""),"",C19*'MPTO_working_3-way'!$I18)</f>
        <v>3.2360787360787358</v>
      </c>
      <c r="H19" s="17"/>
      <c r="I19" s="21"/>
      <c r="J19" s="22"/>
      <c r="K19" s="17"/>
      <c r="L19" s="21"/>
      <c r="M19" s="22"/>
      <c r="N19" s="23">
        <f t="shared" si="4"/>
        <v>36.844211453039343</v>
      </c>
      <c r="O19" s="24">
        <f t="shared" si="5"/>
        <v>32.254191844411544</v>
      </c>
      <c r="P19" s="24">
        <f t="shared" si="6"/>
        <v>30.901596702549121</v>
      </c>
      <c r="Q19" t="s">
        <v>171</v>
      </c>
      <c r="R19" t="s">
        <v>186</v>
      </c>
      <c r="S19" s="58" t="s">
        <v>330</v>
      </c>
      <c r="AD19" s="37"/>
      <c r="AE19" s="37"/>
      <c r="AH19" s="37"/>
      <c r="AI19" s="37"/>
      <c r="AJ19" t="s">
        <v>205</v>
      </c>
    </row>
    <row r="20" spans="1:36" s="36" customFormat="1" ht="15" x14ac:dyDescent="0.25">
      <c r="A20">
        <v>3.72</v>
      </c>
      <c r="B20">
        <v>3.54</v>
      </c>
      <c r="C20">
        <v>2.1</v>
      </c>
      <c r="D20" s="20">
        <f t="shared" si="0"/>
        <v>2.7493556197766278E-2</v>
      </c>
      <c r="E20" s="17">
        <f>IF(OR($A20="",$B20="",$C20=""),"",A20*'MPTO_working_3-way'!$I19)</f>
        <v>3.8222760290556907</v>
      </c>
      <c r="F20" s="21">
        <f>IF(OR($A20="",$B20="",$C20=""),"",B20*'MPTO_working_3-way'!$I19)</f>
        <v>3.6373271889400929</v>
      </c>
      <c r="G20" s="22">
        <f>IF(OR($A20="",$B20="",$C20=""),"",C20*'MPTO_working_3-way'!$I19)</f>
        <v>2.1577364680153095</v>
      </c>
      <c r="H20" s="17"/>
      <c r="I20" s="21"/>
      <c r="J20" s="22"/>
      <c r="K20" s="17"/>
      <c r="L20" s="21"/>
      <c r="M20" s="22"/>
      <c r="N20" s="23">
        <f t="shared" si="4"/>
        <v>26.162422399594572</v>
      </c>
      <c r="O20" s="24">
        <f t="shared" si="5"/>
        <v>27.492715063980739</v>
      </c>
      <c r="P20" s="24">
        <f t="shared" si="6"/>
        <v>46.344862536424671</v>
      </c>
      <c r="Q20" t="s">
        <v>139</v>
      </c>
      <c r="R20" t="s">
        <v>248</v>
      </c>
      <c r="S20" s="58" t="s">
        <v>330</v>
      </c>
      <c r="AD20" s="37"/>
      <c r="AE20" s="37"/>
      <c r="AH20" s="37"/>
      <c r="AI20" s="37"/>
      <c r="AJ20" t="s">
        <v>141</v>
      </c>
    </row>
    <row r="21" spans="1:36" s="36" customFormat="1" ht="15" x14ac:dyDescent="0.25">
      <c r="A21">
        <v>2.16</v>
      </c>
      <c r="B21">
        <v>3.56</v>
      </c>
      <c r="C21">
        <v>3.52</v>
      </c>
      <c r="D21" s="20">
        <f t="shared" si="0"/>
        <v>2.7952748458366372E-2</v>
      </c>
      <c r="E21" s="17">
        <f>IF(OR($A21="",$B21="",$C21=""),"",A21*'MPTO_working_3-way'!$I20)</f>
        <v>2.2203779366700713</v>
      </c>
      <c r="F21" s="21">
        <f>IF(OR($A21="",$B21="",$C21=""),"",B21*'MPTO_working_3-way'!$I20)</f>
        <v>3.6595117845117842</v>
      </c>
      <c r="G21" s="22">
        <f>IF(OR($A21="",$B21="",$C21=""),"",C21*'MPTO_working_3-way'!$I20)</f>
        <v>3.6183936745734497</v>
      </c>
      <c r="H21" s="17"/>
      <c r="I21" s="21"/>
      <c r="J21" s="22"/>
      <c r="K21" s="17"/>
      <c r="L21" s="21"/>
      <c r="M21" s="22"/>
      <c r="N21" s="23">
        <f t="shared" si="4"/>
        <v>45.037377803335254</v>
      </c>
      <c r="O21" s="24">
        <f t="shared" si="5"/>
        <v>27.326049453709029</v>
      </c>
      <c r="P21" s="24">
        <f t="shared" si="6"/>
        <v>27.636572742955721</v>
      </c>
      <c r="Q21" t="s">
        <v>137</v>
      </c>
      <c r="R21" t="s">
        <v>138</v>
      </c>
      <c r="S21" s="58" t="s">
        <v>330</v>
      </c>
      <c r="AD21" s="37"/>
      <c r="AE21" s="37"/>
      <c r="AH21" s="37"/>
      <c r="AI21" s="37"/>
      <c r="AJ21" t="s">
        <v>141</v>
      </c>
    </row>
    <row r="22" spans="1:36" s="36" customFormat="1" ht="15" x14ac:dyDescent="0.25">
      <c r="A22">
        <v>2</v>
      </c>
      <c r="B22">
        <v>3.7</v>
      </c>
      <c r="C22">
        <v>3.85</v>
      </c>
      <c r="D22" s="20">
        <f t="shared" si="0"/>
        <v>3.0010530010530001E-2</v>
      </c>
      <c r="E22" s="17">
        <f>IF(OR($A22="",$B22="",$C22=""),"",A22*'MPTO_working_3-way'!$I21)</f>
        <v>2.06002106002106</v>
      </c>
      <c r="F22" s="21">
        <f>IF(OR($A22="",$B22="",$C22=""),"",B22*'MPTO_working_3-way'!$I21)</f>
        <v>3.8110389610389612</v>
      </c>
      <c r="G22" s="22">
        <f>IF(OR($A22="",$B22="",$C22=""),"",C22*'MPTO_working_3-way'!$I21)</f>
        <v>3.9655405405405406</v>
      </c>
      <c r="H22" s="17"/>
      <c r="I22" s="21"/>
      <c r="J22" s="22"/>
      <c r="K22" s="17"/>
      <c r="L22" s="21"/>
      <c r="M22" s="22"/>
      <c r="N22" s="23">
        <f t="shared" si="4"/>
        <v>48.543193048219457</v>
      </c>
      <c r="O22" s="24">
        <f t="shared" si="5"/>
        <v>26.239563809848356</v>
      </c>
      <c r="P22" s="24">
        <f t="shared" si="6"/>
        <v>25.217243141932183</v>
      </c>
      <c r="Q22" t="s">
        <v>135</v>
      </c>
      <c r="R22" t="s">
        <v>133</v>
      </c>
      <c r="S22" s="58" t="s">
        <v>330</v>
      </c>
      <c r="AD22" s="37"/>
      <c r="AE22" s="37"/>
      <c r="AH22" s="37"/>
      <c r="AI22" s="37"/>
      <c r="AJ22" t="s">
        <v>141</v>
      </c>
    </row>
    <row r="23" spans="1:36" s="36" customFormat="1" ht="15" x14ac:dyDescent="0.25">
      <c r="A23">
        <v>1.83</v>
      </c>
      <c r="B23">
        <v>3.42</v>
      </c>
      <c r="C23">
        <v>5.12</v>
      </c>
      <c r="D23" s="20">
        <f t="shared" si="0"/>
        <v>3.4158248250407475E-2</v>
      </c>
      <c r="E23" s="17">
        <f>IF(OR($A23="",$B23="",$C23=""),"",A23*'MPTO_working_3-way'!$I22)</f>
        <v>1.8925095942982457</v>
      </c>
      <c r="F23" s="21">
        <f>IF(OR($A23="",$B23="",$C23=""),"",B23*'MPTO_working_3-way'!$I22)</f>
        <v>3.5368212090163933</v>
      </c>
      <c r="G23" s="22">
        <f>IF(OR($A23="",$B23="",$C23=""),"",C23*'MPTO_working_3-way'!$I22)</f>
        <v>5.2948902310420864</v>
      </c>
      <c r="H23" s="17"/>
      <c r="I23" s="21"/>
      <c r="J23" s="22"/>
      <c r="K23" s="17"/>
      <c r="L23" s="21"/>
      <c r="M23" s="22"/>
      <c r="N23" s="23">
        <f t="shared" si="4"/>
        <v>52.83989064112545</v>
      </c>
      <c r="O23" s="24">
        <f t="shared" si="5"/>
        <v>28.273976571128536</v>
      </c>
      <c r="P23" s="24">
        <f t="shared" si="6"/>
        <v>18.886132787746011</v>
      </c>
      <c r="Q23" t="s">
        <v>308</v>
      </c>
      <c r="R23" t="s">
        <v>309</v>
      </c>
      <c r="S23" s="58" t="s">
        <v>330</v>
      </c>
      <c r="AD23" s="37"/>
      <c r="AE23" s="37"/>
      <c r="AH23" s="37"/>
      <c r="AI23" s="37"/>
      <c r="AJ23" t="s">
        <v>328</v>
      </c>
    </row>
    <row r="24" spans="1:36" s="36" customFormat="1" ht="15" x14ac:dyDescent="0.25">
      <c r="A24">
        <v>5.28</v>
      </c>
      <c r="B24">
        <v>4</v>
      </c>
      <c r="C24">
        <v>1.68</v>
      </c>
      <c r="D24" s="20">
        <f t="shared" si="0"/>
        <v>3.463203463203457E-2</v>
      </c>
      <c r="E24" s="17">
        <f>IF(OR($A24="",$B24="",$C24=""),"",A24*'MPTO_working_3-way'!$I23)</f>
        <v>5.4628571428571426</v>
      </c>
      <c r="F24" s="21">
        <f>IF(OR($A24="",$B24="",$C24=""),"",B24*'MPTO_working_3-way'!$I23)</f>
        <v>4.1385281385281383</v>
      </c>
      <c r="G24" s="22">
        <f>IF(OR($A24="",$B24="",$C24=""),"",C24*'MPTO_working_3-way'!$I23)</f>
        <v>1.7381818181818181</v>
      </c>
      <c r="H24" s="17"/>
      <c r="I24" s="21"/>
      <c r="J24" s="22"/>
      <c r="K24" s="17"/>
      <c r="L24" s="21"/>
      <c r="M24" s="22"/>
      <c r="N24" s="23">
        <f t="shared" si="4"/>
        <v>18.305439330543933</v>
      </c>
      <c r="O24" s="24">
        <f t="shared" si="5"/>
        <v>24.163179916317993</v>
      </c>
      <c r="P24" s="24">
        <f t="shared" si="6"/>
        <v>57.53138075313808</v>
      </c>
      <c r="Q24" t="s">
        <v>310</v>
      </c>
      <c r="R24" t="s">
        <v>311</v>
      </c>
      <c r="S24" s="58" t="s">
        <v>330</v>
      </c>
      <c r="AD24" s="37"/>
      <c r="AE24" s="37"/>
      <c r="AH24" s="37"/>
      <c r="AI24" s="37"/>
      <c r="AJ24" t="s">
        <v>328</v>
      </c>
    </row>
    <row r="25" spans="1:36" s="36" customFormat="1" ht="15" x14ac:dyDescent="0.25">
      <c r="A25">
        <v>1.67</v>
      </c>
      <c r="B25">
        <v>4.0599999999999996</v>
      </c>
      <c r="C25">
        <v>5.44</v>
      </c>
      <c r="D25" s="20">
        <f t="shared" si="0"/>
        <v>2.8931343340557358E-2</v>
      </c>
      <c r="E25" s="17">
        <f>IF(OR($A25="",$B25="",$C25=""),"",A25*'MPTO_working_3-way'!$I24)</f>
        <v>1.7183153433787308</v>
      </c>
      <c r="F25" s="21">
        <f>IF(OR($A25="",$B25="",$C25=""),"",B25*'MPTO_working_3-way'!$I24)</f>
        <v>4.1774612539626625</v>
      </c>
      <c r="G25" s="22">
        <f>IF(OR($A25="",$B25="",$C25=""),"",C25*'MPTO_working_3-way'!$I24)</f>
        <v>5.5973865077726321</v>
      </c>
      <c r="H25" s="17"/>
      <c r="I25" s="21"/>
      <c r="J25" s="22"/>
      <c r="K25" s="17"/>
      <c r="L25" s="21"/>
      <c r="M25" s="22"/>
      <c r="N25" s="23">
        <f t="shared" si="4"/>
        <v>58.19653556917531</v>
      </c>
      <c r="O25" s="24">
        <f t="shared" si="5"/>
        <v>23.937983842493296</v>
      </c>
      <c r="P25" s="24">
        <f t="shared" si="6"/>
        <v>17.865480588331391</v>
      </c>
      <c r="Q25" t="s">
        <v>266</v>
      </c>
      <c r="R25" t="s">
        <v>270</v>
      </c>
      <c r="S25" s="58" t="s">
        <v>330</v>
      </c>
      <c r="AD25" s="37"/>
      <c r="AE25" s="37"/>
      <c r="AH25" s="37"/>
      <c r="AI25" s="37"/>
      <c r="AJ25" t="s">
        <v>305</v>
      </c>
    </row>
    <row r="26" spans="1:36" s="36" customFormat="1" ht="15" x14ac:dyDescent="0.25">
      <c r="A26">
        <v>2.54</v>
      </c>
      <c r="B26">
        <v>3.14</v>
      </c>
      <c r="C26">
        <v>3.16</v>
      </c>
      <c r="D26" s="20">
        <f t="shared" si="0"/>
        <v>2.8627821183724089E-2</v>
      </c>
      <c r="E26" s="17">
        <f>IF(OR($A26="",$B26="",$C26=""),"",A26*'MPTO_working_3-way'!$I25)</f>
        <v>2.6127146658066591</v>
      </c>
      <c r="F26" s="21">
        <f>IF(OR($A26="",$B26="",$C26=""),"",B26*'MPTO_working_3-way'!$I25)</f>
        <v>3.2298913585168938</v>
      </c>
      <c r="G26" s="22">
        <f>IF(OR($A26="",$B26="",$C26=""),"",C26*'MPTO_working_3-way'!$I25)</f>
        <v>3.2504639149405681</v>
      </c>
      <c r="H26" s="17"/>
      <c r="I26" s="21"/>
      <c r="J26" s="22"/>
      <c r="K26" s="17"/>
      <c r="L26" s="21"/>
      <c r="M26" s="22"/>
      <c r="N26" s="23">
        <f t="shared" si="4"/>
        <v>38.274367005600908</v>
      </c>
      <c r="O26" s="24">
        <f t="shared" si="5"/>
        <v>30.960793692428755</v>
      </c>
      <c r="P26" s="24">
        <f t="shared" si="6"/>
        <v>30.764839301970348</v>
      </c>
      <c r="Q26" t="s">
        <v>268</v>
      </c>
      <c r="R26" t="s">
        <v>271</v>
      </c>
      <c r="S26" s="58" t="s">
        <v>330</v>
      </c>
      <c r="AD26" s="37"/>
      <c r="AE26" s="37"/>
      <c r="AH26" s="37"/>
      <c r="AI26" s="37"/>
      <c r="AJ26" t="s">
        <v>305</v>
      </c>
    </row>
    <row r="27" spans="1:36" s="36" customFormat="1" ht="15" x14ac:dyDescent="0.25">
      <c r="A27">
        <v>5.2</v>
      </c>
      <c r="B27">
        <v>3.6</v>
      </c>
      <c r="C27">
        <v>1.79</v>
      </c>
      <c r="D27" s="20">
        <f t="shared" si="0"/>
        <v>2.8744687962565019E-2</v>
      </c>
      <c r="E27" s="17">
        <f>IF(OR($A27="",$B27="",$C27=""),"",A27*'MPTO_working_3-way'!$I26)</f>
        <v>5.3494723774053385</v>
      </c>
      <c r="F27" s="21">
        <f>IF(OR($A27="",$B27="",$C27=""),"",B27*'MPTO_working_3-way'!$I26)</f>
        <v>3.7034808766652341</v>
      </c>
      <c r="G27" s="22">
        <f>IF(OR($A27="",$B27="",$C27=""),"",C27*'MPTO_working_3-way'!$I26)</f>
        <v>1.8414529914529914</v>
      </c>
      <c r="H27" s="17"/>
      <c r="I27" s="21"/>
      <c r="J27" s="22"/>
      <c r="K27" s="17"/>
      <c r="L27" s="21"/>
      <c r="M27" s="22"/>
      <c r="N27" s="23">
        <f t="shared" si="4"/>
        <v>18.693432350893477</v>
      </c>
      <c r="O27" s="24">
        <f t="shared" si="5"/>
        <v>27.001624506846138</v>
      </c>
      <c r="P27" s="24">
        <f t="shared" si="6"/>
        <v>54.304943142260385</v>
      </c>
      <c r="Q27" t="s">
        <v>264</v>
      </c>
      <c r="R27" t="s">
        <v>265</v>
      </c>
      <c r="S27" s="58" t="s">
        <v>330</v>
      </c>
      <c r="AD27" s="37"/>
      <c r="AE27" s="37"/>
      <c r="AH27" s="37"/>
      <c r="AI27" s="37"/>
      <c r="AJ27" t="s">
        <v>305</v>
      </c>
    </row>
    <row r="28" spans="1:36" s="36" customFormat="1" ht="15" x14ac:dyDescent="0.25">
      <c r="A28">
        <v>4.62</v>
      </c>
      <c r="B28">
        <v>3.64</v>
      </c>
      <c r="C28">
        <v>1.82</v>
      </c>
      <c r="D28" s="20">
        <f t="shared" si="0"/>
        <v>4.0626040626040583E-2</v>
      </c>
      <c r="E28" s="17">
        <f>IF(OR($A28="",$B28="",$C28=""),"",A28*'MPTO_working_3-way'!$I27)</f>
        <v>4.8076923076923075</v>
      </c>
      <c r="F28" s="21">
        <f>IF(OR($A28="",$B28="",$C28=""),"",B28*'MPTO_working_3-way'!$I27)</f>
        <v>3.7878787878787881</v>
      </c>
      <c r="G28" s="22">
        <f>IF(OR($A28="",$B28="",$C28=""),"",C28*'MPTO_working_3-way'!$I27)</f>
        <v>1.893939393939394</v>
      </c>
      <c r="H28" s="17"/>
      <c r="I28" s="21"/>
      <c r="J28" s="22"/>
      <c r="K28" s="17"/>
      <c r="L28" s="21"/>
      <c r="M28" s="22"/>
      <c r="N28" s="23">
        <f t="shared" si="4"/>
        <v>20.8</v>
      </c>
      <c r="O28" s="24">
        <f t="shared" si="5"/>
        <v>26.400000000000002</v>
      </c>
      <c r="P28" s="24">
        <f t="shared" si="6"/>
        <v>52.800000000000004</v>
      </c>
      <c r="Q28" t="s">
        <v>148</v>
      </c>
      <c r="R28" t="s">
        <v>145</v>
      </c>
      <c r="S28" s="58" t="s">
        <v>330</v>
      </c>
      <c r="AD28" s="37"/>
      <c r="AE28" s="37"/>
      <c r="AH28" s="37"/>
      <c r="AI28" s="37"/>
      <c r="AJ28" t="s">
        <v>203</v>
      </c>
    </row>
    <row r="29" spans="1:36" s="36" customFormat="1" ht="15" x14ac:dyDescent="0.25">
      <c r="A29">
        <v>1.37</v>
      </c>
      <c r="B29">
        <v>5.19</v>
      </c>
      <c r="C29">
        <v>8.3000000000000007</v>
      </c>
      <c r="D29" s="20">
        <f t="shared" si="0"/>
        <v>4.308716237042165E-2</v>
      </c>
      <c r="E29" s="17">
        <f>IF(OR($A29="",$B29="",$C29=""),"",A29*'MPTO_working_3-way'!$I28)</f>
        <v>1.4290294124474778</v>
      </c>
      <c r="F29" s="21">
        <f>IF(OR($A29="",$B29="",$C29=""),"",B29*'MPTO_working_3-way'!$I28)</f>
        <v>5.4136223727024886</v>
      </c>
      <c r="G29" s="22">
        <f>IF(OR($A29="",$B29="",$C29=""),"",C29*'MPTO_working_3-way'!$I28)</f>
        <v>8.6576234476745011</v>
      </c>
      <c r="H29" s="17"/>
      <c r="I29" s="21"/>
      <c r="J29" s="22"/>
      <c r="K29" s="17"/>
      <c r="L29" s="21"/>
      <c r="M29" s="22"/>
      <c r="N29" s="23">
        <f t="shared" si="4"/>
        <v>69.977565982166496</v>
      </c>
      <c r="O29" s="24">
        <f t="shared" si="5"/>
        <v>18.471920114753008</v>
      </c>
      <c r="P29" s="24">
        <f t="shared" si="6"/>
        <v>11.550513903080493</v>
      </c>
      <c r="Q29" t="s">
        <v>156</v>
      </c>
      <c r="R29" t="s">
        <v>151</v>
      </c>
      <c r="S29" s="58" t="s">
        <v>330</v>
      </c>
      <c r="AD29" s="37"/>
      <c r="AE29" s="37"/>
      <c r="AH29" s="37"/>
      <c r="AI29" s="37"/>
      <c r="AJ29" t="s">
        <v>203</v>
      </c>
    </row>
    <row r="30" spans="1:36" s="36" customFormat="1" ht="15" x14ac:dyDescent="0.25">
      <c r="A30">
        <v>1.79</v>
      </c>
      <c r="B30">
        <v>3.89</v>
      </c>
      <c r="C30">
        <v>4.6500000000000004</v>
      </c>
      <c r="D30" s="20">
        <f t="shared" si="0"/>
        <v>3.0782390058315068E-2</v>
      </c>
      <c r="E30" s="17">
        <f>IF(OR($A30="",$B30="",$C30=""),"",A30*'MPTO_working_3-way'!$I29)</f>
        <v>1.8451004782043841</v>
      </c>
      <c r="F30" s="21">
        <f>IF(OR($A30="",$B30="",$C30=""),"",B30*'MPTO_working_3-way'!$I29)</f>
        <v>4.0097434973268458</v>
      </c>
      <c r="G30" s="22">
        <f>IF(OR($A30="",$B30="",$C30=""),"",C30*'MPTO_working_3-way'!$I29)</f>
        <v>4.7931381137711657</v>
      </c>
      <c r="H30" s="17"/>
      <c r="I30" s="21"/>
      <c r="J30" s="22"/>
      <c r="K30" s="17"/>
      <c r="L30" s="21"/>
      <c r="M30" s="22"/>
      <c r="N30" s="23">
        <f t="shared" si="4"/>
        <v>54.19759041920473</v>
      </c>
      <c r="O30" s="24">
        <f t="shared" si="5"/>
        <v>24.939251118348711</v>
      </c>
      <c r="P30" s="24">
        <f t="shared" si="6"/>
        <v>20.863158462446552</v>
      </c>
      <c r="Q30" t="s">
        <v>152</v>
      </c>
      <c r="R30" t="s">
        <v>170</v>
      </c>
      <c r="S30" s="58" t="s">
        <v>330</v>
      </c>
      <c r="AD30" s="37"/>
      <c r="AE30" s="37"/>
      <c r="AH30" s="37"/>
      <c r="AI30" s="37"/>
      <c r="AJ30" t="s">
        <v>204</v>
      </c>
    </row>
    <row r="31" spans="1:36" s="36" customFormat="1" ht="15" x14ac:dyDescent="0.25">
      <c r="A31">
        <v>1.97</v>
      </c>
      <c r="B31">
        <v>3.63</v>
      </c>
      <c r="C31">
        <v>4.07</v>
      </c>
      <c r="D31" s="20">
        <f t="shared" si="0"/>
        <v>2.8796552562126987E-2</v>
      </c>
      <c r="E31" s="17">
        <f>IF(OR($A31="",$B31="",$C31=""),"",A31*'MPTO_working_3-way'!$I30)</f>
        <v>2.02672920854739</v>
      </c>
      <c r="F31" s="21">
        <f>IF(OR($A31="",$B31="",$C31=""),"",B31*'MPTO_working_3-way'!$I30)</f>
        <v>3.7345314858005207</v>
      </c>
      <c r="G31" s="22">
        <f>IF(OR($A31="",$B31="",$C31=""),"",C31*'MPTO_working_3-way'!$I30)</f>
        <v>4.187201968927857</v>
      </c>
      <c r="H31" s="17"/>
      <c r="I31" s="21"/>
      <c r="J31" s="22"/>
      <c r="K31" s="17"/>
      <c r="L31" s="21"/>
      <c r="M31" s="22"/>
      <c r="N31" s="23">
        <f t="shared" si="4"/>
        <v>49.340582638404179</v>
      </c>
      <c r="O31" s="24">
        <f t="shared" si="5"/>
        <v>26.77712060541494</v>
      </c>
      <c r="P31" s="24">
        <f t="shared" si="6"/>
        <v>23.882296756180889</v>
      </c>
      <c r="Q31" t="s">
        <v>129</v>
      </c>
      <c r="R31" t="s">
        <v>125</v>
      </c>
      <c r="S31" s="58" t="s">
        <v>330</v>
      </c>
      <c r="AD31" s="37"/>
      <c r="AE31" s="37"/>
      <c r="AH31" s="37"/>
      <c r="AI31" s="37"/>
      <c r="AJ31" t="s">
        <v>128</v>
      </c>
    </row>
    <row r="32" spans="1:36" s="36" customFormat="1" ht="15" x14ac:dyDescent="0.25">
      <c r="A32">
        <v>2.82</v>
      </c>
      <c r="B32">
        <v>3.21</v>
      </c>
      <c r="C32">
        <v>2.77</v>
      </c>
      <c r="D32" s="20">
        <f t="shared" si="0"/>
        <v>2.7147239153702873E-2</v>
      </c>
      <c r="E32" s="17">
        <f>IF(OR($A32="",$B32="",$C32=""),"",A32*'MPTO_working_3-way'!$I31)</f>
        <v>2.8965552144134419</v>
      </c>
      <c r="F32" s="21">
        <f>IF(OR($A32="",$B32="",$C32=""),"",B32*'MPTO_working_3-way'!$I31)</f>
        <v>3.2971426376833861</v>
      </c>
      <c r="G32" s="22">
        <f>IF(OR($A32="",$B32="",$C32=""),"",C32*'MPTO_working_3-way'!$I31)</f>
        <v>2.8451978524557568</v>
      </c>
      <c r="H32" s="17"/>
      <c r="I32" s="21"/>
      <c r="J32" s="22"/>
      <c r="K32" s="17"/>
      <c r="L32" s="21"/>
      <c r="M32" s="22"/>
      <c r="N32" s="23">
        <f t="shared" si="4"/>
        <v>34.523767923495356</v>
      </c>
      <c r="O32" s="24">
        <f t="shared" si="5"/>
        <v>30.329291446809002</v>
      </c>
      <c r="P32" s="24">
        <f t="shared" si="6"/>
        <v>35.146940629695635</v>
      </c>
      <c r="Q32" t="s">
        <v>252</v>
      </c>
      <c r="R32" t="s">
        <v>124</v>
      </c>
      <c r="S32" s="58" t="s">
        <v>330</v>
      </c>
      <c r="AD32" s="37"/>
      <c r="AE32" s="37"/>
      <c r="AH32" s="37"/>
      <c r="AI32" s="37"/>
      <c r="AJ32" t="s">
        <v>128</v>
      </c>
    </row>
    <row r="33" spans="1:36" s="36" customFormat="1" ht="15" x14ac:dyDescent="0.25">
      <c r="A33">
        <v>2.92</v>
      </c>
      <c r="B33">
        <v>3.27</v>
      </c>
      <c r="C33">
        <v>2.64</v>
      </c>
      <c r="D33" s="20">
        <f t="shared" si="0"/>
        <v>2.7064029766052933E-2</v>
      </c>
      <c r="E33" s="17">
        <f>IF(OR($A33="",$B33="",$C33=""),"",A33*'MPTO_working_3-way'!$I32)</f>
        <v>2.9990269669168743</v>
      </c>
      <c r="F33" s="21">
        <f>IF(OR($A33="",$B33="",$C33=""),"",B33*'MPTO_working_3-way'!$I32)</f>
        <v>3.3584993773349932</v>
      </c>
      <c r="G33" s="22">
        <f>IF(OR($A33="",$B33="",$C33=""),"",C33*'MPTO_working_3-way'!$I32)</f>
        <v>2.71144903858238</v>
      </c>
      <c r="H33" s="17"/>
      <c r="I33" s="21"/>
      <c r="J33" s="22"/>
      <c r="K33" s="17"/>
      <c r="L33" s="21"/>
      <c r="M33" s="22"/>
      <c r="N33" s="23">
        <f t="shared" si="4"/>
        <v>33.344148319814607</v>
      </c>
      <c r="O33" s="24">
        <f t="shared" si="5"/>
        <v>29.77520278099653</v>
      </c>
      <c r="P33" s="24">
        <f t="shared" si="6"/>
        <v>36.880648899188877</v>
      </c>
      <c r="Q33" t="s">
        <v>118</v>
      </c>
      <c r="R33" t="s">
        <v>121</v>
      </c>
      <c r="S33" s="58" t="s">
        <v>330</v>
      </c>
      <c r="AD33" s="37"/>
      <c r="AE33" s="37"/>
      <c r="AH33" s="37"/>
      <c r="AI33" s="37"/>
      <c r="AJ33" t="s">
        <v>128</v>
      </c>
    </row>
    <row r="34" spans="1:36" s="36" customFormat="1" ht="15" x14ac:dyDescent="0.25">
      <c r="A34">
        <v>1.36</v>
      </c>
      <c r="B34">
        <v>5.15</v>
      </c>
      <c r="C34">
        <v>9.69</v>
      </c>
      <c r="D34" s="20">
        <f t="shared" si="0"/>
        <v>3.2668049335216942E-2</v>
      </c>
      <c r="E34" s="17">
        <f>IF(OR($A34="",$B34="",$C34=""),"",A34*'MPTO_working_3-way'!$I33)</f>
        <v>1.404428547095895</v>
      </c>
      <c r="F34" s="21">
        <f>IF(OR($A34="",$B34="",$C34=""),"",B34*'MPTO_working_3-way'!$I33)</f>
        <v>5.3182404540763679</v>
      </c>
      <c r="G34" s="22">
        <f>IF(OR($A34="",$B34="",$C34=""),"",C34*'MPTO_working_3-way'!$I33)</f>
        <v>10.006553398058252</v>
      </c>
      <c r="H34" s="17"/>
      <c r="I34" s="21"/>
      <c r="J34" s="22"/>
      <c r="K34" s="17"/>
      <c r="L34" s="21"/>
      <c r="M34" s="22"/>
      <c r="N34" s="23">
        <f t="shared" si="4"/>
        <v>71.203337618550961</v>
      </c>
      <c r="O34" s="24">
        <f t="shared" si="5"/>
        <v>18.803211487617336</v>
      </c>
      <c r="P34" s="24">
        <f t="shared" si="6"/>
        <v>9.9934508938317137</v>
      </c>
      <c r="Q34" t="s">
        <v>274</v>
      </c>
      <c r="R34" t="s">
        <v>285</v>
      </c>
      <c r="S34" s="58" t="s">
        <v>330</v>
      </c>
      <c r="AD34" s="37"/>
      <c r="AE34" s="37"/>
      <c r="AH34" s="37"/>
      <c r="AI34" s="37"/>
      <c r="AJ34" t="s">
        <v>306</v>
      </c>
    </row>
    <row r="35" spans="1:36" s="36" customFormat="1" ht="15" x14ac:dyDescent="0.25">
      <c r="A35">
        <v>1.55</v>
      </c>
      <c r="B35">
        <v>3.92</v>
      </c>
      <c r="C35">
        <v>7.05</v>
      </c>
      <c r="D35" s="20">
        <f t="shared" si="0"/>
        <v>4.2107302770112875E-2</v>
      </c>
      <c r="E35" s="17">
        <f>IF(OR($A35="",$B35="",$C35=""),"",A35*'MPTO_working_3-way'!$I34)</f>
        <v>1.6152663192936749</v>
      </c>
      <c r="F35" s="21">
        <f>IF(OR($A35="",$B35="",$C35=""),"",B35*'MPTO_working_3-way'!$I34)</f>
        <v>4.0850606268588425</v>
      </c>
      <c r="G35" s="22">
        <f>IF(OR($A35="",$B35="",$C35=""),"",C35*'MPTO_working_3-way'!$I34)</f>
        <v>7.3468564845292956</v>
      </c>
      <c r="H35" s="17"/>
      <c r="I35" s="21"/>
      <c r="J35" s="22"/>
      <c r="K35" s="17"/>
      <c r="L35" s="21"/>
      <c r="M35" s="22"/>
      <c r="N35" s="23">
        <f t="shared" si="4"/>
        <v>61.909295579027543</v>
      </c>
      <c r="O35" s="24">
        <f t="shared" si="5"/>
        <v>24.479440853952216</v>
      </c>
      <c r="P35" s="24">
        <f t="shared" si="6"/>
        <v>13.61126356702024</v>
      </c>
      <c r="Q35" t="s">
        <v>96</v>
      </c>
      <c r="R35" t="s">
        <v>112</v>
      </c>
      <c r="S35" s="58" t="s">
        <v>330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1.57</v>
      </c>
      <c r="B36">
        <v>3.92</v>
      </c>
      <c r="C36">
        <v>6.55</v>
      </c>
      <c r="D36" s="20">
        <f t="shared" si="0"/>
        <v>4.4716471700753102E-2</v>
      </c>
      <c r="E36" s="17">
        <f>IF(OR($A36="",$B36="",$C36=""),"",A36*'MPTO_working_3-way'!$I35)</f>
        <v>1.6402048605701824</v>
      </c>
      <c r="F36" s="21">
        <f>IF(OR($A36="",$B36="",$C36=""),"",B36*'MPTO_working_3-way'!$I35)</f>
        <v>4.0952885690669518</v>
      </c>
      <c r="G36" s="22">
        <f>IF(OR($A36="",$B36="",$C36=""),"",C36*'MPTO_working_3-way'!$I35)</f>
        <v>6.8428928896399324</v>
      </c>
      <c r="H36" s="17"/>
      <c r="I36" s="21"/>
      <c r="J36" s="22"/>
      <c r="K36" s="17"/>
      <c r="L36" s="21"/>
      <c r="M36" s="22"/>
      <c r="N36" s="23">
        <f t="shared" si="4"/>
        <v>60.967993940243005</v>
      </c>
      <c r="O36" s="24">
        <f t="shared" si="5"/>
        <v>24.418303695454473</v>
      </c>
      <c r="P36" s="24">
        <f t="shared" si="6"/>
        <v>14.613702364302522</v>
      </c>
      <c r="Q36" t="s">
        <v>113</v>
      </c>
      <c r="R36" t="s">
        <v>83</v>
      </c>
      <c r="S36" s="58" t="s">
        <v>330</v>
      </c>
      <c r="AD36" s="37"/>
      <c r="AE36" s="37"/>
      <c r="AH36" s="37"/>
      <c r="AI36" s="37"/>
      <c r="AJ36" t="s">
        <v>93</v>
      </c>
    </row>
    <row r="37" spans="1:36" s="36" customFormat="1" ht="15" x14ac:dyDescent="0.25">
      <c r="A37">
        <v>1.73</v>
      </c>
      <c r="B37">
        <v>3.92</v>
      </c>
      <c r="C37">
        <v>4.7699999999999996</v>
      </c>
      <c r="D37" s="20">
        <f t="shared" si="0"/>
        <v>4.2780328767272557E-2</v>
      </c>
      <c r="E37" s="17">
        <f>IF(OR($A37="",$B37="",$C37=""),"",A37*'MPTO_working_3-way'!$I36)</f>
        <v>1.8040099687673814</v>
      </c>
      <c r="F37" s="21">
        <f>IF(OR($A37="",$B37="",$C37=""),"",B37*'MPTO_working_3-way'!$I36)</f>
        <v>4.0876988887677079</v>
      </c>
      <c r="G37" s="22">
        <f>IF(OR($A37="",$B37="",$C37=""),"",C37*'MPTO_working_3-way'!$I36)</f>
        <v>4.9740621682198896</v>
      </c>
      <c r="H37" s="17"/>
      <c r="I37" s="21"/>
      <c r="J37" s="22"/>
      <c r="K37" s="17"/>
      <c r="L37" s="21"/>
      <c r="M37" s="22"/>
      <c r="N37" s="23">
        <f t="shared" si="4"/>
        <v>55.432066192143381</v>
      </c>
      <c r="O37" s="24">
        <f t="shared" si="5"/>
        <v>24.463641457246954</v>
      </c>
      <c r="P37" s="24">
        <f t="shared" si="6"/>
        <v>20.104292350609654</v>
      </c>
      <c r="Q37" t="s">
        <v>101</v>
      </c>
      <c r="R37" t="s">
        <v>99</v>
      </c>
      <c r="S37" s="58" t="s">
        <v>330</v>
      </c>
      <c r="AD37" s="37"/>
      <c r="AE37" s="37"/>
      <c r="AH37" s="37"/>
      <c r="AI37" s="37"/>
      <c r="AJ37" t="s">
        <v>93</v>
      </c>
    </row>
    <row r="38" spans="1:36" s="36" customFormat="1" ht="15" x14ac:dyDescent="0.25">
      <c r="A38">
        <v>3.62</v>
      </c>
      <c r="B38">
        <v>2.92</v>
      </c>
      <c r="C38">
        <v>2.29</v>
      </c>
      <c r="D38" s="20">
        <f t="shared" si="0"/>
        <v>5.5390070054733176E-2</v>
      </c>
      <c r="E38" s="17">
        <f>IF(OR($A38="",$B38="",$C38=""),"",A38*'MPTO_working_3-way'!$I37)</f>
        <v>3.8205120535981343</v>
      </c>
      <c r="F38" s="21">
        <f>IF(OR($A38="",$B38="",$C38=""),"",B38*'MPTO_working_3-way'!$I37)</f>
        <v>3.0817390045598207</v>
      </c>
      <c r="G38" s="22">
        <f>IF(OR($A38="",$B38="",$C38=""),"",C38*'MPTO_working_3-way'!$I37)</f>
        <v>2.4168432604253391</v>
      </c>
      <c r="H38" s="17"/>
      <c r="I38" s="21"/>
      <c r="J38" s="22"/>
      <c r="K38" s="17"/>
      <c r="L38" s="21"/>
      <c r="M38" s="22"/>
      <c r="N38" s="23">
        <f t="shared" si="4"/>
        <v>26.174501898461656</v>
      </c>
      <c r="O38" s="24">
        <f t="shared" si="5"/>
        <v>32.449211257681917</v>
      </c>
      <c r="P38" s="24">
        <f t="shared" si="6"/>
        <v>41.376286843856413</v>
      </c>
      <c r="Q38" t="s">
        <v>80</v>
      </c>
      <c r="R38" t="s">
        <v>90</v>
      </c>
      <c r="S38" s="58" t="s">
        <v>330</v>
      </c>
      <c r="AD38" s="37"/>
      <c r="AE38" s="37"/>
      <c r="AH38" s="37"/>
      <c r="AI38" s="37"/>
      <c r="AJ38" t="s">
        <v>94</v>
      </c>
    </row>
    <row r="39" spans="1:36" s="36" customFormat="1" ht="15" x14ac:dyDescent="0.25">
      <c r="A39">
        <v>2.2799999999999998</v>
      </c>
      <c r="B39">
        <v>3</v>
      </c>
      <c r="C39">
        <v>3.53</v>
      </c>
      <c r="D39" s="20">
        <f t="shared" si="0"/>
        <v>5.5215943541573331E-2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79</v>
      </c>
      <c r="R39" t="s">
        <v>81</v>
      </c>
      <c r="S39" s="58" t="s">
        <v>330</v>
      </c>
      <c r="AD39" s="37"/>
      <c r="AE39" s="37"/>
      <c r="AH39" s="37"/>
      <c r="AI39" s="37"/>
      <c r="AJ39" t="s">
        <v>94</v>
      </c>
    </row>
    <row r="40" spans="1:36" s="36" customFormat="1" ht="15" x14ac:dyDescent="0.25">
      <c r="A40">
        <v>5.16</v>
      </c>
      <c r="B40">
        <v>3.94</v>
      </c>
      <c r="C40">
        <v>1.66</v>
      </c>
      <c r="D40" s="20">
        <f t="shared" si="0"/>
        <v>5.0015194765604676E-2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206</v>
      </c>
      <c r="R40" t="s">
        <v>213</v>
      </c>
      <c r="S40" s="58" t="s">
        <v>330</v>
      </c>
      <c r="AD40" s="37"/>
      <c r="AE40" s="37"/>
      <c r="AH40" s="37"/>
      <c r="AI40" s="37"/>
      <c r="AJ40" t="s">
        <v>246</v>
      </c>
    </row>
    <row r="41" spans="1:36" s="36" customFormat="1" ht="15" x14ac:dyDescent="0.25">
      <c r="A41">
        <v>6.35</v>
      </c>
      <c r="B41">
        <v>4.01</v>
      </c>
      <c r="C41">
        <v>1.56</v>
      </c>
      <c r="D41" s="20">
        <f t="shared" si="0"/>
        <v>4.7882514589762115E-2</v>
      </c>
      <c r="E41" s="17">
        <f>IF(OR($A41="",$B41="",$C41=""),"",A41*'MPTO_working_3-way'!$I40)</f>
        <v>6.7006212414889905</v>
      </c>
      <c r="F41" s="21">
        <f>IF(OR($A41="",$B41="",$C41=""),"",B41*'MPTO_working_3-way'!$I40)</f>
        <v>4.231415933601709</v>
      </c>
      <c r="G41" s="22">
        <f>IF(OR($A41="",$B41="",$C41=""),"",C41*'MPTO_working_3-way'!$I40)</f>
        <v>1.6461368719248544</v>
      </c>
      <c r="H41" s="17"/>
      <c r="I41" s="21"/>
      <c r="J41" s="22"/>
      <c r="K41" s="17"/>
      <c r="L41" s="21"/>
      <c r="M41" s="22"/>
      <c r="N41" s="23">
        <f t="shared" si="4"/>
        <v>14.923989343080422</v>
      </c>
      <c r="O41" s="24">
        <f t="shared" si="5"/>
        <v>23.632751204129846</v>
      </c>
      <c r="P41" s="24">
        <f t="shared" si="6"/>
        <v>60.748289954205561</v>
      </c>
      <c r="Q41" t="s">
        <v>208</v>
      </c>
      <c r="R41" t="s">
        <v>207</v>
      </c>
      <c r="S41" s="58" t="s">
        <v>330</v>
      </c>
      <c r="AD41" s="37"/>
      <c r="AE41" s="37"/>
      <c r="AH41" s="37"/>
      <c r="AI41" s="37"/>
      <c r="AJ41" t="s">
        <v>246</v>
      </c>
    </row>
    <row r="42" spans="1:36" s="36" customFormat="1" ht="15" x14ac:dyDescent="0.25">
      <c r="A42">
        <v>2.76</v>
      </c>
      <c r="B42">
        <v>3.41</v>
      </c>
      <c r="C42">
        <v>2.58</v>
      </c>
      <c r="D42" s="20">
        <f t="shared" si="0"/>
        <v>4.3170871769325769E-2</v>
      </c>
      <c r="E42" s="17">
        <f>IF(OR($A42="",$B42="",$C42=""),"",A42*'MPTO_working_3-way'!$I41)</f>
        <v>2.8980419375530686</v>
      </c>
      <c r="F42" s="21">
        <f>IF(OR($A42="",$B42="",$C42=""),"",B42*'MPTO_working_3-way'!$I41)</f>
        <v>3.580551814150712</v>
      </c>
      <c r="G42" s="22">
        <f>IF(OR($A42="",$B42="",$C42=""),"",C42*'MPTO_working_3-way'!$I41)</f>
        <v>2.7090392024952603</v>
      </c>
      <c r="H42" s="17"/>
      <c r="I42" s="21"/>
      <c r="J42" s="22"/>
      <c r="K42" s="17"/>
      <c r="L42" s="21"/>
      <c r="M42" s="22"/>
      <c r="N42" s="23">
        <f t="shared" si="4"/>
        <v>34.506056901451863</v>
      </c>
      <c r="O42" s="24">
        <f t="shared" si="5"/>
        <v>27.928656025808547</v>
      </c>
      <c r="P42" s="24">
        <f t="shared" si="6"/>
        <v>36.913456220157805</v>
      </c>
      <c r="Q42" t="s">
        <v>242</v>
      </c>
      <c r="R42" t="s">
        <v>231</v>
      </c>
      <c r="S42" s="58" t="s">
        <v>330</v>
      </c>
      <c r="AD42" s="37"/>
      <c r="AE42" s="37"/>
      <c r="AH42" s="37"/>
      <c r="AI42" s="37"/>
      <c r="AJ42" t="s">
        <v>246</v>
      </c>
    </row>
    <row r="43" spans="1:36" s="36" customFormat="1" ht="15" x14ac:dyDescent="0.25">
      <c r="A43">
        <v>5.39</v>
      </c>
      <c r="B43">
        <v>3.93</v>
      </c>
      <c r="C43">
        <v>1.64</v>
      </c>
      <c r="D43" s="20">
        <f t="shared" si="0"/>
        <v>4.9737780726955449E-2</v>
      </c>
      <c r="E43" s="17">
        <f>IF(OR($A43="",$B43="",$C43=""),"",A43*'MPTO_working_3-way'!$I42)</f>
        <v>5.6480867536388173</v>
      </c>
      <c r="F43" s="21">
        <f>IF(OR($A43="",$B43="",$C43=""),"",B43*'MPTO_working_3-way'!$I42)</f>
        <v>4.1181782823377651</v>
      </c>
      <c r="G43" s="22">
        <f>IF(OR($A43="",$B43="",$C43=""),"",C43*'MPTO_working_3-way'!$I42)</f>
        <v>1.7185273239272099</v>
      </c>
      <c r="H43" s="17"/>
      <c r="I43" s="21"/>
      <c r="J43" s="22"/>
      <c r="K43" s="17"/>
      <c r="L43" s="21"/>
      <c r="M43" s="22"/>
      <c r="N43" s="23">
        <f t="shared" si="4"/>
        <v>17.705110484638777</v>
      </c>
      <c r="O43" s="24">
        <f t="shared" si="5"/>
        <v>24.282581555267935</v>
      </c>
      <c r="P43" s="24">
        <f t="shared" si="6"/>
        <v>58.18935701963597</v>
      </c>
      <c r="Q43" t="s">
        <v>233</v>
      </c>
      <c r="R43" t="s">
        <v>241</v>
      </c>
      <c r="S43" s="58" t="s">
        <v>330</v>
      </c>
      <c r="AD43" s="37"/>
      <c r="AE43" s="37"/>
      <c r="AH43" s="37"/>
      <c r="AI43" s="37"/>
      <c r="AJ43" t="s">
        <v>246</v>
      </c>
    </row>
    <row r="44" spans="1:36" s="36" customFormat="1" ht="15" x14ac:dyDescent="0.25">
      <c r="A44">
        <v>5.26</v>
      </c>
      <c r="B44">
        <v>4.08</v>
      </c>
      <c r="C44">
        <v>1.68</v>
      </c>
      <c r="D44" s="20">
        <f t="shared" si="0"/>
        <v>3.0450202894846123E-2</v>
      </c>
      <c r="E44" s="17">
        <f>IF(OR($A44="",$B44="",$C44=""),"",A44*'MPTO_working_3-way'!$I43)</f>
        <v>5.487078785506653</v>
      </c>
      <c r="F44" s="21">
        <f>IF(OR($A44="",$B44="",$C44=""),"",B44*'MPTO_working_3-way'!$I43)</f>
        <v>4.2561371568188493</v>
      </c>
      <c r="G44" s="22">
        <f>IF(OR($A44="",$B44="",$C44=""),"",C44*'MPTO_working_3-way'!$I43)</f>
        <v>1.7525270645724673</v>
      </c>
      <c r="H44" s="17"/>
      <c r="I44" s="21"/>
      <c r="J44" s="22"/>
      <c r="K44" s="17"/>
      <c r="L44" s="21"/>
      <c r="M44" s="22"/>
      <c r="N44" s="23">
        <f t="shared" si="4"/>
        <v>18.224633527066523</v>
      </c>
      <c r="O44" s="24">
        <f t="shared" si="5"/>
        <v>23.495483419698505</v>
      </c>
      <c r="P44" s="24">
        <f t="shared" si="6"/>
        <v>57.0604597335535</v>
      </c>
      <c r="Q44" t="s">
        <v>296</v>
      </c>
      <c r="R44" t="s">
        <v>277</v>
      </c>
      <c r="S44" s="58" t="s">
        <v>330</v>
      </c>
      <c r="AD44" s="37"/>
      <c r="AE44" s="37"/>
      <c r="AH44" s="37"/>
      <c r="AI44" s="37"/>
      <c r="AJ44" t="s">
        <v>307</v>
      </c>
    </row>
    <row r="45" spans="1:36" s="36" customFormat="1" ht="15" x14ac:dyDescent="0.25">
      <c r="A45">
        <v>3.73</v>
      </c>
      <c r="B45">
        <v>3.84</v>
      </c>
      <c r="C45">
        <v>2</v>
      </c>
      <c r="D45" s="20">
        <f t="shared" si="0"/>
        <v>2.8513181411975008E-2</v>
      </c>
      <c r="E45" s="17">
        <f>IF(OR($A45="",$B45="",$C45=""),"",A45*'MPTO_working_3-way'!$I44)</f>
        <v>3.9155219221115436</v>
      </c>
      <c r="F45" s="21">
        <f>IF(OR($A45="",$B45="",$C45=""),"",B45*'MPTO_working_3-way'!$I44)</f>
        <v>4.0309930779915089</v>
      </c>
      <c r="G45" s="22">
        <f>IF(OR($A45="",$B45="",$C45=""),"",C45*'MPTO_working_3-way'!$I44)</f>
        <v>2.0994755614539109</v>
      </c>
      <c r="H45" s="17"/>
      <c r="I45" s="21"/>
      <c r="J45" s="22"/>
      <c r="K45" s="17"/>
      <c r="L45" s="21"/>
      <c r="M45" s="22"/>
      <c r="N45" s="23">
        <f t="shared" si="4"/>
        <v>25.539379420987252</v>
      </c>
      <c r="O45" s="24">
        <f t="shared" si="5"/>
        <v>24.807782614656883</v>
      </c>
      <c r="P45" s="24">
        <f t="shared" si="6"/>
        <v>47.630942620141219</v>
      </c>
      <c r="Q45" t="s">
        <v>304</v>
      </c>
      <c r="R45" t="s">
        <v>279</v>
      </c>
      <c r="S45" s="58" t="s">
        <v>330</v>
      </c>
      <c r="AD45" s="37"/>
      <c r="AE45" s="37"/>
      <c r="AH45" s="37"/>
      <c r="AI45" s="37"/>
      <c r="AJ45" t="s">
        <v>307</v>
      </c>
    </row>
    <row r="46" spans="1:36" s="36" customFormat="1" ht="15" x14ac:dyDescent="0.25">
      <c r="A46">
        <v>1.29</v>
      </c>
      <c r="B46">
        <v>5.63</v>
      </c>
      <c r="C46">
        <v>9.75</v>
      </c>
      <c r="D46" s="20">
        <f t="shared" si="0"/>
        <v>5.5377794441778816E-2</v>
      </c>
      <c r="E46" s="17">
        <f>IF(OR($A46="",$B46="",$C46=""),"",A46*'MPTO_working_3-way'!$I45)</f>
        <v>1.3292807617343516</v>
      </c>
      <c r="F46" s="21">
        <f>IF(OR($A46="",$B46="",$C46=""),"",B46*'MPTO_working_3-way'!$I45)</f>
        <v>5.8014346422979832</v>
      </c>
      <c r="G46" s="22">
        <f>IF(OR($A46="",$B46="",$C46=""),"",C46*'MPTO_working_3-way'!$I45)</f>
        <v>10.046889478224749</v>
      </c>
      <c r="H46" s="17"/>
      <c r="I46" s="21"/>
      <c r="J46" s="22"/>
      <c r="K46" s="17"/>
      <c r="L46" s="21"/>
      <c r="M46" s="22"/>
      <c r="N46" s="23">
        <f t="shared" si="4"/>
        <v>75.228652124271377</v>
      </c>
      <c r="O46" s="24">
        <f t="shared" si="5"/>
        <v>17.237115673234474</v>
      </c>
      <c r="P46" s="24">
        <f t="shared" si="6"/>
        <v>9.9533293579805218</v>
      </c>
      <c r="Q46" t="s">
        <v>87</v>
      </c>
      <c r="R46" t="s">
        <v>117</v>
      </c>
      <c r="S46" s="58" t="s">
        <v>330</v>
      </c>
      <c r="AD46" s="37"/>
      <c r="AE46" s="37"/>
      <c r="AH46" s="37"/>
      <c r="AI46" s="37"/>
      <c r="AJ46" t="s">
        <v>95</v>
      </c>
    </row>
    <row r="47" spans="1:36" s="36" customFormat="1" ht="15" x14ac:dyDescent="0.25">
      <c r="A47">
        <v>2.35</v>
      </c>
      <c r="B47">
        <v>3.59</v>
      </c>
      <c r="C47">
        <v>2.94</v>
      </c>
      <c r="D47" s="20">
        <f t="shared" si="0"/>
        <v>4.4219501348811807E-2</v>
      </c>
      <c r="E47" s="17">
        <f>IF(OR($A47="",$B47="",$C47=""),"",A47*'MPTO_working_3-way'!$I46)</f>
        <v>2.4170059763181415</v>
      </c>
      <c r="F47" s="21">
        <f>IF(OR($A47="",$B47="",$C47=""),"",B47*'MPTO_working_3-way'!$I46)</f>
        <v>3.6923623212689902</v>
      </c>
      <c r="G47" s="22">
        <f>IF(OR($A47="",$B47="",$C47=""),"",C47*'MPTO_working_3-way'!$I46)</f>
        <v>3.0238287533512063</v>
      </c>
      <c r="H47" s="17"/>
      <c r="I47" s="21"/>
      <c r="J47" s="22"/>
      <c r="K47" s="17"/>
      <c r="L47" s="21"/>
      <c r="M47" s="22"/>
      <c r="N47" s="23">
        <f t="shared" si="4"/>
        <v>41.373501340005532</v>
      </c>
      <c r="O47" s="24">
        <f t="shared" si="5"/>
        <v>27.08293263203705</v>
      </c>
      <c r="P47" s="24">
        <f t="shared" si="6"/>
        <v>33.070655832997623</v>
      </c>
      <c r="Q47" t="s">
        <v>115</v>
      </c>
      <c r="R47" t="s">
        <v>110</v>
      </c>
      <c r="S47" s="58" t="s">
        <v>330</v>
      </c>
      <c r="AD47" s="37"/>
      <c r="AE47" s="37"/>
      <c r="AH47" s="37"/>
      <c r="AI47" s="37"/>
      <c r="AJ47" t="s">
        <v>95</v>
      </c>
    </row>
    <row r="48" spans="1:36" s="36" customFormat="1" ht="15" x14ac:dyDescent="0.25">
      <c r="A48">
        <v>2.14</v>
      </c>
      <c r="B48">
        <v>3.5</v>
      </c>
      <c r="C48">
        <v>3.64</v>
      </c>
      <c r="D48" s="20">
        <f t="shared" si="0"/>
        <v>2.7729280065728501E-2</v>
      </c>
      <c r="E48" s="17">
        <f>IF(OR($A48="",$B48="",$C48=""),"",A48*'MPTO_working_3-way'!$I47)</f>
        <v>2.2585084801054069</v>
      </c>
      <c r="F48" s="21">
        <f>IF(OR($A48="",$B48="",$C48=""),"",B48*'MPTO_working_3-way'!$I47)</f>
        <v>3.6938222805462257</v>
      </c>
      <c r="G48" s="22">
        <f>IF(OR($A48="",$B48="",$C48=""),"",C48*'MPTO_working_3-way'!$I47)</f>
        <v>3.8415751717680751</v>
      </c>
      <c r="H48" s="17"/>
      <c r="I48" s="21"/>
      <c r="J48" s="22"/>
      <c r="K48" s="17"/>
      <c r="L48" s="21"/>
      <c r="M48" s="22"/>
      <c r="N48" s="23">
        <f t="shared" si="4"/>
        <v>44.277008867078905</v>
      </c>
      <c r="O48" s="24">
        <f t="shared" si="5"/>
        <v>27.07222827872825</v>
      </c>
      <c r="P48" s="24">
        <f t="shared" si="6"/>
        <v>26.03098872954639</v>
      </c>
      <c r="Q48" t="s">
        <v>237</v>
      </c>
      <c r="R48" t="s">
        <v>225</v>
      </c>
      <c r="S48" s="58" t="s">
        <v>330</v>
      </c>
      <c r="AD48" s="37"/>
      <c r="AE48" s="37"/>
      <c r="AH48" s="37"/>
      <c r="AI48" s="37"/>
      <c r="AJ48" t="s">
        <v>247</v>
      </c>
    </row>
    <row r="49" spans="1:36" s="36" customFormat="1" ht="15" x14ac:dyDescent="0.25">
      <c r="A49">
        <v>3.11</v>
      </c>
      <c r="B49">
        <v>3.66</v>
      </c>
      <c r="C49">
        <v>2.31</v>
      </c>
      <c r="D49" s="20">
        <f t="shared" si="0"/>
        <v>2.7667884976408486E-2</v>
      </c>
      <c r="E49" s="17">
        <f>IF(OR($A49="",$B49="",$C49=""),"",A49*'MPTO_working_3-way'!$I48)</f>
        <v>3.2475226491948046</v>
      </c>
      <c r="F49" s="21">
        <f>IF(OR($A49="",$B49="",$C49=""),"",B49*'MPTO_working_3-way'!$I48)</f>
        <v>3.8218433749366514</v>
      </c>
      <c r="G49" s="22">
        <f>IF(OR($A49="",$B49="",$C49=""),"",C49*'MPTO_working_3-way'!$I48)</f>
        <v>2.4121470481157554</v>
      </c>
      <c r="H49" s="17"/>
      <c r="I49" s="21"/>
      <c r="J49" s="22"/>
      <c r="K49" s="17"/>
      <c r="L49" s="21"/>
      <c r="M49" s="22"/>
      <c r="N49" s="23">
        <f t="shared" si="4"/>
        <v>30.792702869922749</v>
      </c>
      <c r="O49" s="24">
        <f t="shared" si="5"/>
        <v>26.165384132639275</v>
      </c>
      <c r="P49" s="24">
        <f t="shared" si="6"/>
        <v>41.456842391973922</v>
      </c>
      <c r="Q49" t="s">
        <v>224</v>
      </c>
      <c r="R49" t="s">
        <v>236</v>
      </c>
      <c r="S49" s="58" t="s">
        <v>330</v>
      </c>
      <c r="AD49" s="37"/>
      <c r="AE49" s="37"/>
      <c r="AH49" s="37"/>
      <c r="AI49" s="37"/>
      <c r="AJ49" t="s">
        <v>247</v>
      </c>
    </row>
    <row r="50" spans="1:36" s="36" customFormat="1" ht="15" x14ac:dyDescent="0.25">
      <c r="A50">
        <v>1.65</v>
      </c>
      <c r="B50">
        <v>4.04</v>
      </c>
      <c r="C50">
        <v>5.71</v>
      </c>
      <c r="D50" s="20">
        <f t="shared" si="0"/>
        <v>2.8716707047237167E-2</v>
      </c>
      <c r="E50" s="17">
        <f>IF(OR($A50="",$B50="",$C50=""),"",A50*'MPTO_working_3-way'!$I49)</f>
        <v>1.695753312108452</v>
      </c>
      <c r="F50" s="21">
        <f>IF(OR($A50="",$B50="",$C50=""),"",B50*'MPTO_working_3-way'!$I49)</f>
        <v>4.1520262914655435</v>
      </c>
      <c r="G50" s="22">
        <f>IF(OR($A50="",$B50="",$C50=""),"",C50*'MPTO_working_3-way'!$I49)</f>
        <v>5.86833418917531</v>
      </c>
      <c r="H50" s="17"/>
      <c r="I50" s="21"/>
      <c r="J50" s="22"/>
      <c r="K50" s="17"/>
      <c r="L50" s="21"/>
      <c r="M50" s="22"/>
      <c r="N50" s="23">
        <f t="shared" si="4"/>
        <v>58.970841622985127</v>
      </c>
      <c r="O50" s="24">
        <f t="shared" si="5"/>
        <v>24.084625910377589</v>
      </c>
      <c r="P50" s="24">
        <f t="shared" si="6"/>
        <v>17.040610976869608</v>
      </c>
      <c r="Q50" t="s">
        <v>227</v>
      </c>
      <c r="R50" t="s">
        <v>259</v>
      </c>
      <c r="S50" s="58" t="s">
        <v>330</v>
      </c>
      <c r="AD50" s="37"/>
      <c r="AE50" s="37"/>
      <c r="AH50" s="37"/>
      <c r="AI50" s="37"/>
      <c r="AJ50" t="s">
        <v>247</v>
      </c>
    </row>
    <row r="51" spans="1:36" s="36" customFormat="1" ht="15" x14ac:dyDescent="0.25">
      <c r="A51">
        <v>2.0699999999999998</v>
      </c>
      <c r="B51">
        <v>3.57</v>
      </c>
      <c r="C51">
        <v>3.75</v>
      </c>
      <c r="D51" s="20">
        <f t="shared" si="0"/>
        <v>2.9870498924207345E-2</v>
      </c>
      <c r="E51" s="17">
        <f>IF(OR($A51="",$B51="",$C51=""),"",A51*'MPTO_working_3-way'!$I50)</f>
        <v>2.1272725219011654</v>
      </c>
      <c r="F51" s="21">
        <f>IF(OR($A51="",$B51="",$C51=""),"",B51*'MPTO_working_3-way'!$I50)</f>
        <v>3.6687743493657781</v>
      </c>
      <c r="G51" s="22">
        <f>IF(OR($A51="",$B51="",$C51=""),"",C51*'MPTO_working_3-way'!$I50)</f>
        <v>3.853754568661532</v>
      </c>
      <c r="H51" s="17"/>
      <c r="I51" s="21"/>
      <c r="J51" s="22"/>
      <c r="K51" s="17"/>
      <c r="L51" s="21"/>
      <c r="M51" s="22"/>
      <c r="N51" s="23">
        <f t="shared" si="4"/>
        <v>47.008551546855394</v>
      </c>
      <c r="O51" s="24">
        <f t="shared" si="5"/>
        <v>27.257059300277497</v>
      </c>
      <c r="P51" s="24">
        <f t="shared" si="6"/>
        <v>25.948720453864173</v>
      </c>
      <c r="Q51" t="s">
        <v>214</v>
      </c>
      <c r="R51" t="s">
        <v>216</v>
      </c>
      <c r="S51" s="58" t="s">
        <v>330</v>
      </c>
      <c r="AD51" s="37"/>
      <c r="AE51" s="37"/>
      <c r="AH51" s="37"/>
      <c r="AI51" s="37"/>
      <c r="AJ51" t="s">
        <v>247</v>
      </c>
    </row>
    <row r="52" spans="1:36" s="36" customFormat="1" ht="15" x14ac:dyDescent="0.25">
      <c r="A52">
        <v>2.98</v>
      </c>
      <c r="B52">
        <v>2.89</v>
      </c>
      <c r="C52">
        <v>2.76</v>
      </c>
      <c r="D52" s="20">
        <f t="shared" si="0"/>
        <v>4.391007162404259E-2</v>
      </c>
      <c r="E52" s="17">
        <f>IF(OR($A52="",$B52="",$C52=""),"",A52*'MPTO_working_3-way'!$I51)</f>
        <v>3.0655757870007667</v>
      </c>
      <c r="F52" s="21">
        <f>IF(OR($A52="",$B52="",$C52=""),"",B52*'MPTO_working_3-way'!$I51)</f>
        <v>2.9729912833665155</v>
      </c>
      <c r="G52" s="22">
        <f>IF(OR($A52="",$B52="",$C52=""),"",C52*'MPTO_working_3-way'!$I51)</f>
        <v>2.8392581114503743</v>
      </c>
      <c r="H52" s="17"/>
      <c r="I52" s="21"/>
      <c r="J52" s="22"/>
      <c r="K52" s="17"/>
      <c r="L52" s="21"/>
      <c r="M52" s="22"/>
      <c r="N52" s="23">
        <f t="shared" si="4"/>
        <v>32.620299398252975</v>
      </c>
      <c r="O52" s="24">
        <f t="shared" si="5"/>
        <v>33.636156472939049</v>
      </c>
      <c r="P52" s="24">
        <f t="shared" si="6"/>
        <v>35.220468190867344</v>
      </c>
      <c r="Q52" t="s">
        <v>257</v>
      </c>
      <c r="R52" t="s">
        <v>174</v>
      </c>
      <c r="S52" s="58" t="s">
        <v>331</v>
      </c>
      <c r="AD52" s="37"/>
      <c r="AE52" s="37"/>
      <c r="AH52" s="37"/>
      <c r="AI52" s="37"/>
      <c r="AJ52" t="s">
        <v>205</v>
      </c>
    </row>
    <row r="53" spans="1:36" s="36" customFormat="1" ht="15" x14ac:dyDescent="0.25">
      <c r="A53">
        <v>2.09</v>
      </c>
      <c r="B53">
        <v>3.39</v>
      </c>
      <c r="C53">
        <v>3.68</v>
      </c>
      <c r="D53" s="20">
        <f t="shared" si="0"/>
        <v>4.5193280693776927E-2</v>
      </c>
      <c r="E53" s="17">
        <f>IF(OR($A53="",$B53="",$C53=""),"",A53*'MPTO_working_3-way'!$I52)</f>
        <v>2.152429342751593</v>
      </c>
      <c r="F53" s="21">
        <f>IF(OR($A53="",$B53="",$C53=""),"",B53*'MPTO_working_3-way'!$I52)</f>
        <v>3.4912609913530632</v>
      </c>
      <c r="G53" s="22">
        <f>IF(OR($A53="",$B53="",$C53=""),"",C53*'MPTO_working_3-way'!$I52)</f>
        <v>3.7899234360410832</v>
      </c>
      <c r="H53" s="17"/>
      <c r="I53" s="21"/>
      <c r="J53" s="22"/>
      <c r="K53" s="17"/>
      <c r="L53" s="21"/>
      <c r="M53" s="22"/>
      <c r="N53" s="23">
        <f t="shared" si="4"/>
        <v>46.459132485233347</v>
      </c>
      <c r="O53" s="24">
        <f t="shared" si="5"/>
        <v>28.64294598647129</v>
      </c>
      <c r="P53" s="24">
        <f t="shared" si="6"/>
        <v>26.385757308189589</v>
      </c>
      <c r="Q53" t="s">
        <v>154</v>
      </c>
      <c r="R53" t="s">
        <v>260</v>
      </c>
      <c r="S53" s="58" t="s">
        <v>331</v>
      </c>
      <c r="AD53" s="37"/>
      <c r="AE53" s="37"/>
      <c r="AH53" s="37"/>
      <c r="AI53" s="37"/>
      <c r="AJ53" t="s">
        <v>205</v>
      </c>
    </row>
    <row r="54" spans="1:36" s="36" customFormat="1" ht="15" x14ac:dyDescent="0.25">
      <c r="A54">
        <v>2.44</v>
      </c>
      <c r="B54">
        <v>3.11</v>
      </c>
      <c r="C54">
        <v>3.2</v>
      </c>
      <c r="D54" s="20">
        <f t="shared" si="0"/>
        <v>4.3879473933899238E-2</v>
      </c>
      <c r="E54" s="17">
        <f>IF(OR($A54="",$B54="",$C54=""),"",A54*'MPTO_working_3-way'!$I53)</f>
        <v>2.5471405747626639</v>
      </c>
      <c r="F54" s="21">
        <f>IF(OR($A54="",$B54="",$C54=""),"",B54*'MPTO_working_3-way'!$I53)</f>
        <v>3.2465603227507724</v>
      </c>
      <c r="G54" s="22">
        <f>IF(OR($A54="",$B54="",$C54=""),"",C54*'MPTO_working_3-way'!$I53)</f>
        <v>3.3405122291969365</v>
      </c>
      <c r="H54" s="17"/>
      <c r="I54" s="21"/>
      <c r="J54" s="22"/>
      <c r="K54" s="17"/>
      <c r="L54" s="21"/>
      <c r="M54" s="22"/>
      <c r="N54" s="23">
        <f t="shared" si="4"/>
        <v>39.259709884413333</v>
      </c>
      <c r="O54" s="24">
        <f t="shared" si="5"/>
        <v>30.801830263012388</v>
      </c>
      <c r="P54" s="24">
        <f t="shared" si="6"/>
        <v>29.935528786865163</v>
      </c>
      <c r="Q54" t="s">
        <v>195</v>
      </c>
      <c r="R54" t="s">
        <v>187</v>
      </c>
      <c r="S54" s="58" t="s">
        <v>331</v>
      </c>
      <c r="AD54" s="37"/>
      <c r="AE54" s="37"/>
      <c r="AH54" s="37"/>
      <c r="AI54" s="37"/>
      <c r="AJ54" t="s">
        <v>205</v>
      </c>
    </row>
    <row r="55" spans="1:36" s="36" customFormat="1" ht="15" x14ac:dyDescent="0.25">
      <c r="A55">
        <v>3.68</v>
      </c>
      <c r="B55">
        <v>3.18</v>
      </c>
      <c r="C55">
        <v>2.1800000000000002</v>
      </c>
      <c r="D55" s="20">
        <f t="shared" si="0"/>
        <v>4.4920135570089226E-2</v>
      </c>
      <c r="E55" s="17">
        <f>IF(OR($A55="",$B55="",$C55=""),"",A55*'MPTO_working_3-way'!$I54)</f>
        <v>3.8463112729530993</v>
      </c>
      <c r="F55" s="21">
        <f>IF(OR($A55="",$B55="",$C55=""),"",B55*'MPTO_working_3-way'!$I54)</f>
        <v>3.3237146326062108</v>
      </c>
      <c r="G55" s="22">
        <f>IF(OR($A55="",$B55="",$C55=""),"",C55*'MPTO_working_3-way'!$I54)</f>
        <v>2.2785213519124339</v>
      </c>
      <c r="H55" s="17"/>
      <c r="I55" s="21"/>
      <c r="J55" s="22"/>
      <c r="K55" s="17"/>
      <c r="L55" s="21"/>
      <c r="M55" s="22"/>
      <c r="N55" s="23">
        <f t="shared" si="4"/>
        <v>25.998935838394218</v>
      </c>
      <c r="O55" s="24">
        <f t="shared" si="5"/>
        <v>30.086818831852426</v>
      </c>
      <c r="P55" s="24">
        <f t="shared" si="6"/>
        <v>43.88811187398656</v>
      </c>
      <c r="Q55" t="s">
        <v>172</v>
      </c>
      <c r="R55" t="s">
        <v>200</v>
      </c>
      <c r="S55" s="58" t="s">
        <v>331</v>
      </c>
      <c r="AD55" s="37"/>
      <c r="AE55" s="37"/>
      <c r="AH55" s="37"/>
      <c r="AI55" s="37"/>
      <c r="AJ55" t="s">
        <v>205</v>
      </c>
    </row>
    <row r="56" spans="1:36" s="36" customFormat="1" ht="15" x14ac:dyDescent="0.25">
      <c r="A56">
        <v>1.56</v>
      </c>
      <c r="B56">
        <v>3.99</v>
      </c>
      <c r="C56">
        <v>6.37</v>
      </c>
      <c r="D56" s="20">
        <f t="shared" si="0"/>
        <v>4.863807871326653E-2</v>
      </c>
      <c r="E56" s="17">
        <f>IF(OR($A56="",$B56="",$C56=""),"",A56*'MPTO_working_3-way'!$I55)</f>
        <v>1.6284519793368828</v>
      </c>
      <c r="F56" s="21">
        <f>IF(OR($A56="",$B56="",$C56=""),"",B56*'MPTO_working_3-way'!$I55)</f>
        <v>4.165079100996258</v>
      </c>
      <c r="G56" s="22">
        <f>IF(OR($A56="",$B56="",$C56=""),"",C56*'MPTO_working_3-way'!$I55)</f>
        <v>6.6495122489589384</v>
      </c>
      <c r="H56" s="17"/>
      <c r="I56" s="21"/>
      <c r="J56" s="22"/>
      <c r="K56" s="17"/>
      <c r="L56" s="21"/>
      <c r="M56" s="22"/>
      <c r="N56" s="23">
        <f t="shared" si="4"/>
        <v>61.408012805339652</v>
      </c>
      <c r="O56" s="24">
        <f t="shared" si="5"/>
        <v>24.009147863741816</v>
      </c>
      <c r="P56" s="24">
        <f t="shared" si="6"/>
        <v>15.038697013552566</v>
      </c>
      <c r="Q56" t="s">
        <v>184</v>
      </c>
      <c r="R56" t="s">
        <v>201</v>
      </c>
      <c r="S56" s="58" t="s">
        <v>331</v>
      </c>
      <c r="AD56" s="37"/>
      <c r="AE56" s="37"/>
      <c r="AH56" s="37"/>
      <c r="AI56" s="37"/>
      <c r="AJ56" t="s">
        <v>205</v>
      </c>
    </row>
    <row r="57" spans="1:36" s="36" customFormat="1" ht="15" x14ac:dyDescent="0.25">
      <c r="A57">
        <v>13.11</v>
      </c>
      <c r="B57">
        <v>6.78</v>
      </c>
      <c r="C57">
        <v>1.23</v>
      </c>
      <c r="D57" s="20">
        <f t="shared" si="0"/>
        <v>3.6778406098392447E-2</v>
      </c>
      <c r="E57" s="17">
        <f>IF(OR($A57="",$B57="",$C57=""),"",A57*'MPTO_working_3-way'!$I56)</f>
        <v>13.698902977323868</v>
      </c>
      <c r="F57" s="21">
        <f>IF(OR($A57="",$B57="",$C57=""),"",B57*'MPTO_working_3-way'!$I56)</f>
        <v>7.0845585191652054</v>
      </c>
      <c r="G57" s="22">
        <f>IF(OR($A57="",$B57="",$C57=""),"",C57*'MPTO_working_3-way'!$I56)</f>
        <v>1.2852517667512098</v>
      </c>
      <c r="H57" s="17"/>
      <c r="I57" s="21"/>
      <c r="J57" s="22"/>
      <c r="K57" s="17"/>
      <c r="L57" s="21"/>
      <c r="M57" s="22"/>
      <c r="N57" s="23">
        <f t="shared" si="4"/>
        <v>7.2998546062799683</v>
      </c>
      <c r="O57" s="24">
        <f t="shared" si="5"/>
        <v>14.115205588249315</v>
      </c>
      <c r="P57" s="24">
        <f t="shared" si="6"/>
        <v>77.805767388886466</v>
      </c>
      <c r="Q57" t="s">
        <v>140</v>
      </c>
      <c r="R57" t="s">
        <v>249</v>
      </c>
      <c r="S57" s="58" t="s">
        <v>331</v>
      </c>
      <c r="AD57" s="37"/>
      <c r="AE57" s="37"/>
      <c r="AH57" s="37"/>
      <c r="AI57" s="37"/>
      <c r="AJ57" t="s">
        <v>141</v>
      </c>
    </row>
    <row r="58" spans="1:36" s="36" customFormat="1" ht="15" x14ac:dyDescent="0.25">
      <c r="A58">
        <v>2.15</v>
      </c>
      <c r="B58">
        <v>3.65</v>
      </c>
      <c r="C58">
        <v>3.47</v>
      </c>
      <c r="D58" s="20">
        <f t="shared" si="0"/>
        <v>2.7273319849839162E-2</v>
      </c>
      <c r="E58" s="17">
        <f>IF(OR($A58="",$B58="",$C58=""),"",A58*'MPTO_working_3-way'!$I57)</f>
        <v>2.2545718692335228</v>
      </c>
      <c r="F58" s="21">
        <f>IF(OR($A58="",$B58="",$C58=""),"",B58*'MPTO_working_3-way'!$I57)</f>
        <v>3.8275289873034226</v>
      </c>
      <c r="G58" s="22">
        <f>IF(OR($A58="",$B58="",$C58=""),"",C58*'MPTO_working_3-way'!$I57)</f>
        <v>3.6387741331350352</v>
      </c>
      <c r="H58" s="17"/>
      <c r="I58" s="21"/>
      <c r="J58" s="22"/>
      <c r="K58" s="17"/>
      <c r="L58" s="21"/>
      <c r="M58" s="22"/>
      <c r="N58" s="23">
        <f t="shared" si="4"/>
        <v>44.35431904594666</v>
      </c>
      <c r="O58" s="24">
        <f t="shared" si="5"/>
        <v>26.126516698297348</v>
      </c>
      <c r="P58" s="24">
        <f t="shared" si="6"/>
        <v>27.481782694174438</v>
      </c>
      <c r="Q58" t="s">
        <v>132</v>
      </c>
      <c r="R58" t="s">
        <v>228</v>
      </c>
      <c r="S58" s="58" t="s">
        <v>331</v>
      </c>
      <c r="AD58" s="37"/>
      <c r="AE58" s="37"/>
      <c r="AH58" s="37"/>
      <c r="AI58" s="37"/>
      <c r="AJ58" t="s">
        <v>141</v>
      </c>
    </row>
    <row r="59" spans="1:36" s="36" customFormat="1" ht="15" x14ac:dyDescent="0.25">
      <c r="A59">
        <v>1.88</v>
      </c>
      <c r="B59">
        <v>3.83</v>
      </c>
      <c r="C59">
        <v>4.21</v>
      </c>
      <c r="D59" s="20">
        <f t="shared" si="0"/>
        <v>3.0541190572547894E-2</v>
      </c>
      <c r="E59" s="17">
        <f>IF(OR($A59="",$B59="",$C59=""),"",A59*'MPTO_working_3-way'!$I58)</f>
        <v>1.9491434034649777</v>
      </c>
      <c r="F59" s="21">
        <f>IF(OR($A59="",$B59="",$C59=""),"",B59*'MPTO_working_3-way'!$I58)</f>
        <v>3.9708612953568432</v>
      </c>
      <c r="G59" s="22">
        <f>IF(OR($A59="",$B59="",$C59=""),"",C59*'MPTO_working_3-way'!$I58)</f>
        <v>4.3648370896742321</v>
      </c>
      <c r="H59" s="17"/>
      <c r="I59" s="21"/>
      <c r="J59" s="22"/>
      <c r="K59" s="17"/>
      <c r="L59" s="21"/>
      <c r="M59" s="22"/>
      <c r="N59" s="23">
        <f t="shared" si="4"/>
        <v>51.304588375709429</v>
      </c>
      <c r="O59" s="24">
        <f t="shared" si="5"/>
        <v>25.183453301914803</v>
      </c>
      <c r="P59" s="24">
        <f t="shared" si="6"/>
        <v>22.91036250506739</v>
      </c>
      <c r="Q59" t="s">
        <v>136</v>
      </c>
      <c r="R59" t="s">
        <v>134</v>
      </c>
      <c r="S59" s="58" t="s">
        <v>331</v>
      </c>
      <c r="AD59" s="37"/>
      <c r="AE59" s="37"/>
      <c r="AH59" s="37"/>
      <c r="AI59" s="37"/>
      <c r="AJ59" t="s">
        <v>141</v>
      </c>
    </row>
    <row r="60" spans="1:36" s="36" customFormat="1" ht="15" x14ac:dyDescent="0.25">
      <c r="A60">
        <v>1.43</v>
      </c>
      <c r="B60">
        <v>4.57</v>
      </c>
      <c r="C60">
        <v>8.25</v>
      </c>
      <c r="D60" s="20">
        <f t="shared" si="0"/>
        <v>3.9331201256803006E-2</v>
      </c>
      <c r="E60" s="17">
        <f>IF(OR($A60="",$B60="",$C60=""),"",A60*'MPTO_working_3-way'!$I59)</f>
        <v>1.46900084738527</v>
      </c>
      <c r="F60" s="21">
        <f>IF(OR($A60="",$B60="",$C60=""),"",B60*'MPTO_working_3-way'!$I59)</f>
        <v>4.6946390717137652</v>
      </c>
      <c r="G60" s="22">
        <f>IF(OR($A60="",$B60="",$C60=""),"",C60*'MPTO_working_3-way'!$I59)</f>
        <v>8.4750048887611733</v>
      </c>
      <c r="H60" s="17"/>
      <c r="I60" s="21"/>
      <c r="J60" s="22"/>
      <c r="K60" s="17"/>
      <c r="L60" s="21"/>
      <c r="M60" s="22"/>
      <c r="N60" s="23">
        <f t="shared" si="4"/>
        <v>68.073480133108006</v>
      </c>
      <c r="O60" s="24">
        <f t="shared" si="5"/>
        <v>21.300892032898126</v>
      </c>
      <c r="P60" s="24">
        <f t="shared" si="6"/>
        <v>11.799403223072053</v>
      </c>
      <c r="Q60" t="s">
        <v>312</v>
      </c>
      <c r="R60" t="s">
        <v>313</v>
      </c>
      <c r="S60" s="58" t="s">
        <v>331</v>
      </c>
      <c r="AD60" s="37"/>
      <c r="AE60" s="37"/>
      <c r="AH60" s="37"/>
      <c r="AI60" s="37"/>
      <c r="AJ60" t="s">
        <v>328</v>
      </c>
    </row>
    <row r="61" spans="1:36" s="36" customFormat="1" ht="15" x14ac:dyDescent="0.25">
      <c r="A61">
        <v>2.0299999999999998</v>
      </c>
      <c r="B61">
        <v>3.29</v>
      </c>
      <c r="C61">
        <v>4.2</v>
      </c>
      <c r="D61" s="20">
        <f t="shared" si="0"/>
        <v>3.4657443314816794E-2</v>
      </c>
      <c r="E61" s="17">
        <f>IF(OR($A61="",$B61="",$C61=""),"",A61*'MPTO_working_3-way'!$I60)</f>
        <v>2.0919986168622722</v>
      </c>
      <c r="F61" s="21">
        <f>IF(OR($A61="",$B61="",$C61=""),"",B61*'MPTO_working_3-way'!$I60)</f>
        <v>3.3904805169836827</v>
      </c>
      <c r="G61" s="22">
        <f>IF(OR($A61="",$B61="",$C61=""),"",C61*'MPTO_working_3-way'!$I60)</f>
        <v>4.3282730004047014</v>
      </c>
      <c r="H61" s="17"/>
      <c r="I61" s="21"/>
      <c r="J61" s="22"/>
      <c r="K61" s="17"/>
      <c r="L61" s="21"/>
      <c r="M61" s="22"/>
      <c r="N61" s="23">
        <f t="shared" si="4"/>
        <v>47.80117883155539</v>
      </c>
      <c r="O61" s="24">
        <f t="shared" si="5"/>
        <v>29.494344385427791</v>
      </c>
      <c r="P61" s="24">
        <f t="shared" si="6"/>
        <v>23.103903101918437</v>
      </c>
      <c r="Q61" t="s">
        <v>314</v>
      </c>
      <c r="R61" t="s">
        <v>315</v>
      </c>
      <c r="S61" s="58" t="s">
        <v>331</v>
      </c>
      <c r="AD61" s="37"/>
      <c r="AE61" s="37"/>
      <c r="AH61" s="37"/>
      <c r="AI61" s="37"/>
      <c r="AJ61" t="s">
        <v>328</v>
      </c>
    </row>
    <row r="62" spans="1:36" s="36" customFormat="1" ht="15" x14ac:dyDescent="0.25">
      <c r="A62">
        <v>1.51</v>
      </c>
      <c r="B62">
        <v>4.0199999999999996</v>
      </c>
      <c r="C62">
        <v>7.9</v>
      </c>
      <c r="D62" s="20">
        <f t="shared" si="0"/>
        <v>3.7590153015624406E-2</v>
      </c>
      <c r="E62" s="17">
        <f>IF(OR($A62="",$B62="",$C62=""),"",A62*'MPTO_working_3-way'!$I61)</f>
        <v>1.5693901138977726</v>
      </c>
      <c r="F62" s="21">
        <f>IF(OR($A62="",$B62="",$C62=""),"",B62*'MPTO_working_3-way'!$I61)</f>
        <v>4.1781114290523478</v>
      </c>
      <c r="G62" s="22">
        <f>IF(OR($A62="",$B62="",$C62=""),"",C62*'MPTO_working_3-way'!$I61)</f>
        <v>8.2107164899287444</v>
      </c>
      <c r="H62" s="17"/>
      <c r="I62" s="21"/>
      <c r="J62" s="22"/>
      <c r="K62" s="17"/>
      <c r="L62" s="21"/>
      <c r="M62" s="22"/>
      <c r="N62" s="23">
        <f t="shared" si="4"/>
        <v>63.719019964792402</v>
      </c>
      <c r="O62" s="24">
        <f t="shared" si="5"/>
        <v>23.934258742994167</v>
      </c>
      <c r="P62" s="24">
        <f t="shared" si="6"/>
        <v>12.179205081878042</v>
      </c>
      <c r="Q62" t="s">
        <v>316</v>
      </c>
      <c r="R62" t="s">
        <v>317</v>
      </c>
      <c r="S62" s="58" t="s">
        <v>331</v>
      </c>
      <c r="AD62" s="37"/>
      <c r="AE62" s="37"/>
      <c r="AH62" s="37"/>
      <c r="AI62" s="37"/>
      <c r="AJ62" t="s">
        <v>328</v>
      </c>
    </row>
    <row r="63" spans="1:36" s="36" customFormat="1" ht="15" x14ac:dyDescent="0.25">
      <c r="A63">
        <v>3.54</v>
      </c>
      <c r="B63">
        <v>3.08</v>
      </c>
      <c r="C63">
        <v>2.35</v>
      </c>
      <c r="D63" s="20">
        <f t="shared" si="0"/>
        <v>3.2693115275156392E-2</v>
      </c>
      <c r="E63" s="17">
        <f>IF(OR($A63="",$B63="",$C63=""),"",A63*'MPTO_working_3-way'!$I62)</f>
        <v>3.6626873493344516</v>
      </c>
      <c r="F63" s="21">
        <f>IF(OR($A63="",$B63="",$C63=""),"",B63*'MPTO_working_3-way'!$I62)</f>
        <v>3.1867449254096356</v>
      </c>
      <c r="G63" s="22">
        <f>IF(OR($A63="",$B63="",$C63=""),"",C63*'MPTO_working_3-way'!$I62)</f>
        <v>2.4314449917898195</v>
      </c>
      <c r="H63" s="17"/>
      <c r="I63" s="21"/>
      <c r="J63" s="22"/>
      <c r="K63" s="17"/>
      <c r="L63" s="21"/>
      <c r="M63" s="22"/>
      <c r="N63" s="23">
        <f t="shared" si="4"/>
        <v>27.302357657737574</v>
      </c>
      <c r="O63" s="24">
        <f t="shared" si="5"/>
        <v>31.379982502724356</v>
      </c>
      <c r="P63" s="24">
        <f t="shared" si="6"/>
        <v>41.127806854634471</v>
      </c>
      <c r="Q63" t="s">
        <v>318</v>
      </c>
      <c r="R63" t="s">
        <v>319</v>
      </c>
      <c r="S63" s="58" t="s">
        <v>331</v>
      </c>
      <c r="AD63" s="37"/>
      <c r="AE63" s="37"/>
      <c r="AH63" s="37"/>
      <c r="AI63" s="37"/>
      <c r="AJ63" t="s">
        <v>328</v>
      </c>
    </row>
    <row r="64" spans="1:36" s="36" customFormat="1" ht="15" x14ac:dyDescent="0.25">
      <c r="A64">
        <v>1.65</v>
      </c>
      <c r="B64">
        <v>3.78</v>
      </c>
      <c r="C64">
        <v>5.74</v>
      </c>
      <c r="D64" s="20">
        <f t="shared" si="0"/>
        <v>4.4826898485434974E-2</v>
      </c>
      <c r="E64" s="17">
        <f>IF(OR($A64="",$B64="",$C64=""),"",A64*'MPTO_working_3-way'!$I63)</f>
        <v>1.7120237524757802</v>
      </c>
      <c r="F64" s="21">
        <f>IF(OR($A64="",$B64="",$C64=""),"",B64*'MPTO_working_3-way'!$I63)</f>
        <v>3.9220907783990602</v>
      </c>
      <c r="G64" s="22">
        <f>IF(OR($A64="",$B64="",$C64=""),"",C64*'MPTO_working_3-way'!$I63)</f>
        <v>5.9557674783096841</v>
      </c>
      <c r="H64" s="17"/>
      <c r="I64" s="21"/>
      <c r="J64" s="22"/>
      <c r="K64" s="17"/>
      <c r="L64" s="21"/>
      <c r="M64" s="22"/>
      <c r="N64" s="23">
        <f t="shared" si="4"/>
        <v>58.410404560911424</v>
      </c>
      <c r="O64" s="24">
        <f t="shared" si="5"/>
        <v>25.496605165477209</v>
      </c>
      <c r="P64" s="24">
        <f t="shared" si="6"/>
        <v>16.790447304094748</v>
      </c>
      <c r="Q64" t="s">
        <v>320</v>
      </c>
      <c r="R64" t="s">
        <v>321</v>
      </c>
      <c r="S64" s="58" t="s">
        <v>331</v>
      </c>
      <c r="AD64" s="37"/>
      <c r="AE64" s="37"/>
      <c r="AH64" s="37"/>
      <c r="AI64" s="37"/>
      <c r="AJ64" t="s">
        <v>328</v>
      </c>
    </row>
    <row r="65" spans="1:36" s="36" customFormat="1" ht="15" x14ac:dyDescent="0.25">
      <c r="A65">
        <v>2.99</v>
      </c>
      <c r="B65">
        <v>3.04</v>
      </c>
      <c r="C65">
        <v>2.7</v>
      </c>
      <c r="D65" s="20">
        <f t="shared" si="0"/>
        <v>3.3765899326540172E-2</v>
      </c>
      <c r="E65" s="17">
        <f>IF(OR($A65="",$B65="",$C65=""),"",A65*'MPTO_working_3-way'!$I64)</f>
        <v>3.087752414672718</v>
      </c>
      <c r="F65" s="21">
        <f>IF(OR($A65="",$B65="",$C65=""),"",B65*'MPTO_working_3-way'!$I64)</f>
        <v>3.1393870704364755</v>
      </c>
      <c r="G65" s="22">
        <f>IF(OR($A65="",$B65="",$C65=""),"",C65*'MPTO_working_3-way'!$I64)</f>
        <v>2.7882714112429223</v>
      </c>
      <c r="H65" s="17"/>
      <c r="I65" s="21"/>
      <c r="J65" s="22"/>
      <c r="K65" s="17"/>
      <c r="L65" s="21"/>
      <c r="M65" s="22"/>
      <c r="N65" s="23">
        <f t="shared" si="4"/>
        <v>32.386016289651046</v>
      </c>
      <c r="O65" s="24">
        <f t="shared" si="5"/>
        <v>31.853351548044952</v>
      </c>
      <c r="P65" s="24">
        <f t="shared" si="6"/>
        <v>35.864514335576537</v>
      </c>
      <c r="Q65" t="s">
        <v>322</v>
      </c>
      <c r="R65" t="s">
        <v>323</v>
      </c>
      <c r="S65" s="58" t="s">
        <v>331</v>
      </c>
      <c r="AD65" s="37"/>
      <c r="AE65" s="37"/>
      <c r="AH65" s="37"/>
      <c r="AI65" s="37"/>
      <c r="AJ65" t="s">
        <v>328</v>
      </c>
    </row>
    <row r="66" spans="1:36" s="36" customFormat="1" ht="15" x14ac:dyDescent="0.25">
      <c r="A66">
        <v>1.63</v>
      </c>
      <c r="B66">
        <v>3.55</v>
      </c>
      <c r="C66">
        <v>6.99</v>
      </c>
      <c r="D66" s="20">
        <f t="shared" si="0"/>
        <v>3.8248589812482248E-2</v>
      </c>
      <c r="E66" s="17">
        <f>IF(OR($A66="",$B66="",$C66=""),"",A66*'MPTO_working_3-way'!$I65)</f>
        <v>1.7030678445312588</v>
      </c>
      <c r="F66" s="21">
        <f>IF(OR($A66="",$B66="",$C66=""),"",B66*'MPTO_working_3-way'!$I65)</f>
        <v>3.7091354896232938</v>
      </c>
      <c r="G66" s="22">
        <f>IF(OR($A66="",$B66="",$C66=""),"",C66*'MPTO_working_3-way'!$I65)</f>
        <v>7.3033400204131906</v>
      </c>
      <c r="H66" s="17"/>
      <c r="I66" s="21"/>
      <c r="J66" s="22"/>
      <c r="K66" s="17"/>
      <c r="L66" s="21"/>
      <c r="M66" s="22"/>
      <c r="N66" s="23">
        <f t="shared" si="4"/>
        <v>58.717566843335788</v>
      </c>
      <c r="O66" s="24">
        <f t="shared" si="5"/>
        <v>26.96046026891193</v>
      </c>
      <c r="P66" s="24">
        <f t="shared" si="6"/>
        <v>13.692365372623366</v>
      </c>
      <c r="Q66" t="s">
        <v>324</v>
      </c>
      <c r="R66" t="s">
        <v>325</v>
      </c>
      <c r="S66" s="58" t="s">
        <v>331</v>
      </c>
      <c r="AD66" s="37"/>
      <c r="AE66" s="37"/>
      <c r="AH66" s="37"/>
      <c r="AI66" s="37"/>
      <c r="AJ66" t="s">
        <v>328</v>
      </c>
    </row>
    <row r="67" spans="1:36" s="36" customFormat="1" ht="15" x14ac:dyDescent="0.25">
      <c r="A67">
        <v>2.27</v>
      </c>
      <c r="B67">
        <v>3.6</v>
      </c>
      <c r="C67">
        <v>3.13</v>
      </c>
      <c r="D67" s="20">
        <f t="shared" si="0"/>
        <v>3.7795230030384985E-2</v>
      </c>
      <c r="E67" s="17">
        <f>IF(OR($A67="",$B67="",$C67=""),"",A67*'MPTO_working_3-way'!$I66)</f>
        <v>2.3466485914712463</v>
      </c>
      <c r="F67" s="21">
        <f>IF(OR($A67="",$B67="",$C67=""),"",B67*'MPTO_working_3-way'!$I66)</f>
        <v>3.7215572375755448</v>
      </c>
      <c r="G67" s="22">
        <f>IF(OR($A67="",$B67="",$C67=""),"",C67*'MPTO_working_3-way'!$I66)</f>
        <v>3.2356872648920705</v>
      </c>
      <c r="H67" s="17"/>
      <c r="I67" s="21"/>
      <c r="J67" s="22"/>
      <c r="K67" s="17"/>
      <c r="L67" s="21"/>
      <c r="M67" s="22"/>
      <c r="N67" s="23">
        <f t="shared" si="4"/>
        <v>42.613964597615514</v>
      </c>
      <c r="O67" s="24">
        <f t="shared" si="5"/>
        <v>26.870472121274226</v>
      </c>
      <c r="P67" s="24">
        <f t="shared" si="6"/>
        <v>30.905335347152469</v>
      </c>
      <c r="Q67" t="s">
        <v>179</v>
      </c>
      <c r="R67" t="s">
        <v>143</v>
      </c>
      <c r="S67" s="58" t="s">
        <v>331</v>
      </c>
      <c r="AD67" s="37"/>
      <c r="AE67" s="37"/>
      <c r="AH67" s="37"/>
      <c r="AI67" s="37"/>
      <c r="AJ67" t="s">
        <v>202</v>
      </c>
    </row>
    <row r="68" spans="1:36" s="36" customFormat="1" ht="15" x14ac:dyDescent="0.25">
      <c r="A68">
        <v>2.83</v>
      </c>
      <c r="B68">
        <v>3.42</v>
      </c>
      <c r="C68">
        <v>2.54</v>
      </c>
      <c r="D68" s="20">
        <f t="shared" ref="D68:D123" si="7">IF(OR($A68="",$B68="",$C68=""),"",(1/A68)+(1/B68)+(1/C68)-1)</f>
        <v>3.9455338679652119E-2</v>
      </c>
      <c r="E68" s="17">
        <f>IF(OR($A68="",$B68="",$C68=""),"",A68*'MPTO_working_3-way'!$I67)</f>
        <v>2.9382435091693249</v>
      </c>
      <c r="F68" s="21">
        <f>IF(OR($A68="",$B68="",$C68=""),"",B68*'MPTO_working_3-way'!$I67)</f>
        <v>3.5508101771586893</v>
      </c>
      <c r="G68" s="22">
        <f>IF(OR($A68="",$B68="",$C68=""),"",C68*'MPTO_working_3-way'!$I67)</f>
        <v>2.6371514181237048</v>
      </c>
      <c r="H68" s="17"/>
      <c r="I68" s="21"/>
      <c r="J68" s="22"/>
      <c r="K68" s="17"/>
      <c r="L68" s="21"/>
      <c r="M68" s="22"/>
      <c r="N68" s="23">
        <f t="shared" si="4"/>
        <v>34.033938878085415</v>
      </c>
      <c r="O68" s="24">
        <f t="shared" si="5"/>
        <v>28.162586849409859</v>
      </c>
      <c r="P68" s="24">
        <f t="shared" si="6"/>
        <v>37.919703553142412</v>
      </c>
      <c r="Q68" t="s">
        <v>142</v>
      </c>
      <c r="R68" t="s">
        <v>182</v>
      </c>
      <c r="S68" s="58" t="s">
        <v>331</v>
      </c>
      <c r="AD68" s="37"/>
      <c r="AE68" s="37"/>
      <c r="AH68" s="37"/>
      <c r="AI68" s="37"/>
      <c r="AJ68" t="s">
        <v>202</v>
      </c>
    </row>
    <row r="69" spans="1:36" s="36" customFormat="1" ht="15" x14ac:dyDescent="0.25">
      <c r="A69">
        <v>2.15</v>
      </c>
      <c r="B69">
        <v>3.45</v>
      </c>
      <c r="C69">
        <v>3.52</v>
      </c>
      <c r="D69" s="20">
        <f t="shared" si="7"/>
        <v>3.9062260624444622E-2</v>
      </c>
      <c r="E69" s="17">
        <f>IF(OR($A69="",$B69="",$C69=""),"",A69*'MPTO_working_3-way'!$I68)</f>
        <v>2.2312597445653277</v>
      </c>
      <c r="F69" s="21">
        <f>IF(OR($A69="",$B69="",$C69=""),"",B69*'MPTO_working_3-way'!$I68)</f>
        <v>3.5803935436048282</v>
      </c>
      <c r="G69" s="22">
        <f>IF(OR($A69="",$B69="",$C69=""),"",C69*'MPTO_working_3-way'!$I68)</f>
        <v>3.6530392097069551</v>
      </c>
      <c r="H69" s="17"/>
      <c r="I69" s="21"/>
      <c r="J69" s="22"/>
      <c r="K69" s="17"/>
      <c r="L69" s="21"/>
      <c r="M69" s="22"/>
      <c r="N69" s="23">
        <f t="shared" ref="N69:N123" si="8">(1/E69)* 100</f>
        <v>44.817731437843435</v>
      </c>
      <c r="O69" s="24">
        <f t="shared" ref="O69:O123" si="9">(1/F69)* 100</f>
        <v>27.929890606192288</v>
      </c>
      <c r="P69" s="24">
        <f t="shared" ref="P69:P123" si="10">(1/G69)* 100</f>
        <v>27.374466645273689</v>
      </c>
      <c r="Q69" t="s">
        <v>177</v>
      </c>
      <c r="R69" t="s">
        <v>180</v>
      </c>
      <c r="S69" s="58" t="s">
        <v>331</v>
      </c>
      <c r="AD69" s="37"/>
      <c r="AE69" s="37"/>
      <c r="AH69" s="37"/>
      <c r="AI69" s="37"/>
      <c r="AJ69" t="s">
        <v>202</v>
      </c>
    </row>
    <row r="70" spans="1:36" s="36" customFormat="1" ht="15" x14ac:dyDescent="0.25">
      <c r="A70">
        <v>2.19</v>
      </c>
      <c r="B70">
        <v>3.38</v>
      </c>
      <c r="C70">
        <v>3.5</v>
      </c>
      <c r="D70" s="20">
        <f t="shared" si="7"/>
        <v>3.819327844617626E-2</v>
      </c>
      <c r="E70" s="17">
        <f>IF(OR($A70="",$B70="",$C70=""),"",A70*'MPTO_working_3-way'!$I69)</f>
        <v>2.2764071917084383</v>
      </c>
      <c r="F70" s="21">
        <f>IF(OR($A70="",$B70="",$C70=""),"",B70*'MPTO_working_3-way'!$I69)</f>
        <v>3.513359044737224</v>
      </c>
      <c r="G70" s="22">
        <f>IF(OR($A70="",$B70="",$C70=""),"",C70*'MPTO_working_3-way'!$I69)</f>
        <v>3.6380936853787826</v>
      </c>
      <c r="H70" s="17"/>
      <c r="I70" s="21"/>
      <c r="J70" s="22"/>
      <c r="K70" s="17"/>
      <c r="L70" s="21"/>
      <c r="M70" s="22"/>
      <c r="N70" s="23">
        <f t="shared" si="8"/>
        <v>43.928871936549378</v>
      </c>
      <c r="O70" s="24">
        <f t="shared" si="9"/>
        <v>28.462789805042355</v>
      </c>
      <c r="P70" s="24">
        <f t="shared" si="10"/>
        <v>27.486922726012324</v>
      </c>
      <c r="Q70" t="s">
        <v>181</v>
      </c>
      <c r="R70" t="s">
        <v>175</v>
      </c>
      <c r="S70" s="58" t="s">
        <v>331</v>
      </c>
      <c r="AD70" s="37"/>
      <c r="AE70" s="37"/>
      <c r="AH70" s="37"/>
      <c r="AI70" s="37"/>
      <c r="AJ70" t="s">
        <v>202</v>
      </c>
    </row>
    <row r="71" spans="1:36" s="36" customFormat="1" ht="15" x14ac:dyDescent="0.25">
      <c r="A71">
        <v>2.58</v>
      </c>
      <c r="B71">
        <v>3.34</v>
      </c>
      <c r="C71">
        <v>2.94</v>
      </c>
      <c r="D71" s="20">
        <f t="shared" si="7"/>
        <v>2.7134151251365202E-2</v>
      </c>
      <c r="E71" s="17">
        <f>IF(OR($A71="",$B71="",$C71=""),"",A71*'MPTO_working_3-way'!$I70)</f>
        <v>2.680780632411067</v>
      </c>
      <c r="F71" s="21">
        <f>IF(OR($A71="",$B71="",$C71=""),"",B71*'MPTO_working_3-way'!$I70)</f>
        <v>3.470467950485645</v>
      </c>
      <c r="G71" s="22">
        <f>IF(OR($A71="",$B71="",$C71=""),"",C71*'MPTO_working_3-way'!$I70)</f>
        <v>3.0548430462358671</v>
      </c>
      <c r="H71" s="17"/>
      <c r="I71" s="21"/>
      <c r="J71" s="22"/>
      <c r="K71" s="17"/>
      <c r="L71" s="21"/>
      <c r="M71" s="22"/>
      <c r="N71" s="23">
        <f t="shared" si="8"/>
        <v>37.30256731602131</v>
      </c>
      <c r="O71" s="24">
        <f t="shared" si="9"/>
        <v>28.814557986627236</v>
      </c>
      <c r="P71" s="24">
        <f t="shared" si="10"/>
        <v>32.734906012018698</v>
      </c>
      <c r="Q71" t="s">
        <v>165</v>
      </c>
      <c r="R71" t="s">
        <v>160</v>
      </c>
      <c r="S71" s="58" t="s">
        <v>331</v>
      </c>
      <c r="AD71" s="37"/>
      <c r="AE71" s="37"/>
      <c r="AH71" s="37"/>
      <c r="AI71" s="37"/>
      <c r="AJ71" t="s">
        <v>204</v>
      </c>
    </row>
    <row r="72" spans="1:36" s="36" customFormat="1" ht="15" x14ac:dyDescent="0.25">
      <c r="A72">
        <v>2.67</v>
      </c>
      <c r="B72">
        <v>3.26</v>
      </c>
      <c r="C72">
        <v>2.89</v>
      </c>
      <c r="D72" s="20">
        <f t="shared" si="7"/>
        <v>2.7301062709335966E-2</v>
      </c>
      <c r="E72" s="17">
        <f>IF(OR($A72="",$B72="",$C72=""),"",A72*'MPTO_working_3-way'!$I71)</f>
        <v>2.7719760534512905</v>
      </c>
      <c r="F72" s="21">
        <f>IF(OR($A72="",$B72="",$C72=""),"",B72*'MPTO_working_3-way'!$I71)</f>
        <v>3.3845100877345344</v>
      </c>
      <c r="G72" s="22">
        <f>IF(OR($A72="",$B72="",$C72=""),"",C72*'MPTO_working_3-way'!$I71)</f>
        <v>3.0003785747094494</v>
      </c>
      <c r="H72" s="17"/>
      <c r="I72" s="21"/>
      <c r="J72" s="22"/>
      <c r="K72" s="17"/>
      <c r="L72" s="21"/>
      <c r="M72" s="22"/>
      <c r="N72" s="23">
        <f t="shared" si="8"/>
        <v>36.075347720083471</v>
      </c>
      <c r="O72" s="24">
        <f t="shared" si="9"/>
        <v>29.546373746203336</v>
      </c>
      <c r="P72" s="24">
        <f t="shared" si="10"/>
        <v>33.329127478416218</v>
      </c>
      <c r="Q72" t="s">
        <v>256</v>
      </c>
      <c r="R72" t="s">
        <v>162</v>
      </c>
      <c r="S72" s="58" t="s">
        <v>331</v>
      </c>
      <c r="AD72" s="37"/>
      <c r="AE72" s="37"/>
      <c r="AH72" s="37"/>
      <c r="AI72" s="37"/>
      <c r="AJ72" t="s">
        <v>204</v>
      </c>
    </row>
    <row r="73" spans="1:36" s="36" customFormat="1" ht="15" x14ac:dyDescent="0.25">
      <c r="A73">
        <v>2.08</v>
      </c>
      <c r="B73">
        <v>3.3</v>
      </c>
      <c r="C73">
        <v>4.09</v>
      </c>
      <c r="D73" s="20">
        <f t="shared" si="7"/>
        <v>2.8298311305646306E-2</v>
      </c>
      <c r="E73" s="17">
        <f>IF(OR($A73="",$B73="",$C73=""),"",A73*'MPTO_working_3-way'!$I72)</f>
        <v>2.1364390346028399</v>
      </c>
      <c r="F73" s="21">
        <f>IF(OR($A73="",$B73="",$C73=""),"",B73*'MPTO_working_3-way'!$I72)</f>
        <v>3.389542699129505</v>
      </c>
      <c r="G73" s="22">
        <f>IF(OR($A73="",$B73="",$C73=""),"",C73*'MPTO_working_3-way'!$I72)</f>
        <v>4.2009786786180836</v>
      </c>
      <c r="H73" s="17"/>
      <c r="I73" s="21"/>
      <c r="J73" s="22"/>
      <c r="K73" s="17"/>
      <c r="L73" s="21"/>
      <c r="M73" s="22"/>
      <c r="N73" s="23">
        <f t="shared" si="8"/>
        <v>46.806858693531503</v>
      </c>
      <c r="O73" s="24">
        <f t="shared" si="9"/>
        <v>29.502504873498651</v>
      </c>
      <c r="P73" s="24">
        <f t="shared" si="10"/>
        <v>23.803977037297201</v>
      </c>
      <c r="Q73" t="s">
        <v>163</v>
      </c>
      <c r="R73" t="s">
        <v>158</v>
      </c>
      <c r="S73" s="58" t="s">
        <v>331</v>
      </c>
      <c r="AD73" s="37"/>
      <c r="AE73" s="37"/>
      <c r="AH73" s="37"/>
      <c r="AI73" s="37"/>
      <c r="AJ73" t="s">
        <v>204</v>
      </c>
    </row>
    <row r="74" spans="1:36" s="36" customFormat="1" ht="15" x14ac:dyDescent="0.25">
      <c r="A74">
        <v>2.54</v>
      </c>
      <c r="B74">
        <v>3.33</v>
      </c>
      <c r="C74">
        <v>3</v>
      </c>
      <c r="D74" s="20">
        <f t="shared" si="7"/>
        <v>2.7334421035208445E-2</v>
      </c>
      <c r="E74" s="17">
        <f>IF(OR($A74="",$B74="",$C74=""),"",A74*'MPTO_working_3-way'!$I73)</f>
        <v>2.6093446992817135</v>
      </c>
      <c r="F74" s="21">
        <f>IF(OR($A74="",$B74="",$C74=""),"",B74*'MPTO_working_3-way'!$I73)</f>
        <v>3.4209125388220887</v>
      </c>
      <c r="G74" s="22">
        <f>IF(OR($A74="",$B74="",$C74=""),"",C74*'MPTO_working_3-way'!$I73)</f>
        <v>3.0819031881280079</v>
      </c>
      <c r="H74" s="17"/>
      <c r="I74" s="21"/>
      <c r="J74" s="22"/>
      <c r="K74" s="17"/>
      <c r="L74" s="21"/>
      <c r="M74" s="22"/>
      <c r="N74" s="23">
        <f t="shared" si="8"/>
        <v>38.323798318990768</v>
      </c>
      <c r="O74" s="24">
        <f t="shared" si="9"/>
        <v>29.231966285356325</v>
      </c>
      <c r="P74" s="24">
        <f t="shared" si="10"/>
        <v>32.447482576745514</v>
      </c>
      <c r="Q74" t="s">
        <v>261</v>
      </c>
      <c r="R74" t="s">
        <v>168</v>
      </c>
      <c r="S74" s="58" t="s">
        <v>331</v>
      </c>
      <c r="AD74" s="37"/>
      <c r="AE74" s="37"/>
      <c r="AH74" s="37"/>
      <c r="AI74" s="37"/>
      <c r="AJ74" t="s">
        <v>204</v>
      </c>
    </row>
    <row r="75" spans="1:36" s="36" customFormat="1" ht="15" x14ac:dyDescent="0.25">
      <c r="A75">
        <v>2.2799999999999998</v>
      </c>
      <c r="B75">
        <v>3.68</v>
      </c>
      <c r="C75">
        <v>3.15</v>
      </c>
      <c r="D75" s="20">
        <f t="shared" si="7"/>
        <v>2.7795939123170132E-2</v>
      </c>
      <c r="E75" s="17">
        <f>IF(OR($A75="",$B75="",$C75=""),"",A75*'MPTO_working_3-way'!$I74)</f>
        <v>2.3445201497768733</v>
      </c>
      <c r="F75" s="21">
        <f>IF(OR($A75="",$B75="",$C75=""),"",B75*'MPTO_working_3-way'!$I74)</f>
        <v>3.7841377856047784</v>
      </c>
      <c r="G75" s="22">
        <f>IF(OR($A75="",$B75="",$C75=""),"",C75*'MPTO_working_3-way'!$I74)</f>
        <v>3.2391396806127859</v>
      </c>
      <c r="H75" s="17"/>
      <c r="I75" s="21"/>
      <c r="J75" s="22"/>
      <c r="K75" s="17"/>
      <c r="L75" s="21"/>
      <c r="M75" s="22"/>
      <c r="N75" s="23">
        <f t="shared" si="8"/>
        <v>42.652651123308516</v>
      </c>
      <c r="O75" s="24">
        <f t="shared" si="9"/>
        <v>26.426099065528096</v>
      </c>
      <c r="P75" s="24">
        <f t="shared" si="10"/>
        <v>30.872395098775684</v>
      </c>
      <c r="Q75" t="s">
        <v>262</v>
      </c>
      <c r="R75" t="s">
        <v>167</v>
      </c>
      <c r="S75" s="58" t="s">
        <v>331</v>
      </c>
      <c r="AD75" s="37"/>
      <c r="AE75" s="37"/>
      <c r="AH75" s="37"/>
      <c r="AI75" s="37"/>
      <c r="AJ75" t="s">
        <v>204</v>
      </c>
    </row>
    <row r="76" spans="1:36" s="36" customFormat="1" ht="15" x14ac:dyDescent="0.25">
      <c r="A76">
        <v>2.29</v>
      </c>
      <c r="B76">
        <v>3.27</v>
      </c>
      <c r="C76">
        <v>3.49</v>
      </c>
      <c r="D76" s="20">
        <f t="shared" si="7"/>
        <v>2.9024571550338774E-2</v>
      </c>
      <c r="E76" s="17">
        <f>IF(OR($A76="",$B76="",$C76=""),"",A76*'MPTO_working_3-way'!$I75)</f>
        <v>2.3525958241706273</v>
      </c>
      <c r="F76" s="21">
        <f>IF(OR($A76="",$B76="",$C76=""),"",B76*'MPTO_working_3-way'!$I75)</f>
        <v>3.3593835567851316</v>
      </c>
      <c r="G76" s="22">
        <f>IF(OR($A76="",$B76="",$C76=""),"",C76*'MPTO_working_3-way'!$I75)</f>
        <v>3.5853971294128777</v>
      </c>
      <c r="H76" s="17"/>
      <c r="I76" s="21"/>
      <c r="J76" s="22"/>
      <c r="K76" s="17"/>
      <c r="L76" s="21"/>
      <c r="M76" s="22"/>
      <c r="N76" s="23">
        <f t="shared" si="8"/>
        <v>42.50623884162232</v>
      </c>
      <c r="O76" s="24">
        <f t="shared" si="9"/>
        <v>29.767366038934291</v>
      </c>
      <c r="P76" s="24">
        <f t="shared" si="10"/>
        <v>27.8909131654198</v>
      </c>
      <c r="Q76" t="s">
        <v>255</v>
      </c>
      <c r="R76" t="s">
        <v>166</v>
      </c>
      <c r="S76" s="58" t="s">
        <v>331</v>
      </c>
      <c r="AD76" s="37"/>
      <c r="AE76" s="37"/>
      <c r="AH76" s="37"/>
      <c r="AI76" s="37"/>
      <c r="AJ76" t="s">
        <v>204</v>
      </c>
    </row>
    <row r="77" spans="1:36" s="36" customFormat="1" ht="15" x14ac:dyDescent="0.25">
      <c r="A77">
        <v>2.62</v>
      </c>
      <c r="B77">
        <v>3.18</v>
      </c>
      <c r="C77">
        <v>3.1</v>
      </c>
      <c r="D77" s="20">
        <f t="shared" si="7"/>
        <v>1.8725443279298704E-2</v>
      </c>
      <c r="E77" s="17">
        <f>IF(OR($A77="",$B77="",$C77=""),"",A77*'MPTO_working_3-way'!$I76)</f>
        <v>2.6928253605027059</v>
      </c>
      <c r="F77" s="21">
        <f>IF(OR($A77="",$B77="",$C77=""),"",B77*'MPTO_working_3-way'!$I76)</f>
        <v>3.2683910864116812</v>
      </c>
      <c r="G77" s="22">
        <f>IF(OR($A77="",$B77="",$C77=""),"",C77*'MPTO_working_3-way'!$I76)</f>
        <v>3.1861674112818275</v>
      </c>
      <c r="H77" s="17"/>
      <c r="I77" s="21"/>
      <c r="J77" s="22"/>
      <c r="K77" s="17"/>
      <c r="L77" s="21"/>
      <c r="M77" s="22"/>
      <c r="N77" s="23">
        <f t="shared" si="8"/>
        <v>37.135716807617875</v>
      </c>
      <c r="O77" s="24">
        <f t="shared" si="9"/>
        <v>30.596093721999633</v>
      </c>
      <c r="P77" s="24">
        <f t="shared" si="10"/>
        <v>31.385670334180272</v>
      </c>
      <c r="Q77" t="s">
        <v>169</v>
      </c>
      <c r="R77" t="s">
        <v>159</v>
      </c>
      <c r="S77" s="58" t="s">
        <v>331</v>
      </c>
      <c r="AD77" s="37"/>
      <c r="AE77" s="37"/>
      <c r="AH77" s="37"/>
      <c r="AI77" s="37"/>
      <c r="AJ77" t="s">
        <v>204</v>
      </c>
    </row>
    <row r="78" spans="1:36" s="36" customFormat="1" ht="15" x14ac:dyDescent="0.25">
      <c r="A78">
        <v>3.06</v>
      </c>
      <c r="B78">
        <v>3.22</v>
      </c>
      <c r="C78">
        <v>2.57</v>
      </c>
      <c r="D78" s="20">
        <f t="shared" si="7"/>
        <v>2.6461450197853953E-2</v>
      </c>
      <c r="E78" s="17">
        <f>IF(OR($A78="",$B78="",$C78=""),"",A78*'MPTO_working_3-way'!$I77)</f>
        <v>3.1488151889440368</v>
      </c>
      <c r="F78" s="21">
        <f>IF(OR($A78="",$B78="",$C78=""),"",B78*'MPTO_working_3-way'!$I77)</f>
        <v>3.3134591203920909</v>
      </c>
      <c r="G78" s="22">
        <f>IF(OR($A78="",$B78="",$C78=""),"",C78*'MPTO_working_3-way'!$I77)</f>
        <v>2.6445931488843706</v>
      </c>
      <c r="H78" s="17"/>
      <c r="I78" s="21"/>
      <c r="J78" s="22"/>
      <c r="K78" s="17"/>
      <c r="L78" s="21"/>
      <c r="M78" s="22"/>
      <c r="N78" s="23">
        <f t="shared" si="8"/>
        <v>31.75797688956628</v>
      </c>
      <c r="O78" s="24">
        <f t="shared" si="9"/>
        <v>30.179940770830065</v>
      </c>
      <c r="P78" s="24">
        <f t="shared" si="10"/>
        <v>37.8129997206509</v>
      </c>
      <c r="Q78" t="s">
        <v>161</v>
      </c>
      <c r="R78" t="s">
        <v>164</v>
      </c>
      <c r="S78" s="58" t="s">
        <v>331</v>
      </c>
      <c r="AD78" s="37"/>
      <c r="AE78" s="37"/>
      <c r="AH78" s="37"/>
      <c r="AI78" s="37"/>
      <c r="AJ78" t="s">
        <v>204</v>
      </c>
    </row>
    <row r="79" spans="1:36" s="36" customFormat="1" ht="15" x14ac:dyDescent="0.25">
      <c r="A79">
        <v>2.8</v>
      </c>
      <c r="B79">
        <v>3.39</v>
      </c>
      <c r="C79">
        <v>2.7</v>
      </c>
      <c r="D79" s="20">
        <f t="shared" si="7"/>
        <v>2.2498478250690734E-2</v>
      </c>
      <c r="E79" s="17">
        <f>IF(OR($A79="",$B79="",$C79=""),"",A79*'MPTO_working_3-way'!$I78)</f>
        <v>2.8524312411820363</v>
      </c>
      <c r="F79" s="21">
        <f>IF(OR($A79="",$B79="",$C79=""),"",B79*'MPTO_working_3-way'!$I78)</f>
        <v>3.4534792527168228</v>
      </c>
      <c r="G79" s="22">
        <f>IF(OR($A79="",$B79="",$C79=""),"",C79*'MPTO_working_3-way'!$I78)</f>
        <v>2.7505586968541067</v>
      </c>
      <c r="H79" s="17"/>
      <c r="I79" s="21"/>
      <c r="J79" s="22"/>
      <c r="K79" s="17"/>
      <c r="L79" s="21"/>
      <c r="M79" s="22"/>
      <c r="N79" s="23">
        <f t="shared" si="8"/>
        <v>35.057812632342504</v>
      </c>
      <c r="O79" s="24">
        <f t="shared" si="9"/>
        <v>28.956305419043954</v>
      </c>
      <c r="P79" s="24">
        <f t="shared" si="10"/>
        <v>36.356250137244075</v>
      </c>
      <c r="Q79" t="s">
        <v>250</v>
      </c>
      <c r="R79" t="s">
        <v>120</v>
      </c>
      <c r="S79" s="58" t="s">
        <v>331</v>
      </c>
      <c r="AD79" s="37"/>
      <c r="AE79" s="37"/>
      <c r="AH79" s="37"/>
      <c r="AI79" s="37"/>
      <c r="AJ79" t="s">
        <v>128</v>
      </c>
    </row>
    <row r="80" spans="1:36" s="36" customFormat="1" ht="15" x14ac:dyDescent="0.25">
      <c r="A80">
        <v>1.85</v>
      </c>
      <c r="B80">
        <v>3.68</v>
      </c>
      <c r="C80">
        <v>4.57</v>
      </c>
      <c r="D80" s="20">
        <f t="shared" si="7"/>
        <v>3.1098051719305575E-2</v>
      </c>
      <c r="E80" s="17">
        <f>IF(OR($A80="",$B80="",$C80=""),"",A80*'MPTO_working_3-way'!$I79)</f>
        <v>1.8989536828660298</v>
      </c>
      <c r="F80" s="21">
        <f>IF(OR($A80="",$B80="",$C80=""),"",B80*'MPTO_working_3-way'!$I79)</f>
        <v>3.7773781367281027</v>
      </c>
      <c r="G80" s="22">
        <f>IF(OR($A80="",$B80="",$C80=""),"",C80*'MPTO_working_3-way'!$I79)</f>
        <v>4.6909288274041927</v>
      </c>
      <c r="H80" s="17"/>
      <c r="I80" s="21"/>
      <c r="J80" s="22"/>
      <c r="K80" s="17"/>
      <c r="L80" s="21"/>
      <c r="M80" s="22"/>
      <c r="N80" s="23">
        <f t="shared" si="8"/>
        <v>52.660578771501797</v>
      </c>
      <c r="O80" s="24">
        <f t="shared" si="9"/>
        <v>26.473388784586501</v>
      </c>
      <c r="P80" s="24">
        <f t="shared" si="10"/>
        <v>21.317739765268779</v>
      </c>
      <c r="Q80" t="s">
        <v>123</v>
      </c>
      <c r="R80" t="s">
        <v>127</v>
      </c>
      <c r="S80" s="58" t="s">
        <v>331</v>
      </c>
      <c r="AD80" s="37"/>
      <c r="AE80" s="37"/>
      <c r="AH80" s="37"/>
      <c r="AI80" s="37"/>
      <c r="AJ80" t="s">
        <v>128</v>
      </c>
    </row>
    <row r="81" spans="1:36" s="36" customFormat="1" ht="15" x14ac:dyDescent="0.25">
      <c r="A81">
        <v>1.49</v>
      </c>
      <c r="B81">
        <v>4.25</v>
      </c>
      <c r="C81">
        <v>7.99</v>
      </c>
      <c r="D81" s="20">
        <f t="shared" si="7"/>
        <v>3.1591502801320503E-2</v>
      </c>
      <c r="E81" s="17">
        <f>IF(OR($A81="",$B81="",$C81=""),"",A81*'MPTO_working_3-way'!$I80)</f>
        <v>1.5235227325935292</v>
      </c>
      <c r="F81" s="21">
        <f>IF(OR($A81="",$B81="",$C81=""),"",B81*'MPTO_working_3-way'!$I80)</f>
        <v>4.3456185325654353</v>
      </c>
      <c r="G81" s="22">
        <f>IF(OR($A81="",$B81="",$C81=""),"",C81*'MPTO_working_3-way'!$I80)</f>
        <v>8.1697628412230188</v>
      </c>
      <c r="H81" s="17"/>
      <c r="I81" s="21"/>
      <c r="J81" s="22"/>
      <c r="K81" s="17"/>
      <c r="L81" s="21"/>
      <c r="M81" s="22"/>
      <c r="N81" s="23">
        <f t="shared" si="8"/>
        <v>65.637353392008535</v>
      </c>
      <c r="O81" s="24">
        <f t="shared" si="9"/>
        <v>23.011683895080644</v>
      </c>
      <c r="P81" s="24">
        <f t="shared" si="10"/>
        <v>12.240257391000341</v>
      </c>
      <c r="Q81" t="s">
        <v>122</v>
      </c>
      <c r="R81" t="s">
        <v>119</v>
      </c>
      <c r="S81" s="58" t="s">
        <v>331</v>
      </c>
      <c r="AD81" s="37"/>
      <c r="AE81" s="37"/>
      <c r="AH81" s="37"/>
      <c r="AI81" s="37"/>
      <c r="AJ81" t="s">
        <v>128</v>
      </c>
    </row>
    <row r="82" spans="1:36" s="36" customFormat="1" ht="15" x14ac:dyDescent="0.25">
      <c r="A82">
        <v>2.3199999999999998</v>
      </c>
      <c r="B82">
        <v>3.37</v>
      </c>
      <c r="C82">
        <v>3.33</v>
      </c>
      <c r="D82" s="20">
        <f t="shared" si="7"/>
        <v>2.8070688103431385E-2</v>
      </c>
      <c r="E82" s="17">
        <f>IF(OR($A82="",$B82="",$C82=""),"",A82*'MPTO_working_3-way'!$I81)</f>
        <v>2.3921474799887887</v>
      </c>
      <c r="F82" s="21">
        <f>IF(OR($A82="",$B82="",$C82=""),"",B82*'MPTO_working_3-way'!$I81)</f>
        <v>3.4748004342940599</v>
      </c>
      <c r="G82" s="22">
        <f>IF(OR($A82="",$B82="",$C82=""),"",C82*'MPTO_working_3-way'!$I81)</f>
        <v>3.4335565122252878</v>
      </c>
      <c r="H82" s="17"/>
      <c r="I82" s="21"/>
      <c r="J82" s="22"/>
      <c r="K82" s="17"/>
      <c r="L82" s="21"/>
      <c r="M82" s="22"/>
      <c r="N82" s="23">
        <f t="shared" si="8"/>
        <v>41.80344265415804</v>
      </c>
      <c r="O82" s="24">
        <f t="shared" si="9"/>
        <v>28.778631144702267</v>
      </c>
      <c r="P82" s="24">
        <f t="shared" si="10"/>
        <v>29.124320407701692</v>
      </c>
      <c r="Q82" t="s">
        <v>282</v>
      </c>
      <c r="R82" t="s">
        <v>289</v>
      </c>
      <c r="S82" s="58" t="s">
        <v>331</v>
      </c>
      <c r="AD82" s="37"/>
      <c r="AE82" s="37"/>
      <c r="AH82" s="37"/>
      <c r="AI82" s="37"/>
      <c r="AJ82" t="s">
        <v>306</v>
      </c>
    </row>
    <row r="83" spans="1:36" s="36" customFormat="1" ht="15" x14ac:dyDescent="0.25">
      <c r="A83">
        <v>1.71</v>
      </c>
      <c r="B83">
        <v>3.91</v>
      </c>
      <c r="C83">
        <v>5.21</v>
      </c>
      <c r="D83" s="20">
        <f t="shared" si="7"/>
        <v>3.2488376995262191E-2</v>
      </c>
      <c r="E83" s="17">
        <f>IF(OR($A83="",$B83="",$C83=""),"",A83*'MPTO_working_3-way'!$I82)</f>
        <v>1.7640214697902581</v>
      </c>
      <c r="F83" s="21">
        <f>IF(OR($A83="",$B83="",$C83=""),"",B83*'MPTO_working_3-way'!$I82)</f>
        <v>4.0335227759531636</v>
      </c>
      <c r="G83" s="22">
        <f>IF(OR($A83="",$B83="",$C83=""),"",C83*'MPTO_working_3-way'!$I82)</f>
        <v>5.3745917295948802</v>
      </c>
      <c r="H83" s="17"/>
      <c r="I83" s="21"/>
      <c r="J83" s="22"/>
      <c r="K83" s="17"/>
      <c r="L83" s="21"/>
      <c r="M83" s="22"/>
      <c r="N83" s="23">
        <f t="shared" si="8"/>
        <v>56.688652441339038</v>
      </c>
      <c r="O83" s="24">
        <f t="shared" si="9"/>
        <v>24.792223957721166</v>
      </c>
      <c r="P83" s="24">
        <f t="shared" si="10"/>
        <v>18.606064428923176</v>
      </c>
      <c r="Q83" t="s">
        <v>292</v>
      </c>
      <c r="R83" t="s">
        <v>287</v>
      </c>
      <c r="S83" s="58" t="s">
        <v>331</v>
      </c>
      <c r="AD83" s="37"/>
      <c r="AE83" s="37"/>
      <c r="AH83" s="37"/>
      <c r="AI83" s="37"/>
      <c r="AJ83" t="s">
        <v>306</v>
      </c>
    </row>
    <row r="84" spans="1:36" s="36" customFormat="1" ht="15" x14ac:dyDescent="0.25">
      <c r="A84">
        <v>5.0599999999999996</v>
      </c>
      <c r="B84">
        <v>3.9</v>
      </c>
      <c r="C84">
        <v>1.74</v>
      </c>
      <c r="D84" s="20">
        <f t="shared" si="7"/>
        <v>2.8751358586441178E-2</v>
      </c>
      <c r="E84" s="17">
        <f>IF(OR($A84="",$B84="",$C84=""),"",A84*'MPTO_working_3-way'!$I83)</f>
        <v>5.202037681803362</v>
      </c>
      <c r="F84" s="21">
        <f>IF(OR($A84="",$B84="",$C84=""),"",B84*'MPTO_working_3-way'!$I83)</f>
        <v>4.009475683603382</v>
      </c>
      <c r="G84" s="22">
        <f>IF(OR($A84="",$B84="",$C84=""),"",C84*'MPTO_working_3-way'!$I83)</f>
        <v>1.7888429972999706</v>
      </c>
      <c r="H84" s="17"/>
      <c r="I84" s="21"/>
      <c r="J84" s="22"/>
      <c r="K84" s="17"/>
      <c r="L84" s="21"/>
      <c r="M84" s="22"/>
      <c r="N84" s="23">
        <f t="shared" si="8"/>
        <v>19.223236377121655</v>
      </c>
      <c r="O84" s="24">
        <f t="shared" si="9"/>
        <v>24.940916940573224</v>
      </c>
      <c r="P84" s="24">
        <f t="shared" si="10"/>
        <v>55.90205521162963</v>
      </c>
      <c r="Q84" t="s">
        <v>284</v>
      </c>
      <c r="R84" t="s">
        <v>291</v>
      </c>
      <c r="S84" s="58" t="s">
        <v>331</v>
      </c>
      <c r="AD84" s="37"/>
      <c r="AE84" s="37"/>
      <c r="AH84" s="37"/>
      <c r="AI84" s="37"/>
      <c r="AJ84" t="s">
        <v>306</v>
      </c>
    </row>
    <row r="85" spans="1:36" s="36" customFormat="1" ht="15" x14ac:dyDescent="0.25">
      <c r="A85">
        <v>3.83</v>
      </c>
      <c r="B85">
        <v>4.04</v>
      </c>
      <c r="C85">
        <v>1.92</v>
      </c>
      <c r="D85" s="20">
        <f t="shared" si="7"/>
        <v>2.945469155270608E-2</v>
      </c>
      <c r="E85" s="17">
        <f>IF(OR($A85="",$B85="",$C85=""),"",A85*'MPTO_working_3-way'!$I84)</f>
        <v>3.9544304838918545</v>
      </c>
      <c r="F85" s="21">
        <f>IF(OR($A85="",$B85="",$C85=""),"",B85*'MPTO_working_3-way'!$I84)</f>
        <v>4.171253043060859</v>
      </c>
      <c r="G85" s="22">
        <f>IF(OR($A85="",$B85="",$C85=""),"",C85*'MPTO_working_3-way'!$I84)</f>
        <v>1.9823776838309033</v>
      </c>
      <c r="H85" s="17"/>
      <c r="I85" s="21"/>
      <c r="J85" s="22"/>
      <c r="K85" s="17"/>
      <c r="L85" s="21"/>
      <c r="M85" s="22"/>
      <c r="N85" s="23">
        <f t="shared" si="8"/>
        <v>25.288091523506168</v>
      </c>
      <c r="O85" s="24">
        <f t="shared" si="9"/>
        <v>23.973611518571445</v>
      </c>
      <c r="P85" s="24">
        <f t="shared" si="10"/>
        <v>50.444474236994083</v>
      </c>
      <c r="Q85" t="s">
        <v>286</v>
      </c>
      <c r="R85" t="s">
        <v>275</v>
      </c>
      <c r="S85" s="58" t="s">
        <v>331</v>
      </c>
      <c r="AD85" s="37"/>
      <c r="AE85" s="37"/>
      <c r="AH85" s="37"/>
      <c r="AI85" s="37"/>
      <c r="AJ85" t="s">
        <v>306</v>
      </c>
    </row>
    <row r="86" spans="1:36" s="36" customFormat="1" ht="15" x14ac:dyDescent="0.25">
      <c r="A86">
        <v>1.89</v>
      </c>
      <c r="B86">
        <v>3.63</v>
      </c>
      <c r="C86">
        <v>4.45</v>
      </c>
      <c r="D86" s="20">
        <f t="shared" si="7"/>
        <v>2.9301723888036424E-2</v>
      </c>
      <c r="E86" s="17">
        <f>IF(OR($A86="",$B86="",$C86=""),"",A86*'MPTO_working_3-way'!$I85)</f>
        <v>1.9443400677283738</v>
      </c>
      <c r="F86" s="21">
        <f>IF(OR($A86="",$B86="",$C86=""),"",B86*'MPTO_working_3-way'!$I85)</f>
        <v>3.7343674316687814</v>
      </c>
      <c r="G86" s="22">
        <f>IF(OR($A86="",$B86="",$C86=""),"",C86*'MPTO_working_3-way'!$I85)</f>
        <v>4.5779435457096636</v>
      </c>
      <c r="H86" s="17"/>
      <c r="I86" s="21"/>
      <c r="J86" s="22"/>
      <c r="K86" s="17"/>
      <c r="L86" s="21"/>
      <c r="M86" s="22"/>
      <c r="N86" s="23">
        <f t="shared" si="8"/>
        <v>51.431332234403193</v>
      </c>
      <c r="O86" s="24">
        <f t="shared" si="9"/>
        <v>26.778296948490919</v>
      </c>
      <c r="P86" s="24">
        <f t="shared" si="10"/>
        <v>21.843869196184727</v>
      </c>
      <c r="Q86" t="s">
        <v>288</v>
      </c>
      <c r="R86" t="s">
        <v>273</v>
      </c>
      <c r="S86" s="58" t="s">
        <v>331</v>
      </c>
      <c r="AD86" s="37"/>
      <c r="AE86" s="37"/>
      <c r="AH86" s="37"/>
      <c r="AI86" s="37"/>
      <c r="AJ86" t="s">
        <v>306</v>
      </c>
    </row>
    <row r="87" spans="1:36" s="36" customFormat="1" ht="15" x14ac:dyDescent="0.25">
      <c r="A87">
        <v>1.67</v>
      </c>
      <c r="B87">
        <v>3.99</v>
      </c>
      <c r="C87">
        <v>5.49</v>
      </c>
      <c r="D87" s="20">
        <f t="shared" si="7"/>
        <v>3.1578324102852218E-2</v>
      </c>
      <c r="E87" s="17">
        <f>IF(OR($A87="",$B87="",$C87=""),"",A87*'MPTO_working_3-way'!$I86)</f>
        <v>1.7191893348930192</v>
      </c>
      <c r="F87" s="21">
        <f>IF(OR($A87="",$B87="",$C87=""),"",B87*'MPTO_working_3-way'!$I86)</f>
        <v>4.1075242192952972</v>
      </c>
      <c r="G87" s="22">
        <f>IF(OR($A87="",$B87="",$C87=""),"",C87*'MPTO_working_3-way'!$I86)</f>
        <v>5.6517062566243563</v>
      </c>
      <c r="H87" s="17"/>
      <c r="I87" s="21"/>
      <c r="J87" s="22"/>
      <c r="K87" s="17"/>
      <c r="L87" s="21"/>
      <c r="M87" s="22"/>
      <c r="N87" s="23">
        <f t="shared" si="8"/>
        <v>58.166949951572811</v>
      </c>
      <c r="O87" s="24">
        <f t="shared" si="9"/>
        <v>24.345565518578098</v>
      </c>
      <c r="P87" s="24">
        <f t="shared" si="10"/>
        <v>17.693771661043098</v>
      </c>
      <c r="Q87" t="s">
        <v>276</v>
      </c>
      <c r="R87" t="s">
        <v>283</v>
      </c>
      <c r="S87" s="58" t="s">
        <v>331</v>
      </c>
      <c r="AD87" s="37"/>
      <c r="AE87" s="37"/>
      <c r="AH87" s="37"/>
      <c r="AI87" s="37"/>
      <c r="AJ87" t="s">
        <v>306</v>
      </c>
    </row>
    <row r="88" spans="1:36" s="36" customFormat="1" ht="15" x14ac:dyDescent="0.25">
      <c r="A88">
        <v>1.59</v>
      </c>
      <c r="B88">
        <v>4.46</v>
      </c>
      <c r="C88">
        <v>5.61</v>
      </c>
      <c r="D88" s="20">
        <f t="shared" si="7"/>
        <v>3.1399183676424247E-2</v>
      </c>
      <c r="E88" s="17">
        <f>IF(OR($A88="",$B88="",$C88=""),"",A88*'MPTO_working_3-way'!$I87)</f>
        <v>1.6365897409819781</v>
      </c>
      <c r="F88" s="21">
        <f>IF(OR($A88="",$B88="",$C88=""),"",B88*'MPTO_working_3-way'!$I87)</f>
        <v>4.5906856885406429</v>
      </c>
      <c r="G88" s="22">
        <f>IF(OR($A88="",$B88="",$C88=""),"",C88*'MPTO_working_3-way'!$I87)</f>
        <v>5.7743826710118844</v>
      </c>
      <c r="H88" s="17"/>
      <c r="I88" s="21"/>
      <c r="J88" s="22"/>
      <c r="K88" s="17"/>
      <c r="L88" s="21"/>
      <c r="M88" s="22"/>
      <c r="N88" s="23">
        <f t="shared" si="8"/>
        <v>61.102668247204406</v>
      </c>
      <c r="O88" s="24">
        <f t="shared" si="9"/>
        <v>21.783238231626683</v>
      </c>
      <c r="P88" s="24">
        <f t="shared" si="10"/>
        <v>17.317868540651517</v>
      </c>
      <c r="Q88" t="s">
        <v>290</v>
      </c>
      <c r="R88" t="s">
        <v>281</v>
      </c>
      <c r="S88" s="58" t="s">
        <v>331</v>
      </c>
      <c r="AD88" s="37"/>
      <c r="AE88" s="37"/>
      <c r="AH88" s="37"/>
      <c r="AI88" s="37"/>
      <c r="AJ88" t="s">
        <v>306</v>
      </c>
    </row>
    <row r="89" spans="1:36" s="36" customFormat="1" ht="15" x14ac:dyDescent="0.25">
      <c r="A89">
        <v>2.48</v>
      </c>
      <c r="B89">
        <v>3.02</v>
      </c>
      <c r="C89">
        <v>3.29</v>
      </c>
      <c r="D89" s="20">
        <f t="shared" si="7"/>
        <v>3.8303002047337387E-2</v>
      </c>
      <c r="E89" s="17">
        <f>IF(OR($A89="",$B89="",$C89=""),"",A89*'MPTO_working_3-way'!$I88)</f>
        <v>2.5583142437750737</v>
      </c>
      <c r="F89" s="21">
        <f>IF(OR($A89="",$B89="",$C89=""),"",B89*'MPTO_working_3-way'!$I88)</f>
        <v>3.1153665387906138</v>
      </c>
      <c r="G89" s="22">
        <f>IF(OR($A89="",$B89="",$C89=""),"",C89*'MPTO_working_3-way'!$I88)</f>
        <v>3.393892686298384</v>
      </c>
      <c r="H89" s="17"/>
      <c r="I89" s="21"/>
      <c r="J89" s="22"/>
      <c r="K89" s="17"/>
      <c r="L89" s="21"/>
      <c r="M89" s="22"/>
      <c r="N89" s="23">
        <f t="shared" si="8"/>
        <v>39.08823954810142</v>
      </c>
      <c r="O89" s="24">
        <f t="shared" si="9"/>
        <v>32.098951681884607</v>
      </c>
      <c r="P89" s="24">
        <f t="shared" si="10"/>
        <v>29.464691209511095</v>
      </c>
      <c r="Q89" t="s">
        <v>104</v>
      </c>
      <c r="R89" t="s">
        <v>106</v>
      </c>
      <c r="S89" s="58" t="s">
        <v>331</v>
      </c>
      <c r="AD89" s="37"/>
      <c r="AE89" s="37"/>
      <c r="AH89" s="37"/>
      <c r="AI89" s="37"/>
      <c r="AJ89" t="s">
        <v>93</v>
      </c>
    </row>
    <row r="90" spans="1:36" s="36" customFormat="1" ht="15" x14ac:dyDescent="0.25">
      <c r="A90">
        <v>2.56</v>
      </c>
      <c r="B90">
        <v>3.59</v>
      </c>
      <c r="C90">
        <v>2.71</v>
      </c>
      <c r="D90" s="20">
        <f t="shared" si="7"/>
        <v>3.8180222070326675E-2</v>
      </c>
      <c r="E90" s="17">
        <f>IF(OR($A90="",$B90="",$C90=""),"",A90*'MPTO_working_3-way'!$I89)</f>
        <v>2.6403819102116461</v>
      </c>
      <c r="F90" s="21">
        <f>IF(OR($A90="",$B90="",$C90=""),"",B90*'MPTO_working_3-way'!$I89)</f>
        <v>3.7027230693983628</v>
      </c>
      <c r="G90" s="22">
        <f>IF(OR($A90="",$B90="",$C90=""),"",C90*'MPTO_working_3-way'!$I89)</f>
        <v>2.7950917877631096</v>
      </c>
      <c r="H90" s="17"/>
      <c r="I90" s="21"/>
      <c r="J90" s="22"/>
      <c r="K90" s="17"/>
      <c r="L90" s="21"/>
      <c r="M90" s="22"/>
      <c r="N90" s="23">
        <f t="shared" si="8"/>
        <v>37.873309013840448</v>
      </c>
      <c r="O90" s="24">
        <f t="shared" si="9"/>
        <v>27.007150717390406</v>
      </c>
      <c r="P90" s="24">
        <f t="shared" si="10"/>
        <v>35.777000396838211</v>
      </c>
      <c r="Q90" t="s">
        <v>98</v>
      </c>
      <c r="R90" t="s">
        <v>74</v>
      </c>
      <c r="S90" s="58" t="s">
        <v>331</v>
      </c>
      <c r="AD90" s="37"/>
      <c r="AE90" s="37"/>
      <c r="AH90" s="37"/>
      <c r="AI90" s="37"/>
      <c r="AJ90" t="s">
        <v>93</v>
      </c>
    </row>
    <row r="91" spans="1:36" s="36" customFormat="1" ht="15" x14ac:dyDescent="0.25">
      <c r="A91">
        <v>1.53</v>
      </c>
      <c r="B91">
        <v>4.24</v>
      </c>
      <c r="C91">
        <v>6.41</v>
      </c>
      <c r="D91" s="20">
        <f t="shared" si="7"/>
        <v>4.545006809521368E-2</v>
      </c>
      <c r="E91" s="17">
        <f>IF(OR($A91="",$B91="",$C91=""),"",A91*'MPTO_working_3-way'!$I90)</f>
        <v>1.5886035931324263</v>
      </c>
      <c r="F91" s="21">
        <f>IF(OR($A91="",$B91="",$C91=""),"",B91*'MPTO_working_3-way'!$I90)</f>
        <v>4.4024047286807111</v>
      </c>
      <c r="G91" s="22">
        <f>IF(OR($A91="",$B91="",$C91=""),"",C91*'MPTO_working_3-way'!$I90)</f>
        <v>6.6555222431234329</v>
      </c>
      <c r="H91" s="17"/>
      <c r="I91" s="21"/>
      <c r="J91" s="22"/>
      <c r="K91" s="17"/>
      <c r="L91" s="21"/>
      <c r="M91" s="22"/>
      <c r="N91" s="23">
        <f t="shared" si="8"/>
        <v>62.948365742279911</v>
      </c>
      <c r="O91" s="24">
        <f t="shared" si="9"/>
        <v>22.714858392851003</v>
      </c>
      <c r="P91" s="24">
        <f t="shared" si="10"/>
        <v>15.025116940044972</v>
      </c>
      <c r="Q91" t="s">
        <v>75</v>
      </c>
      <c r="R91" t="s">
        <v>105</v>
      </c>
      <c r="S91" s="58" t="s">
        <v>331</v>
      </c>
      <c r="AD91" s="37"/>
      <c r="AE91" s="37"/>
      <c r="AH91" s="37"/>
      <c r="AI91" s="37"/>
      <c r="AJ91" t="s">
        <v>93</v>
      </c>
    </row>
    <row r="92" spans="1:36" s="36" customFormat="1" ht="15" x14ac:dyDescent="0.25">
      <c r="A92">
        <v>2.87</v>
      </c>
      <c r="B92">
        <v>2.96</v>
      </c>
      <c r="C92">
        <v>2.72</v>
      </c>
      <c r="D92" s="20">
        <f t="shared" si="7"/>
        <v>5.39169524104961E-2</v>
      </c>
      <c r="E92" s="17">
        <f>IF(OR($A92="",$B92="",$C92=""),"",A92*'MPTO_working_3-way'!$I91)</f>
        <v>2.9795772373418377</v>
      </c>
      <c r="F92" s="21">
        <f>IF(OR($A92="",$B92="",$C92=""),"",B92*'MPTO_working_3-way'!$I91)</f>
        <v>3.0730134573281669</v>
      </c>
      <c r="G92" s="22">
        <f>IF(OR($A92="",$B92="",$C92=""),"",C92*'MPTO_working_3-way'!$I91)</f>
        <v>2.8238502040312889</v>
      </c>
      <c r="H92" s="17"/>
      <c r="I92" s="21"/>
      <c r="J92" s="22"/>
      <c r="K92" s="17"/>
      <c r="L92" s="21"/>
      <c r="M92" s="22"/>
      <c r="N92" s="23">
        <f t="shared" si="8"/>
        <v>33.561808281638214</v>
      </c>
      <c r="O92" s="24">
        <f t="shared" si="9"/>
        <v>32.541347894696514</v>
      </c>
      <c r="P92" s="24">
        <f t="shared" si="10"/>
        <v>35.41264329716973</v>
      </c>
      <c r="Q92" t="s">
        <v>84</v>
      </c>
      <c r="R92" t="s">
        <v>77</v>
      </c>
      <c r="S92" s="58" t="s">
        <v>331</v>
      </c>
      <c r="AD92" s="37"/>
      <c r="AE92" s="37"/>
      <c r="AH92" s="37"/>
      <c r="AI92" s="37"/>
      <c r="AJ92" t="s">
        <v>94</v>
      </c>
    </row>
    <row r="93" spans="1:36" s="36" customFormat="1" ht="15" x14ac:dyDescent="0.25">
      <c r="A93">
        <v>2.73</v>
      </c>
      <c r="B93">
        <v>2.95</v>
      </c>
      <c r="C93">
        <v>2.86</v>
      </c>
      <c r="D93" s="20">
        <f t="shared" si="7"/>
        <v>5.4933766798173522E-2</v>
      </c>
      <c r="E93" s="17">
        <f>IF(OR($A93="",$B93="",$C93=""),"",A93*'MPTO_working_3-way'!$I92)</f>
        <v>2.8540786858999332</v>
      </c>
      <c r="F93" s="21">
        <f>IF(OR($A93="",$B93="",$C93=""),"",B93*'MPTO_working_3-way'!$I92)</f>
        <v>3.0840777008808806</v>
      </c>
      <c r="G93" s="22">
        <f>IF(OR($A93="",$B93="",$C93=""),"",C93*'MPTO_working_3-way'!$I92)</f>
        <v>2.9899871947523109</v>
      </c>
      <c r="H93" s="17"/>
      <c r="I93" s="21"/>
      <c r="J93" s="22"/>
      <c r="K93" s="17"/>
      <c r="L93" s="21"/>
      <c r="M93" s="22"/>
      <c r="N93" s="23">
        <f t="shared" si="8"/>
        <v>35.037576396905997</v>
      </c>
      <c r="O93" s="24">
        <f t="shared" si="9"/>
        <v>32.424604597814707</v>
      </c>
      <c r="P93" s="24">
        <f t="shared" si="10"/>
        <v>33.444959287955726</v>
      </c>
      <c r="Q93" t="s">
        <v>86</v>
      </c>
      <c r="R93" t="s">
        <v>91</v>
      </c>
      <c r="S93" s="58" t="s">
        <v>331</v>
      </c>
      <c r="AD93" s="37"/>
      <c r="AE93" s="37"/>
      <c r="AH93" s="37"/>
      <c r="AI93" s="37"/>
      <c r="AJ93" t="s">
        <v>94</v>
      </c>
    </row>
    <row r="94" spans="1:36" s="36" customFormat="1" ht="15" x14ac:dyDescent="0.25">
      <c r="A94">
        <v>2.89</v>
      </c>
      <c r="B94">
        <v>2.93</v>
      </c>
      <c r="C94">
        <v>2.8</v>
      </c>
      <c r="D94" s="20">
        <f t="shared" si="7"/>
        <v>4.4460546716176941E-2</v>
      </c>
      <c r="E94" s="17">
        <f>IF(OR($A94="",$B94="",$C94=""),"",A94*'MPTO_working_3-way'!$I93)</f>
        <v>3.0458199924663338</v>
      </c>
      <c r="F94" s="21">
        <f>IF(OR($A94="",$B94="",$C94=""),"",B94*'MPTO_working_3-way'!$I93)</f>
        <v>3.0879766705627536</v>
      </c>
      <c r="G94" s="22">
        <f>IF(OR($A94="",$B94="",$C94=""),"",C94*'MPTO_working_3-way'!$I93)</f>
        <v>2.9509674667493888</v>
      </c>
      <c r="H94" s="17"/>
      <c r="I94" s="21"/>
      <c r="J94" s="22"/>
      <c r="K94" s="17"/>
      <c r="L94" s="21"/>
      <c r="M94" s="22"/>
      <c r="N94" s="23">
        <f t="shared" si="8"/>
        <v>32.831881151001838</v>
      </c>
      <c r="O94" s="24">
        <f t="shared" si="9"/>
        <v>32.383664343479637</v>
      </c>
      <c r="P94" s="24">
        <f t="shared" si="10"/>
        <v>33.887191616569758</v>
      </c>
      <c r="Q94" t="s">
        <v>209</v>
      </c>
      <c r="R94" t="s">
        <v>230</v>
      </c>
      <c r="S94" s="58" t="s">
        <v>331</v>
      </c>
      <c r="AD94" s="37"/>
      <c r="AE94" s="37"/>
      <c r="AH94" s="37"/>
      <c r="AI94" s="37"/>
      <c r="AJ94" t="s">
        <v>246</v>
      </c>
    </row>
    <row r="95" spans="1:36" s="36" customFormat="1" ht="15" x14ac:dyDescent="0.25">
      <c r="A95">
        <v>3.02</v>
      </c>
      <c r="B95">
        <v>3.12</v>
      </c>
      <c r="C95">
        <v>2.54</v>
      </c>
      <c r="D95" s="20">
        <f t="shared" si="7"/>
        <v>4.5339435728964705E-2</v>
      </c>
      <c r="E95" s="17">
        <f>IF(OR($A95="",$B95="",$C95=""),"",A95*'MPTO_working_3-way'!$I94)</f>
        <v>3.185899975730484</v>
      </c>
      <c r="F95" s="21">
        <f>IF(OR($A95="",$B95="",$C95=""),"",B95*'MPTO_working_3-way'!$I94)</f>
        <v>3.2913933524103016</v>
      </c>
      <c r="G95" s="22">
        <f>IF(OR($A95="",$B95="",$C95=""),"",C95*'MPTO_working_3-way'!$I94)</f>
        <v>2.6795317676673607</v>
      </c>
      <c r="H95" s="17"/>
      <c r="I95" s="21"/>
      <c r="J95" s="22"/>
      <c r="K95" s="17"/>
      <c r="L95" s="21"/>
      <c r="M95" s="22"/>
      <c r="N95" s="23">
        <f t="shared" si="8"/>
        <v>31.388304956771702</v>
      </c>
      <c r="O95" s="24">
        <f t="shared" si="9"/>
        <v>30.382269541490558</v>
      </c>
      <c r="P95" s="24">
        <f t="shared" si="10"/>
        <v>37.319953137578956</v>
      </c>
      <c r="Q95" t="s">
        <v>234</v>
      </c>
      <c r="R95" t="s">
        <v>210</v>
      </c>
      <c r="S95" s="58" t="s">
        <v>331</v>
      </c>
      <c r="AD95" s="37"/>
      <c r="AE95" s="37"/>
      <c r="AH95" s="37"/>
      <c r="AI95" s="37"/>
      <c r="AJ95" t="s">
        <v>246</v>
      </c>
    </row>
    <row r="96" spans="1:36" s="36" customFormat="1" ht="15" x14ac:dyDescent="0.25">
      <c r="A96">
        <v>1.47</v>
      </c>
      <c r="B96">
        <v>4.55</v>
      </c>
      <c r="C96">
        <v>6.77</v>
      </c>
      <c r="D96" s="20">
        <f t="shared" si="7"/>
        <v>4.7762816068365854E-2</v>
      </c>
      <c r="E96" s="17">
        <f>IF(OR($A96="",$B96="",$C96=""),"",A96*'MPTO_working_3-way'!$I95)</f>
        <v>1.5353570036727802</v>
      </c>
      <c r="F96" s="21">
        <f>IF(OR($A96="",$B96="",$C96=""),"",B96*'MPTO_working_3-way'!$I95)</f>
        <v>4.7522954875586052</v>
      </c>
      <c r="G96" s="22">
        <f>IF(OR($A96="",$B96="",$C96=""),"",C96*'MPTO_working_3-way'!$I95)</f>
        <v>7.0709979012685178</v>
      </c>
      <c r="H96" s="17"/>
      <c r="I96" s="21"/>
      <c r="J96" s="22"/>
      <c r="K96" s="17"/>
      <c r="L96" s="21"/>
      <c r="M96" s="22"/>
      <c r="N96" s="23">
        <f t="shared" si="8"/>
        <v>65.131431817347078</v>
      </c>
      <c r="O96" s="24">
        <f t="shared" si="9"/>
        <v>21.042462587142904</v>
      </c>
      <c r="P96" s="24">
        <f t="shared" si="10"/>
        <v>14.14227544630727</v>
      </c>
      <c r="Q96" t="s">
        <v>212</v>
      </c>
      <c r="R96" t="s">
        <v>211</v>
      </c>
      <c r="S96" s="58" t="s">
        <v>331</v>
      </c>
      <c r="AD96" s="37"/>
      <c r="AE96" s="37"/>
      <c r="AH96" s="37"/>
      <c r="AI96" s="37"/>
      <c r="AJ96" t="s">
        <v>246</v>
      </c>
    </row>
    <row r="97" spans="1:36" s="36" customFormat="1" ht="15" x14ac:dyDescent="0.25">
      <c r="A97">
        <v>2.6</v>
      </c>
      <c r="B97">
        <v>3.14</v>
      </c>
      <c r="C97">
        <v>2.94</v>
      </c>
      <c r="D97" s="20">
        <f t="shared" si="7"/>
        <v>4.3222776616770986E-2</v>
      </c>
      <c r="E97" s="17">
        <f>IF(OR($A97="",$B97="",$C97=""),"",A97*'MPTO_working_3-way'!$I96)</f>
        <v>2.7178825328953082</v>
      </c>
      <c r="F97" s="21">
        <f>IF(OR($A97="",$B97="",$C97=""),"",B97*'MPTO_working_3-way'!$I96)</f>
        <v>3.2823658281889494</v>
      </c>
      <c r="G97" s="22">
        <f>IF(OR($A97="",$B97="",$C97=""),"",C97*'MPTO_working_3-way'!$I96)</f>
        <v>3.073297941043156</v>
      </c>
      <c r="H97" s="17"/>
      <c r="I97" s="21"/>
      <c r="J97" s="22"/>
      <c r="K97" s="17"/>
      <c r="L97" s="21"/>
      <c r="M97" s="22"/>
      <c r="N97" s="23">
        <f t="shared" si="8"/>
        <v>36.793348788872017</v>
      </c>
      <c r="O97" s="24">
        <f t="shared" si="9"/>
        <v>30.465830207346258</v>
      </c>
      <c r="P97" s="24">
        <f t="shared" si="10"/>
        <v>32.538335663628317</v>
      </c>
      <c r="Q97" t="s">
        <v>229</v>
      </c>
      <c r="R97" t="s">
        <v>232</v>
      </c>
      <c r="S97" s="58" t="s">
        <v>331</v>
      </c>
      <c r="AD97" s="37"/>
      <c r="AE97" s="37"/>
      <c r="AH97" s="37"/>
      <c r="AI97" s="37"/>
      <c r="AJ97" t="s">
        <v>246</v>
      </c>
    </row>
    <row r="98" spans="1:36" s="36" customFormat="1" ht="15" x14ac:dyDescent="0.25">
      <c r="A98">
        <v>2.99</v>
      </c>
      <c r="B98">
        <v>3.27</v>
      </c>
      <c r="C98">
        <v>2.58</v>
      </c>
      <c r="D98" s="20">
        <f t="shared" si="7"/>
        <v>2.7855457313439969E-2</v>
      </c>
      <c r="E98" s="17">
        <f>IF(OR($A98="",$B98="",$C98=""),"",A98*'MPTO_working_3-way'!$I97)</f>
        <v>3.1328108200444142</v>
      </c>
      <c r="F98" s="21">
        <f>IF(OR($A98="",$B98="",$C98=""),"",B98*'MPTO_working_3-way'!$I97)</f>
        <v>3.4261844085435564</v>
      </c>
      <c r="G98" s="22">
        <f>IF(OR($A98="",$B98="",$C98=""),"",C98*'MPTO_working_3-way'!$I97)</f>
        <v>2.7032280654563841</v>
      </c>
      <c r="H98" s="17"/>
      <c r="I98" s="21"/>
      <c r="J98" s="22"/>
      <c r="K98" s="17"/>
      <c r="L98" s="21"/>
      <c r="M98" s="22"/>
      <c r="N98" s="23">
        <f t="shared" si="8"/>
        <v>31.920216618309009</v>
      </c>
      <c r="O98" s="24">
        <f t="shared" si="9"/>
        <v>29.18698706077797</v>
      </c>
      <c r="P98" s="24">
        <f t="shared" si="10"/>
        <v>36.992809181683704</v>
      </c>
      <c r="Q98" t="s">
        <v>278</v>
      </c>
      <c r="R98" t="s">
        <v>293</v>
      </c>
      <c r="S98" s="58" t="s">
        <v>331</v>
      </c>
      <c r="AD98" s="37"/>
      <c r="AE98" s="37"/>
      <c r="AH98" s="37"/>
      <c r="AI98" s="37"/>
      <c r="AJ98" t="s">
        <v>307</v>
      </c>
    </row>
    <row r="99" spans="1:36" s="36" customFormat="1" ht="15" x14ac:dyDescent="0.25">
      <c r="A99">
        <v>2.97</v>
      </c>
      <c r="B99">
        <v>3.16</v>
      </c>
      <c r="C99">
        <v>2.67</v>
      </c>
      <c r="D99" s="20">
        <f t="shared" si="7"/>
        <v>2.7687868108860814E-2</v>
      </c>
      <c r="E99" s="17">
        <f>IF(OR($A99="",$B99="",$C99=""),"",A99*'MPTO_working_3-way'!$I98)</f>
        <v>3.0983716465518101</v>
      </c>
      <c r="F99" s="21">
        <f>IF(OR($A99="",$B99="",$C99=""),"",B99*'MPTO_working_3-way'!$I98)</f>
        <v>3.2965839741089966</v>
      </c>
      <c r="G99" s="22">
        <f>IF(OR($A99="",$B99="",$C99=""),"",C99*'MPTO_working_3-way'!$I98)</f>
        <v>2.7854048135667786</v>
      </c>
      <c r="H99" s="17"/>
      <c r="I99" s="21"/>
      <c r="J99" s="22"/>
      <c r="K99" s="17"/>
      <c r="L99" s="21"/>
      <c r="M99" s="22"/>
      <c r="N99" s="23">
        <f t="shared" si="8"/>
        <v>32.275017785968444</v>
      </c>
      <c r="O99" s="24">
        <f t="shared" si="9"/>
        <v>30.334431273520973</v>
      </c>
      <c r="P99" s="24">
        <f t="shared" si="10"/>
        <v>35.901424278773888</v>
      </c>
      <c r="Q99" t="s">
        <v>300</v>
      </c>
      <c r="R99" t="s">
        <v>297</v>
      </c>
      <c r="S99" s="58" t="s">
        <v>331</v>
      </c>
      <c r="AD99" s="37"/>
      <c r="AE99" s="37"/>
      <c r="AH99" s="37"/>
      <c r="AI99" s="37"/>
      <c r="AJ99" t="s">
        <v>307</v>
      </c>
    </row>
    <row r="100" spans="1:36" s="36" customFormat="1" ht="15" x14ac:dyDescent="0.25">
      <c r="A100">
        <v>1.82</v>
      </c>
      <c r="B100">
        <v>3.82</v>
      </c>
      <c r="C100">
        <v>4.59</v>
      </c>
      <c r="D100" s="20">
        <f t="shared" si="7"/>
        <v>2.9095577909868053E-2</v>
      </c>
      <c r="E100" s="17">
        <f>IF(OR($A100="",$B100="",$C100=""),"",A100*'MPTO_working_3-way'!$I99)</f>
        <v>1.8706969323104607</v>
      </c>
      <c r="F100" s="21">
        <f>IF(OR($A100="",$B100="",$C100=""),"",B100*'MPTO_working_3-way'!$I99)</f>
        <v>3.9264078469373405</v>
      </c>
      <c r="G100" s="22">
        <f>IF(OR($A100="",$B100="",$C100=""),"",C100*'MPTO_working_3-way'!$I99)</f>
        <v>4.7178565490686895</v>
      </c>
      <c r="H100" s="17"/>
      <c r="I100" s="21"/>
      <c r="J100" s="22"/>
      <c r="K100" s="17"/>
      <c r="L100" s="21"/>
      <c r="M100" s="22"/>
      <c r="N100" s="23">
        <f t="shared" si="8"/>
        <v>53.456013249827684</v>
      </c>
      <c r="O100" s="24">
        <f t="shared" si="9"/>
        <v>25.468571757771308</v>
      </c>
      <c r="P100" s="24">
        <f t="shared" si="10"/>
        <v>21.196066255922961</v>
      </c>
      <c r="Q100" t="s">
        <v>280</v>
      </c>
      <c r="R100" t="s">
        <v>299</v>
      </c>
      <c r="S100" s="58" t="s">
        <v>331</v>
      </c>
      <c r="AD100" s="37"/>
      <c r="AE100" s="37"/>
      <c r="AH100" s="37"/>
      <c r="AI100" s="37"/>
      <c r="AJ100" t="s">
        <v>307</v>
      </c>
    </row>
    <row r="101" spans="1:36" s="36" customFormat="1" ht="15" x14ac:dyDescent="0.25">
      <c r="A101">
        <v>3.81</v>
      </c>
      <c r="B101">
        <v>3.32</v>
      </c>
      <c r="C101">
        <v>2.15</v>
      </c>
      <c r="D101" s="20">
        <f t="shared" si="7"/>
        <v>2.8788289947925705E-2</v>
      </c>
      <c r="E101" s="17">
        <f>IF(OR($A101="",$B101="",$C101=""),"",A101*'MPTO_working_3-way'!$I100)</f>
        <v>3.9154907774947598</v>
      </c>
      <c r="F101" s="21">
        <f>IF(OR($A101="",$B101="",$C101=""),"",B101*'MPTO_working_3-way'!$I100)</f>
        <v>3.4119237221214176</v>
      </c>
      <c r="G101" s="22">
        <f>IF(OR($A101="",$B101="",$C101=""),"",C101*'MPTO_working_3-way'!$I100)</f>
        <v>2.2095289164340506</v>
      </c>
      <c r="H101" s="17"/>
      <c r="I101" s="21"/>
      <c r="J101" s="22"/>
      <c r="K101" s="17"/>
      <c r="L101" s="21"/>
      <c r="M101" s="22"/>
      <c r="N101" s="23">
        <f t="shared" si="8"/>
        <v>25.539582566449763</v>
      </c>
      <c r="O101" s="24">
        <f t="shared" si="9"/>
        <v>29.30897878860651</v>
      </c>
      <c r="P101" s="24">
        <f t="shared" si="10"/>
        <v>45.258516082871445</v>
      </c>
      <c r="Q101" t="s">
        <v>302</v>
      </c>
      <c r="R101" t="s">
        <v>303</v>
      </c>
      <c r="S101" s="58" t="s">
        <v>331</v>
      </c>
      <c r="AD101" s="37"/>
      <c r="AE101" s="37"/>
      <c r="AH101" s="37"/>
      <c r="AI101" s="37"/>
      <c r="AJ101" t="s">
        <v>307</v>
      </c>
    </row>
    <row r="102" spans="1:36" s="36" customFormat="1" ht="15" x14ac:dyDescent="0.25">
      <c r="A102">
        <v>2.75</v>
      </c>
      <c r="B102">
        <v>3.51</v>
      </c>
      <c r="C102">
        <v>2.5299999999999998</v>
      </c>
      <c r="D102" s="20">
        <f t="shared" si="7"/>
        <v>4.3793565532696199E-2</v>
      </c>
      <c r="E102" s="17">
        <f>IF(OR($A102="",$B102="",$C102=""),"",A102*'MPTO_working_3-way'!$I101)</f>
        <v>2.8300128392521371</v>
      </c>
      <c r="F102" s="21">
        <f>IF(OR($A102="",$B102="",$C102=""),"",B102*'MPTO_working_3-way'!$I101)</f>
        <v>3.6121254784636365</v>
      </c>
      <c r="G102" s="22">
        <f>IF(OR($A102="",$B102="",$C102=""),"",C102*'MPTO_working_3-way'!$I101)</f>
        <v>2.603611812111966</v>
      </c>
      <c r="H102" s="17"/>
      <c r="I102" s="21"/>
      <c r="J102" s="22"/>
      <c r="K102" s="17"/>
      <c r="L102" s="21"/>
      <c r="M102" s="22"/>
      <c r="N102" s="23">
        <f t="shared" si="8"/>
        <v>35.335528734359428</v>
      </c>
      <c r="O102" s="24">
        <f t="shared" si="9"/>
        <v>27.684531059683316</v>
      </c>
      <c r="P102" s="24">
        <f t="shared" si="10"/>
        <v>38.408183406912421</v>
      </c>
      <c r="Q102" t="s">
        <v>111</v>
      </c>
      <c r="R102" t="s">
        <v>108</v>
      </c>
      <c r="S102" s="58" t="s">
        <v>331</v>
      </c>
      <c r="AD102" s="37"/>
      <c r="AE102" s="37"/>
      <c r="AH102" s="37"/>
      <c r="AI102" s="37"/>
      <c r="AJ102" t="s">
        <v>95</v>
      </c>
    </row>
    <row r="103" spans="1:36" s="36" customFormat="1" ht="15" x14ac:dyDescent="0.25">
      <c r="A103">
        <v>1.89</v>
      </c>
      <c r="B103">
        <v>3.28</v>
      </c>
      <c r="C103">
        <v>4.67</v>
      </c>
      <c r="D103" s="20">
        <f t="shared" si="7"/>
        <v>4.811134019365082E-2</v>
      </c>
      <c r="E103" s="17">
        <f>IF(OR($A103="",$B103="",$C103=""),"",A103*'MPTO_working_3-way'!$I102)</f>
        <v>1.9444098680015796</v>
      </c>
      <c r="F103" s="21">
        <f>IF(OR($A103="",$B103="",$C103=""),"",B103*'MPTO_working_3-way'!$I102)</f>
        <v>3.3744255910291963</v>
      </c>
      <c r="G103" s="22">
        <f>IF(OR($A103="",$B103="",$C103=""),"",C103*'MPTO_working_3-way'!$I102)</f>
        <v>4.8044413140568132</v>
      </c>
      <c r="H103" s="17"/>
      <c r="I103" s="21"/>
      <c r="J103" s="22"/>
      <c r="K103" s="17"/>
      <c r="L103" s="21"/>
      <c r="M103" s="22"/>
      <c r="N103" s="23">
        <f t="shared" si="8"/>
        <v>51.429485956465413</v>
      </c>
      <c r="O103" s="24">
        <f t="shared" si="9"/>
        <v>29.634673310280373</v>
      </c>
      <c r="P103" s="24">
        <f t="shared" si="10"/>
        <v>20.81407461621405</v>
      </c>
      <c r="Q103" t="s">
        <v>114</v>
      </c>
      <c r="R103" t="s">
        <v>116</v>
      </c>
      <c r="S103" s="58" t="s">
        <v>331</v>
      </c>
      <c r="AD103" s="37"/>
      <c r="AE103" s="37"/>
      <c r="AH103" s="37"/>
      <c r="AI103" s="37"/>
      <c r="AJ103" t="s">
        <v>95</v>
      </c>
    </row>
    <row r="104" spans="1:36" s="36" customFormat="1" ht="15" x14ac:dyDescent="0.25">
      <c r="A104">
        <v>2.2799999999999998</v>
      </c>
      <c r="B104">
        <v>3.71</v>
      </c>
      <c r="C104">
        <v>2.97</v>
      </c>
      <c r="D104" s="20">
        <f t="shared" si="7"/>
        <v>4.4838606904148204E-2</v>
      </c>
      <c r="E104" s="17">
        <f>IF(OR($A104="",$B104="",$C104=""),"",A104*'MPTO_working_3-way'!$I103)</f>
        <v>2.3798493294145473</v>
      </c>
      <c r="F104" s="21">
        <f>IF(OR($A104="",$B104="",$C104=""),"",B104*'MPTO_working_3-way'!$I103)</f>
        <v>3.8724741281263029</v>
      </c>
      <c r="G104" s="22">
        <f>IF(OR($A104="",$B104="",$C104=""),"",C104*'MPTO_working_3-way'!$I103)</f>
        <v>3.100066889632108</v>
      </c>
      <c r="H104" s="17"/>
      <c r="I104" s="21"/>
      <c r="J104" s="22"/>
      <c r="K104" s="17"/>
      <c r="L104" s="21"/>
      <c r="M104" s="22"/>
      <c r="N104" s="23">
        <f t="shared" si="8"/>
        <v>42.019466847760654</v>
      </c>
      <c r="O104" s="24">
        <f t="shared" si="9"/>
        <v>25.823284208327301</v>
      </c>
      <c r="P104" s="24">
        <f t="shared" si="10"/>
        <v>32.25736848919</v>
      </c>
      <c r="Q104" t="s">
        <v>109</v>
      </c>
      <c r="R104" t="s">
        <v>88</v>
      </c>
      <c r="S104" s="58" t="s">
        <v>331</v>
      </c>
      <c r="AD104" s="37"/>
      <c r="AE104" s="37"/>
      <c r="AH104" s="37"/>
      <c r="AI104" s="37"/>
      <c r="AJ104" t="s">
        <v>95</v>
      </c>
    </row>
    <row r="105" spans="1:36" s="36" customFormat="1" ht="15" x14ac:dyDescent="0.25">
      <c r="A105">
        <v>2.4900000000000002</v>
      </c>
      <c r="B105">
        <v>3.93</v>
      </c>
      <c r="C105">
        <v>2.69</v>
      </c>
      <c r="D105" s="20">
        <f t="shared" si="7"/>
        <v>2.7806563807373452E-2</v>
      </c>
      <c r="E105" s="17">
        <f>IF(OR($A105="",$B105="",$C105=""),"",A105*'MPTO_working_3-way'!$I104)</f>
        <v>2.6097972370821907</v>
      </c>
      <c r="F105" s="21">
        <f>IF(OR($A105="",$B105="",$C105=""),"",B105*'MPTO_working_3-way'!$I104)</f>
        <v>4.1190775669610478</v>
      </c>
      <c r="G105" s="22">
        <f>IF(OR($A105="",$B105="",$C105=""),"",C105*'MPTO_working_3-way'!$I104)</f>
        <v>2.8194195051209205</v>
      </c>
      <c r="H105" s="17"/>
      <c r="I105" s="21"/>
      <c r="J105" s="22"/>
      <c r="K105" s="17"/>
      <c r="L105" s="21"/>
      <c r="M105" s="22"/>
      <c r="N105" s="23">
        <f t="shared" si="8"/>
        <v>38.317152987640583</v>
      </c>
      <c r="O105" s="24">
        <f t="shared" si="9"/>
        <v>24.277280137207395</v>
      </c>
      <c r="P105" s="24">
        <f t="shared" si="10"/>
        <v>35.468294029451698</v>
      </c>
      <c r="Q105" t="s">
        <v>240</v>
      </c>
      <c r="R105" t="s">
        <v>218</v>
      </c>
      <c r="S105" s="58" t="s">
        <v>331</v>
      </c>
      <c r="AD105" s="37"/>
      <c r="AE105" s="37"/>
      <c r="AH105" s="37"/>
      <c r="AI105" s="37"/>
      <c r="AJ105" t="s">
        <v>247</v>
      </c>
    </row>
    <row r="106" spans="1:36" s="36" customFormat="1" ht="15" x14ac:dyDescent="0.25">
      <c r="A106">
        <v>1.82</v>
      </c>
      <c r="B106">
        <v>3.92</v>
      </c>
      <c r="C106">
        <v>4.4400000000000004</v>
      </c>
      <c r="D106" s="20">
        <f t="shared" si="7"/>
        <v>2.9777815492101123E-2</v>
      </c>
      <c r="E106" s="17">
        <f>IF(OR($A106="",$B106="",$C106=""),"",A106*'MPTO_working_3-way'!$I105)</f>
        <v>1.9016062645655498</v>
      </c>
      <c r="F106" s="21">
        <f>IF(OR($A106="",$B106="",$C106=""),"",B106*'MPTO_working_3-way'!$I105)</f>
        <v>4.0957673390642606</v>
      </c>
      <c r="G106" s="22">
        <f>IF(OR($A106="",$B106="",$C106=""),"",C106*'MPTO_working_3-way'!$I105)</f>
        <v>4.6390834146544186</v>
      </c>
      <c r="H106" s="17"/>
      <c r="I106" s="21"/>
      <c r="J106" s="22"/>
      <c r="K106" s="17"/>
      <c r="L106" s="21"/>
      <c r="M106" s="22"/>
      <c r="N106" s="23">
        <f t="shared" si="8"/>
        <v>52.587121668347301</v>
      </c>
      <c r="O106" s="24">
        <f t="shared" si="9"/>
        <v>24.415449346018395</v>
      </c>
      <c r="P106" s="24">
        <f t="shared" si="10"/>
        <v>21.555982305493711</v>
      </c>
      <c r="Q106" t="s">
        <v>244</v>
      </c>
      <c r="R106" t="s">
        <v>221</v>
      </c>
      <c r="S106" s="58" t="s">
        <v>331</v>
      </c>
      <c r="AD106" s="37"/>
      <c r="AE106" s="37"/>
      <c r="AH106" s="37"/>
      <c r="AI106" s="37"/>
      <c r="AJ106" t="s">
        <v>247</v>
      </c>
    </row>
    <row r="107" spans="1:36" s="36" customFormat="1" ht="15" x14ac:dyDescent="0.25">
      <c r="A107">
        <v>2.16</v>
      </c>
      <c r="B107">
        <v>3.36</v>
      </c>
      <c r="C107">
        <v>3.75</v>
      </c>
      <c r="D107" s="20">
        <f t="shared" si="7"/>
        <v>2.7248677248677078E-2</v>
      </c>
      <c r="E107" s="17">
        <f>IF(OR($A107="",$B107="",$C107=""),"",A107*'MPTO_working_3-way'!$I106)</f>
        <v>2.2200621778239267</v>
      </c>
      <c r="F107" s="21">
        <f>IF(OR($A107="",$B107="",$C107=""),"",B107*'MPTO_working_3-way'!$I106)</f>
        <v>3.4534300543927747</v>
      </c>
      <c r="G107" s="22">
        <f>IF(OR($A107="",$B107="",$C107=""),"",C107*'MPTO_working_3-way'!$I106)</f>
        <v>3.8542746142776503</v>
      </c>
      <c r="H107" s="17"/>
      <c r="I107" s="21"/>
      <c r="J107" s="22"/>
      <c r="K107" s="17"/>
      <c r="L107" s="21"/>
      <c r="M107" s="22"/>
      <c r="N107" s="23">
        <f t="shared" si="8"/>
        <v>45.043783457460897</v>
      </c>
      <c r="O107" s="24">
        <f t="shared" si="9"/>
        <v>28.956717936939146</v>
      </c>
      <c r="P107" s="24">
        <f t="shared" si="10"/>
        <v>25.945219271497479</v>
      </c>
      <c r="Q107" t="s">
        <v>220</v>
      </c>
      <c r="R107" t="s">
        <v>219</v>
      </c>
      <c r="S107" s="58" t="s">
        <v>331</v>
      </c>
      <c r="AD107" s="37"/>
      <c r="AE107" s="37"/>
      <c r="AH107" s="37"/>
      <c r="AI107" s="37"/>
      <c r="AJ107" t="s">
        <v>247</v>
      </c>
    </row>
    <row r="108" spans="1:36" s="36" customFormat="1" ht="15" x14ac:dyDescent="0.25">
      <c r="A108">
        <v>1.85</v>
      </c>
      <c r="B108">
        <v>4.0199999999999996</v>
      </c>
      <c r="C108">
        <v>4.17</v>
      </c>
      <c r="D108" s="20">
        <f t="shared" si="7"/>
        <v>2.9104912923231474E-2</v>
      </c>
      <c r="E108" s="17">
        <f>IF(OR($A108="",$B108="",$C108=""),"",A108*'MPTO_working_3-way'!$I107)</f>
        <v>1.9050889586603872</v>
      </c>
      <c r="F108" s="21">
        <f>IF(OR($A108="",$B108="",$C108=""),"",B108*'MPTO_working_3-way'!$I107)</f>
        <v>4.1397068182782464</v>
      </c>
      <c r="G108" s="22">
        <f>IF(OR($A108="",$B108="",$C108=""),"",C108*'MPTO_working_3-way'!$I107)</f>
        <v>4.2941734906020619</v>
      </c>
      <c r="H108" s="17"/>
      <c r="I108" s="21"/>
      <c r="J108" s="22"/>
      <c r="K108" s="17"/>
      <c r="L108" s="21"/>
      <c r="M108" s="22"/>
      <c r="N108" s="23">
        <f t="shared" si="8"/>
        <v>52.490987124463516</v>
      </c>
      <c r="O108" s="24">
        <f t="shared" si="9"/>
        <v>24.156300044840179</v>
      </c>
      <c r="P108" s="24">
        <f t="shared" si="10"/>
        <v>23.287368388550963</v>
      </c>
      <c r="Q108" t="s">
        <v>243</v>
      </c>
      <c r="R108" t="s">
        <v>226</v>
      </c>
      <c r="S108" s="58" t="s">
        <v>331</v>
      </c>
      <c r="AD108" s="37"/>
      <c r="AE108" s="37"/>
      <c r="AH108" s="37"/>
      <c r="AI108" s="37"/>
      <c r="AJ108" t="s">
        <v>247</v>
      </c>
    </row>
    <row r="109" spans="1:36" s="36" customFormat="1" ht="15" x14ac:dyDescent="0.25">
      <c r="A109">
        <v>2.4900000000000002</v>
      </c>
      <c r="B109">
        <v>3.21</v>
      </c>
      <c r="C109">
        <v>3.18</v>
      </c>
      <c r="D109" s="20">
        <f t="shared" si="7"/>
        <v>2.7598314258621359E-2</v>
      </c>
      <c r="E109" s="17">
        <f>IF(OR($A109="",$B109="",$C109=""),"",A109*'MPTO_working_3-way'!$I108)</f>
        <v>2.5578492063492062</v>
      </c>
      <c r="F109" s="21">
        <f>IF(OR($A109="",$B109="",$C109=""),"",B109*'MPTO_working_3-way'!$I108)</f>
        <v>3.2974682539682534</v>
      </c>
      <c r="G109" s="22">
        <f>IF(OR($A109="",$B109="",$C109=""),"",C109*'MPTO_working_3-way'!$I108)</f>
        <v>3.2666507936507934</v>
      </c>
      <c r="H109" s="17"/>
      <c r="I109" s="21"/>
      <c r="J109" s="22"/>
      <c r="K109" s="17"/>
      <c r="L109" s="21"/>
      <c r="M109" s="22"/>
      <c r="N109" s="23">
        <f t="shared" si="8"/>
        <v>39.095346102411192</v>
      </c>
      <c r="O109" s="24">
        <f t="shared" si="9"/>
        <v>30.326296509346999</v>
      </c>
      <c r="P109" s="24">
        <f t="shared" si="10"/>
        <v>30.61239364622763</v>
      </c>
      <c r="Q109" t="s">
        <v>239</v>
      </c>
      <c r="R109" t="s">
        <v>245</v>
      </c>
      <c r="S109" s="58" t="s">
        <v>331</v>
      </c>
      <c r="AD109" s="37"/>
      <c r="AE109" s="37"/>
      <c r="AH109" s="37"/>
      <c r="AI109" s="37"/>
      <c r="AJ109" t="s">
        <v>247</v>
      </c>
    </row>
    <row r="110" spans="1:36" s="36" customFormat="1" ht="15" x14ac:dyDescent="0.25">
      <c r="A110">
        <v>2.5499999999999998</v>
      </c>
      <c r="B110">
        <v>3.54</v>
      </c>
      <c r="C110">
        <v>2.83</v>
      </c>
      <c r="D110" s="20">
        <f t="shared" si="7"/>
        <v>2.7999628910676755E-2</v>
      </c>
      <c r="E110" s="17">
        <f>IF(OR($A110="",$B110="",$C110=""),"",A110*'MPTO_working_3-way'!$I109)</f>
        <v>2.6242175279542401</v>
      </c>
      <c r="F110" s="21">
        <f>IF(OR($A110="",$B110="",$C110=""),"",B110*'MPTO_working_3-way'!$I109)</f>
        <v>3.6430313917482393</v>
      </c>
      <c r="G110" s="22">
        <f>IF(OR($A110="",$B110="",$C110=""),"",C110*'MPTO_working_3-way'!$I109)</f>
        <v>2.9123669035727451</v>
      </c>
      <c r="H110" s="17"/>
      <c r="I110" s="21"/>
      <c r="J110" s="22"/>
      <c r="K110" s="17"/>
      <c r="L110" s="21"/>
      <c r="M110" s="22"/>
      <c r="N110" s="23">
        <f t="shared" si="8"/>
        <v>38.106597084562935</v>
      </c>
      <c r="O110" s="24">
        <f t="shared" si="9"/>
        <v>27.449667391422455</v>
      </c>
      <c r="P110" s="24">
        <f t="shared" si="10"/>
        <v>34.33633306206201</v>
      </c>
      <c r="Q110" t="s">
        <v>217</v>
      </c>
      <c r="R110" t="s">
        <v>235</v>
      </c>
      <c r="S110" s="58" t="s">
        <v>331</v>
      </c>
      <c r="AD110" s="37"/>
      <c r="AE110" s="37"/>
      <c r="AH110" s="37"/>
      <c r="AI110" s="37"/>
      <c r="AJ110" t="s">
        <v>247</v>
      </c>
    </row>
    <row r="111" spans="1:36" s="36" customFormat="1" ht="15" x14ac:dyDescent="0.25">
      <c r="A111">
        <v>2.77</v>
      </c>
      <c r="B111">
        <v>3.46</v>
      </c>
      <c r="C111">
        <v>2.65</v>
      </c>
      <c r="D111" s="20">
        <f t="shared" si="7"/>
        <v>2.7386661931410039E-2</v>
      </c>
      <c r="E111" s="17">
        <f>IF(OR($A111="",$B111="",$C111=""),"",A111*'MPTO_working_3-way'!$I110)</f>
        <v>2.8464473304963813</v>
      </c>
      <c r="F111" s="21">
        <f>IF(OR($A111="",$B111="",$C111=""),"",B111*'MPTO_working_3-way'!$I110)</f>
        <v>3.5554901673348298</v>
      </c>
      <c r="G111" s="22">
        <f>IF(OR($A111="",$B111="",$C111=""),"",C111*'MPTO_working_3-way'!$I110)</f>
        <v>2.7231355327853466</v>
      </c>
      <c r="H111" s="17"/>
      <c r="I111" s="21"/>
      <c r="J111" s="22"/>
      <c r="K111" s="17"/>
      <c r="L111" s="21"/>
      <c r="M111" s="22"/>
      <c r="N111" s="23">
        <f t="shared" si="8"/>
        <v>35.131512509863086</v>
      </c>
      <c r="O111" s="24">
        <f t="shared" si="9"/>
        <v>28.12551724055513</v>
      </c>
      <c r="P111" s="24">
        <f t="shared" si="10"/>
        <v>36.722373453705941</v>
      </c>
      <c r="Q111" t="s">
        <v>223</v>
      </c>
      <c r="R111" t="s">
        <v>238</v>
      </c>
      <c r="S111" s="58" t="s">
        <v>331</v>
      </c>
      <c r="AD111" s="37"/>
      <c r="AE111" s="37"/>
      <c r="AH111" s="37"/>
      <c r="AI111" s="37"/>
      <c r="AJ111" t="s">
        <v>247</v>
      </c>
    </row>
    <row r="112" spans="1:36" s="36" customFormat="1" ht="15" x14ac:dyDescent="0.25">
      <c r="A112">
        <v>1.66</v>
      </c>
      <c r="B112">
        <v>3.7</v>
      </c>
      <c r="C112">
        <v>5.64</v>
      </c>
      <c r="D112" s="20">
        <f t="shared" si="7"/>
        <v>4.998487336349422E-2</v>
      </c>
      <c r="E112" s="17">
        <f>IF(OR($A112="",$B112="",$C112=""),"",A112*'MPTO_working_3-way'!$I111)</f>
        <v>1.7064793839917234</v>
      </c>
      <c r="F112" s="21">
        <f>IF(OR($A112="",$B112="",$C112=""),"",B112*'MPTO_working_3-way'!$I111)</f>
        <v>3.8035986269695043</v>
      </c>
      <c r="G112" s="22">
        <f>IF(OR($A112="",$B112="",$C112=""),"",C112*'MPTO_working_3-way'!$I111)</f>
        <v>5.7979179070562168</v>
      </c>
      <c r="H112" s="17"/>
      <c r="I112" s="21"/>
      <c r="J112" s="22"/>
      <c r="K112" s="17"/>
      <c r="L112" s="21"/>
      <c r="M112" s="22"/>
      <c r="N112" s="23">
        <f t="shared" si="8"/>
        <v>58.600180546034075</v>
      </c>
      <c r="O112" s="24">
        <f t="shared" si="9"/>
        <v>26.290891812545013</v>
      </c>
      <c r="P112" s="24">
        <f t="shared" si="10"/>
        <v>17.247570869932012</v>
      </c>
      <c r="Q112" t="s">
        <v>254</v>
      </c>
      <c r="R112" t="s">
        <v>185</v>
      </c>
      <c r="S112" s="58" t="s">
        <v>332</v>
      </c>
      <c r="AD112" s="37"/>
      <c r="AE112" s="37"/>
      <c r="AH112" s="37"/>
      <c r="AI112" s="37"/>
      <c r="AJ112" t="s">
        <v>205</v>
      </c>
    </row>
    <row r="113" spans="1:36" s="36" customFormat="1" ht="15" x14ac:dyDescent="0.25">
      <c r="A113">
        <v>3.23</v>
      </c>
      <c r="B113">
        <v>3.46</v>
      </c>
      <c r="C113">
        <v>2.27</v>
      </c>
      <c r="D113" s="20">
        <f t="shared" si="7"/>
        <v>3.9143498621510009E-2</v>
      </c>
      <c r="E113" s="17">
        <f>IF(OR($A113="",$B113="",$C113=""),"",A113*'MPTO_working_3-way'!$I112)</f>
        <v>3.3184589180384543</v>
      </c>
      <c r="F113" s="21">
        <f>IF(OR($A113="",$B113="",$C113=""),"",B113*'MPTO_working_3-way'!$I112)</f>
        <v>3.5547578502826789</v>
      </c>
      <c r="G113" s="22">
        <f>IF(OR($A113="",$B113="",$C113=""),"",C113*'MPTO_working_3-way'!$I112)</f>
        <v>2.3321677225843009</v>
      </c>
      <c r="H113" s="17"/>
      <c r="I113" s="21"/>
      <c r="J113" s="22"/>
      <c r="K113" s="17"/>
      <c r="L113" s="21"/>
      <c r="M113" s="22"/>
      <c r="N113" s="23">
        <f t="shared" si="8"/>
        <v>30.134469785484079</v>
      </c>
      <c r="O113" s="24">
        <f t="shared" si="9"/>
        <v>28.131311389339185</v>
      </c>
      <c r="P113" s="24">
        <f t="shared" si="10"/>
        <v>42.878562734411268</v>
      </c>
      <c r="Q113" t="s">
        <v>178</v>
      </c>
      <c r="R113" t="s">
        <v>192</v>
      </c>
      <c r="S113" s="58" t="s">
        <v>332</v>
      </c>
      <c r="AD113" s="37"/>
      <c r="AE113" s="37"/>
      <c r="AH113" s="37"/>
      <c r="AI113" s="37"/>
      <c r="AJ113" t="s">
        <v>202</v>
      </c>
    </row>
    <row r="114" spans="1:36" s="36" customFormat="1" ht="15" x14ac:dyDescent="0.25">
      <c r="A114">
        <v>4.32</v>
      </c>
      <c r="B114">
        <v>3.44</v>
      </c>
      <c r="C114">
        <v>1.97</v>
      </c>
      <c r="D114" s="20">
        <f t="shared" si="7"/>
        <v>2.9793369098055633E-2</v>
      </c>
      <c r="E114" s="17">
        <f>IF(OR($A114="",$B114="",$C114=""),"",A114*'MPTO_working_3-way'!$I113)</f>
        <v>4.5359346529302957</v>
      </c>
      <c r="F114" s="21">
        <f>IF(OR($A114="",$B114="",$C114=""),"",B114*'MPTO_working_3-way'!$I113)</f>
        <v>3.6119479643704202</v>
      </c>
      <c r="G114" s="22">
        <f>IF(OR($A114="",$B114="",$C114=""),"",C114*'MPTO_working_3-way'!$I113)</f>
        <v>2.0684702005260838</v>
      </c>
      <c r="H114" s="17"/>
      <c r="I114" s="21"/>
      <c r="J114" s="22"/>
      <c r="K114" s="17"/>
      <c r="L114" s="21"/>
      <c r="M114" s="22"/>
      <c r="N114" s="23">
        <f t="shared" si="8"/>
        <v>22.046172983422103</v>
      </c>
      <c r="O114" s="24">
        <f t="shared" si="9"/>
        <v>27.685891653599853</v>
      </c>
      <c r="P114" s="24">
        <f t="shared" si="10"/>
        <v>48.344907252986545</v>
      </c>
      <c r="Q114" t="s">
        <v>251</v>
      </c>
      <c r="R114" t="s">
        <v>126</v>
      </c>
      <c r="S114" s="58" t="s">
        <v>332</v>
      </c>
      <c r="AD114" s="37"/>
      <c r="AE114" s="37"/>
      <c r="AH114" s="37"/>
      <c r="AI114" s="37"/>
      <c r="AJ114" t="s">
        <v>128</v>
      </c>
    </row>
    <row r="115" spans="1:36" s="36" customFormat="1" ht="15" x14ac:dyDescent="0.25">
      <c r="A115">
        <v>2.29</v>
      </c>
      <c r="B115">
        <v>3.27</v>
      </c>
      <c r="C115">
        <v>3.26</v>
      </c>
      <c r="D115" s="20">
        <f t="shared" si="7"/>
        <v>4.9240086518609116E-2</v>
      </c>
      <c r="E115" s="17">
        <f>IF(OR($A115="",$B115="",$C115=""),"",A115*'MPTO_working_3-way'!$I114)</f>
        <v>2.3796386118432578</v>
      </c>
      <c r="F115" s="21">
        <f>IF(OR($A115="",$B115="",$C115=""),"",B115*'MPTO_working_3-way'!$I114)</f>
        <v>3.3979992404923376</v>
      </c>
      <c r="G115" s="22">
        <f>IF(OR($A115="",$B115="",$C115=""),"",C115*'MPTO_working_3-way'!$I114)</f>
        <v>3.3876078055061223</v>
      </c>
      <c r="H115" s="17"/>
      <c r="I115" s="21"/>
      <c r="J115" s="22"/>
      <c r="K115" s="17"/>
      <c r="L115" s="21"/>
      <c r="M115" s="22"/>
      <c r="N115" s="23">
        <f t="shared" si="8"/>
        <v>42.023187681654079</v>
      </c>
      <c r="O115" s="24">
        <f t="shared" si="9"/>
        <v>29.429082504889248</v>
      </c>
      <c r="P115" s="24">
        <f t="shared" si="10"/>
        <v>29.519355764106702</v>
      </c>
      <c r="Q115" t="s">
        <v>97</v>
      </c>
      <c r="R115" t="s">
        <v>107</v>
      </c>
      <c r="S115" s="58" t="s">
        <v>332</v>
      </c>
      <c r="AD115" s="37"/>
      <c r="AE115" s="37"/>
      <c r="AH115" s="37"/>
      <c r="AI115" s="37"/>
      <c r="AJ115" t="s">
        <v>93</v>
      </c>
    </row>
    <row r="116" spans="1:36" s="36" customFormat="1" ht="15" x14ac:dyDescent="0.25">
      <c r="A116">
        <v>27.49</v>
      </c>
      <c r="B116">
        <v>10</v>
      </c>
      <c r="C116">
        <v>1.1200000000000001</v>
      </c>
      <c r="D116" s="20">
        <f t="shared" si="7"/>
        <v>2.923400717143898E-2</v>
      </c>
      <c r="E116" s="17">
        <f>IF(OR($A116="",$B116="",$C116=""),"",A116*'MPTO_working_3-way'!$I115)</f>
        <v>28.309019716505549</v>
      </c>
      <c r="F116" s="21">
        <f>IF(OR($A116="",$B116="",$C116=""),"",B116*'MPTO_working_3-way'!$I115)</f>
        <v>10.297933690980557</v>
      </c>
      <c r="G116" s="22">
        <f>IF(OR($A116="",$B116="",$C116=""),"",C116*'MPTO_working_3-way'!$I115)</f>
        <v>1.1533685733898225</v>
      </c>
      <c r="H116" s="17"/>
      <c r="I116" s="21"/>
      <c r="J116" s="22"/>
      <c r="K116" s="17"/>
      <c r="L116" s="21"/>
      <c r="M116" s="22"/>
      <c r="N116" s="23">
        <f t="shared" si="8"/>
        <v>3.5324430517703544</v>
      </c>
      <c r="O116" s="24">
        <f t="shared" si="9"/>
        <v>9.7106859493167033</v>
      </c>
      <c r="P116" s="24">
        <f t="shared" si="10"/>
        <v>86.702553118899147</v>
      </c>
      <c r="Q116" t="s">
        <v>89</v>
      </c>
      <c r="R116" t="s">
        <v>82</v>
      </c>
      <c r="S116" s="58" t="s">
        <v>332</v>
      </c>
      <c r="AD116" s="37"/>
      <c r="AE116" s="37"/>
      <c r="AH116" s="37"/>
      <c r="AI116" s="37"/>
      <c r="AJ116" t="s">
        <v>94</v>
      </c>
    </row>
    <row r="117" spans="1:36" s="36" customFormat="1" ht="15" x14ac:dyDescent="0.25">
      <c r="A117">
        <v>1.59</v>
      </c>
      <c r="B117">
        <v>3.69</v>
      </c>
      <c r="C117">
        <v>6.14</v>
      </c>
      <c r="D117" s="20">
        <f t="shared" si="7"/>
        <v>6.279997714856389E-2</v>
      </c>
      <c r="E117" s="17">
        <f>IF(OR($A117="",$B117="",$C117=""),"",A117*'MPTO_working_3-way'!$I116)</f>
        <v>1.6682917375645885</v>
      </c>
      <c r="F117" s="21">
        <f>IF(OR($A117="",$B117="",$C117=""),"",B117*'MPTO_working_3-way'!$I116)</f>
        <v>3.8716959192536677</v>
      </c>
      <c r="G117" s="22">
        <f>IF(OR($A117="",$B117="",$C117=""),"",C117*'MPTO_working_3-way'!$I116)</f>
        <v>6.4423341312242597</v>
      </c>
      <c r="H117" s="17"/>
      <c r="I117" s="21"/>
      <c r="J117" s="22"/>
      <c r="K117" s="17"/>
      <c r="L117" s="21"/>
      <c r="M117" s="22"/>
      <c r="N117" s="23">
        <f t="shared" si="8"/>
        <v>59.941554434587296</v>
      </c>
      <c r="O117" s="24">
        <f t="shared" si="9"/>
        <v>25.828474675066072</v>
      </c>
      <c r="P117" s="24">
        <f t="shared" si="10"/>
        <v>15.522324356839382</v>
      </c>
      <c r="Q117" t="s">
        <v>131</v>
      </c>
      <c r="R117" t="s">
        <v>85</v>
      </c>
      <c r="S117" s="58" t="s">
        <v>332</v>
      </c>
      <c r="AD117" s="37"/>
      <c r="AE117" s="37"/>
      <c r="AH117" s="37"/>
      <c r="AI117" s="37"/>
      <c r="AJ117" t="s">
        <v>94</v>
      </c>
    </row>
    <row r="118" spans="1:36" s="36" customFormat="1" ht="15" x14ac:dyDescent="0.25">
      <c r="A118">
        <v>2.58</v>
      </c>
      <c r="B118">
        <v>3.5</v>
      </c>
      <c r="C118">
        <v>2.78</v>
      </c>
      <c r="D118" s="20">
        <f t="shared" si="7"/>
        <v>3.3023415154919133E-2</v>
      </c>
      <c r="E118" s="17">
        <f>IF(OR($A118="",$B118="",$C118=""),"",A118*'MPTO_working_3-way'!$I117)</f>
        <v>2.6554237385023125</v>
      </c>
      <c r="F118" s="21">
        <f>IF(OR($A118="",$B118="",$C118=""),"",B118*'MPTO_working_3-way'!$I117)</f>
        <v>3.6023190251000363</v>
      </c>
      <c r="G118" s="22">
        <f>IF(OR($A118="",$B118="",$C118=""),"",C118*'MPTO_working_3-way'!$I117)</f>
        <v>2.8612705399366001</v>
      </c>
      <c r="H118" s="17"/>
      <c r="I118" s="21"/>
      <c r="J118" s="22"/>
      <c r="K118" s="17"/>
      <c r="L118" s="21"/>
      <c r="M118" s="22"/>
      <c r="N118" s="23">
        <f t="shared" si="8"/>
        <v>37.658773080186847</v>
      </c>
      <c r="O118" s="24">
        <f t="shared" si="9"/>
        <v>27.759895584823447</v>
      </c>
      <c r="P118" s="24">
        <f t="shared" si="10"/>
        <v>34.949508829813695</v>
      </c>
      <c r="Q118" t="s">
        <v>294</v>
      </c>
      <c r="R118" t="s">
        <v>295</v>
      </c>
      <c r="S118" s="58" t="s">
        <v>332</v>
      </c>
      <c r="AD118" s="37"/>
      <c r="AE118" s="37"/>
      <c r="AH118" s="37"/>
      <c r="AI118" s="37"/>
      <c r="AJ118" t="s">
        <v>307</v>
      </c>
    </row>
    <row r="119" spans="1:36" s="36" customFormat="1" ht="15" x14ac:dyDescent="0.25">
      <c r="A119">
        <v>1.6</v>
      </c>
      <c r="B119">
        <v>4.05</v>
      </c>
      <c r="C119">
        <v>6.03</v>
      </c>
      <c r="D119" s="20">
        <f t="shared" si="7"/>
        <v>3.7751059517228569E-2</v>
      </c>
      <c r="E119" s="17">
        <f>IF(OR($A119="",$B119="",$C119=""),"",A119*'MPTO_working_3-way'!$I118)</f>
        <v>1.7004799634377024</v>
      </c>
      <c r="F119" s="21">
        <f>IF(OR($A119="",$B119="",$C119=""),"",B119*'MPTO_working_3-way'!$I118)</f>
        <v>4.3043399074516833</v>
      </c>
      <c r="G119" s="22">
        <f>IF(OR($A119="",$B119="",$C119=""),"",C119*'MPTO_working_3-way'!$I118)</f>
        <v>6.4086838622058409</v>
      </c>
      <c r="H119" s="17"/>
      <c r="I119" s="21"/>
      <c r="J119" s="22"/>
      <c r="K119" s="17"/>
      <c r="L119" s="21"/>
      <c r="M119" s="22"/>
      <c r="N119" s="23">
        <f t="shared" si="8"/>
        <v>58.806926367917498</v>
      </c>
      <c r="O119" s="24">
        <f t="shared" si="9"/>
        <v>23.232365972510621</v>
      </c>
      <c r="P119" s="24">
        <f t="shared" si="10"/>
        <v>15.603827891984743</v>
      </c>
      <c r="Q119" t="s">
        <v>298</v>
      </c>
      <c r="R119" t="s">
        <v>301</v>
      </c>
      <c r="S119" s="58" t="s">
        <v>332</v>
      </c>
      <c r="AD119" s="37"/>
      <c r="AE119" s="37"/>
      <c r="AH119" s="37"/>
      <c r="AI119" s="37"/>
      <c r="AJ119" t="s">
        <v>307</v>
      </c>
    </row>
    <row r="120" spans="1:36" s="36" customFormat="1" ht="15" x14ac:dyDescent="0.25">
      <c r="A120">
        <v>2.0299999999999998</v>
      </c>
      <c r="B120">
        <v>3.96</v>
      </c>
      <c r="C120">
        <v>3.53</v>
      </c>
      <c r="D120" s="20">
        <f t="shared" si="7"/>
        <v>2.8422208943846172E-2</v>
      </c>
      <c r="E120" s="17">
        <f>IF(OR($A120="",$B120="",$C120=""),"",A120*'MPTO_working_3-way'!$I119)</f>
        <v>2.0970375327644857</v>
      </c>
      <c r="F120" s="21">
        <f>IF(OR($A120="",$B120="",$C120=""),"",B120*'MPTO_working_3-way'!$I119)</f>
        <v>4.0907727240134797</v>
      </c>
      <c r="G120" s="22">
        <f>IF(OR($A120="",$B120="",$C120=""),"",C120*'MPTO_working_3-way'!$I119)</f>
        <v>3.6465726554968643</v>
      </c>
      <c r="H120" s="17"/>
      <c r="I120" s="21"/>
      <c r="J120" s="22"/>
      <c r="K120" s="17"/>
      <c r="L120" s="21"/>
      <c r="M120" s="22"/>
      <c r="N120" s="23">
        <f t="shared" si="8"/>
        <v>47.686318645986205</v>
      </c>
      <c r="O120" s="24">
        <f t="shared" si="9"/>
        <v>24.445259305896965</v>
      </c>
      <c r="P120" s="24">
        <f t="shared" si="10"/>
        <v>27.423010439476485</v>
      </c>
      <c r="Q120" t="s">
        <v>222</v>
      </c>
      <c r="R120" t="s">
        <v>215</v>
      </c>
      <c r="S120" s="58" t="s">
        <v>332</v>
      </c>
      <c r="AD120" s="37"/>
      <c r="AE120" s="37"/>
      <c r="AH120" s="37"/>
      <c r="AI120" s="37"/>
      <c r="AJ120" t="s">
        <v>247</v>
      </c>
    </row>
    <row r="121" spans="1:36" s="36" customFormat="1" ht="15" x14ac:dyDescent="0.25">
      <c r="A121">
        <v>1.83</v>
      </c>
      <c r="B121">
        <v>3.64</v>
      </c>
      <c r="C121">
        <v>4.46</v>
      </c>
      <c r="D121" s="20">
        <f t="shared" si="7"/>
        <v>4.5388608793739849E-2</v>
      </c>
      <c r="E121" s="17">
        <f>IF(OR($A121="",$B121="",$C121=""),"",A121*'MPTO_working_3-way'!$I120)</f>
        <v>1.8990844389165285</v>
      </c>
      <c r="F121" s="21">
        <f>IF(OR($A121="",$B121="",$C121=""),"",B121*'MPTO_working_3-way'!$I120)</f>
        <v>3.777413856642712</v>
      </c>
      <c r="G121" s="22">
        <f>IF(OR($A121="",$B121="",$C121=""),"",C121*'MPTO_working_3-way'!$I120)</f>
        <v>4.6283697254468397</v>
      </c>
      <c r="H121" s="17"/>
      <c r="I121" s="21"/>
      <c r="J121" s="22"/>
      <c r="K121" s="17"/>
      <c r="L121" s="21"/>
      <c r="M121" s="22"/>
      <c r="N121" s="23">
        <f t="shared" si="8"/>
        <v>52.656952977326434</v>
      </c>
      <c r="O121" s="24">
        <f t="shared" si="9"/>
        <v>26.473138447392142</v>
      </c>
      <c r="P121" s="24">
        <f t="shared" si="10"/>
        <v>21.605879809082374</v>
      </c>
      <c r="Q121" t="s">
        <v>155</v>
      </c>
      <c r="R121" t="s">
        <v>190</v>
      </c>
      <c r="S121" s="58" t="s">
        <v>333</v>
      </c>
      <c r="AD121" s="37"/>
      <c r="AE121" s="37"/>
      <c r="AH121" s="37"/>
      <c r="AI121" s="37"/>
      <c r="AJ121" t="s">
        <v>205</v>
      </c>
    </row>
    <row r="122" spans="1:36" s="36" customFormat="1" ht="15" x14ac:dyDescent="0.25">
      <c r="A122">
        <v>2.88</v>
      </c>
      <c r="B122">
        <v>3.16</v>
      </c>
      <c r="C122">
        <v>2.67</v>
      </c>
      <c r="D122" s="20">
        <f t="shared" si="7"/>
        <v>3.8209753630746413E-2</v>
      </c>
      <c r="E122" s="17">
        <f>IF(OR($A122="",$B122="",$C122=""),"",A122*'MPTO_working_3-way'!$I121)</f>
        <v>2.9618559617582769</v>
      </c>
      <c r="F122" s="21">
        <f>IF(OR($A122="",$B122="",$C122=""),"",B122*'MPTO_working_3-way'!$I121)</f>
        <v>3.249814180262554</v>
      </c>
      <c r="G122" s="22">
        <f>IF(OR($A122="",$B122="",$C122=""),"",C122*'MPTO_working_3-way'!$I121)</f>
        <v>2.7458872978800692</v>
      </c>
      <c r="H122" s="17"/>
      <c r="I122" s="21"/>
      <c r="J122" s="22"/>
      <c r="K122" s="17"/>
      <c r="L122" s="21"/>
      <c r="M122" s="22"/>
      <c r="N122" s="23">
        <f t="shared" si="8"/>
        <v>33.762614148405781</v>
      </c>
      <c r="O122" s="24">
        <f t="shared" si="9"/>
        <v>30.77099010993944</v>
      </c>
      <c r="P122" s="24">
        <f t="shared" si="10"/>
        <v>36.418100654460162</v>
      </c>
      <c r="Q122" t="s">
        <v>326</v>
      </c>
      <c r="R122" t="s">
        <v>327</v>
      </c>
      <c r="S122" s="58" t="s">
        <v>333</v>
      </c>
      <c r="AD122" s="37"/>
      <c r="AE122" s="37"/>
      <c r="AH122" s="37"/>
      <c r="AI122" s="37"/>
      <c r="AJ122" t="s">
        <v>328</v>
      </c>
    </row>
    <row r="123" spans="1:36" s="36" customFormat="1" ht="15" x14ac:dyDescent="0.25">
      <c r="A123">
        <v>2.21</v>
      </c>
      <c r="B123">
        <v>3.75</v>
      </c>
      <c r="C123">
        <v>3.75</v>
      </c>
      <c r="D123" s="20">
        <f t="shared" si="7"/>
        <v>-1.4177978883861186E-2</v>
      </c>
      <c r="E123" s="17">
        <f>IF(OR($A123="",$B123="",$C123=""),"",A123*'MPTO_working_3-way'!$I122)</f>
        <v>2.310308825434165</v>
      </c>
      <c r="F123" s="21">
        <f>IF(OR($A123="",$B123="",$C123=""),"",B123*'MPTO_working_3-way'!$I122)</f>
        <v>3.9202072829765244</v>
      </c>
      <c r="G123" s="22">
        <f>IF(OR($A123="",$B123="",$C123=""),"",C123*'MPTO_working_3-way'!$I122)</f>
        <v>3.9202072829765244</v>
      </c>
      <c r="H123" s="17"/>
      <c r="I123" s="21"/>
      <c r="J123" s="22"/>
      <c r="K123" s="17"/>
      <c r="L123" s="21"/>
      <c r="M123" s="22"/>
      <c r="N123" s="23">
        <f t="shared" si="8"/>
        <v>43.284256589033063</v>
      </c>
      <c r="O123" s="24">
        <f t="shared" si="9"/>
        <v>25.508855216470156</v>
      </c>
      <c r="P123" s="24">
        <f t="shared" si="10"/>
        <v>25.508855216470156</v>
      </c>
      <c r="Q123" t="s">
        <v>253</v>
      </c>
      <c r="R123" t="s">
        <v>130</v>
      </c>
      <c r="S123" s="58" t="s">
        <v>333</v>
      </c>
      <c r="AD123" s="37"/>
      <c r="AE123" s="37"/>
      <c r="AH123" s="37"/>
      <c r="AI123" s="37"/>
      <c r="AJ123" t="s">
        <v>128</v>
      </c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2022-04-08T18:02:14Z</dcterms:modified>
</cp:coreProperties>
</file>